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10" windowWidth="9570" windowHeight="1200" activeTab="0"/>
  </bookViews>
  <sheets>
    <sheet name="T11-15-015F" sheetId="1" r:id="rId1"/>
  </sheets>
  <definedNames>
    <definedName name="_xlnm.Print_Area" localSheetId="0">'T11-15-015F'!$A$1:$F$290</definedName>
    <definedName name="_xlnm.Print_Titles" localSheetId="0">'T11-15-015F'!$A:$A,'T11-15-015F'!$2:$3</definedName>
  </definedNames>
  <calcPr fullCalcOnLoad="1"/>
</workbook>
</file>

<file path=xl/sharedStrings.xml><?xml version="1.0" encoding="utf-8"?>
<sst xmlns="http://schemas.openxmlformats.org/spreadsheetml/2006/main" count="300" uniqueCount="217">
  <si>
    <t>農業</t>
  </si>
  <si>
    <t>暦年内</t>
  </si>
  <si>
    <t>石</t>
  </si>
  <si>
    <t>郡市町村別</t>
  </si>
  <si>
    <t>収穫高</t>
  </si>
  <si>
    <t>価額</t>
  </si>
  <si>
    <t>円</t>
  </si>
  <si>
    <t>安芸町</t>
  </si>
  <si>
    <t>野根村</t>
  </si>
  <si>
    <t>佐喜浜村</t>
  </si>
  <si>
    <t>津呂村</t>
  </si>
  <si>
    <t>吉良川村</t>
  </si>
  <si>
    <t>羽根村</t>
  </si>
  <si>
    <t>北川村</t>
  </si>
  <si>
    <t>馬路村</t>
  </si>
  <si>
    <t>中山村</t>
  </si>
  <si>
    <t>安田村</t>
  </si>
  <si>
    <t>伊尾木村</t>
  </si>
  <si>
    <t>川北村</t>
  </si>
  <si>
    <t>東川村</t>
  </si>
  <si>
    <t>畑山村</t>
  </si>
  <si>
    <t>井ノ口村</t>
  </si>
  <si>
    <t>土居村</t>
  </si>
  <si>
    <t>穴内村</t>
  </si>
  <si>
    <t>赤野村</t>
  </si>
  <si>
    <t>和食村</t>
  </si>
  <si>
    <t>馬ノ上村</t>
  </si>
  <si>
    <t>西分村</t>
  </si>
  <si>
    <t>計</t>
  </si>
  <si>
    <t>赤岡町</t>
  </si>
  <si>
    <t>岸本町</t>
  </si>
  <si>
    <t>山田町</t>
  </si>
  <si>
    <t>徳王子村</t>
  </si>
  <si>
    <t>山南村</t>
  </si>
  <si>
    <t>山北村</t>
  </si>
  <si>
    <t>夜須村</t>
  </si>
  <si>
    <t>西川村</t>
  </si>
  <si>
    <t>富家村</t>
  </si>
  <si>
    <t>香宗村</t>
  </si>
  <si>
    <t>佐古村</t>
  </si>
  <si>
    <t>野市村</t>
  </si>
  <si>
    <t>吉川村</t>
  </si>
  <si>
    <t>三島村</t>
  </si>
  <si>
    <t>前浜村</t>
  </si>
  <si>
    <t>田村</t>
  </si>
  <si>
    <t>立田村</t>
  </si>
  <si>
    <t>岩村</t>
  </si>
  <si>
    <t>明治村</t>
  </si>
  <si>
    <t>大楠植村</t>
  </si>
  <si>
    <t>佐岡村</t>
  </si>
  <si>
    <t>片地村</t>
  </si>
  <si>
    <t>美良布村</t>
  </si>
  <si>
    <t>暁霞村</t>
  </si>
  <si>
    <t>在所村</t>
  </si>
  <si>
    <t>槙山村</t>
  </si>
  <si>
    <t>後免町</t>
  </si>
  <si>
    <t>三里村</t>
  </si>
  <si>
    <t>十市村</t>
  </si>
  <si>
    <t>三和村</t>
  </si>
  <si>
    <t>稲生村</t>
  </si>
  <si>
    <t>五台山村</t>
  </si>
  <si>
    <t>高須村</t>
  </si>
  <si>
    <t>大津村</t>
  </si>
  <si>
    <t>介良村</t>
  </si>
  <si>
    <t>大篠村</t>
  </si>
  <si>
    <t>野田村</t>
  </si>
  <si>
    <t>長岡村</t>
  </si>
  <si>
    <t>国府村</t>
  </si>
  <si>
    <t>久礼田村</t>
  </si>
  <si>
    <t>新改村</t>
  </si>
  <si>
    <t>瓶岩村</t>
  </si>
  <si>
    <t>上倉村</t>
  </si>
  <si>
    <t>田井村</t>
  </si>
  <si>
    <t>吉野村</t>
  </si>
  <si>
    <t>天坪村</t>
  </si>
  <si>
    <t>西豊永村</t>
  </si>
  <si>
    <t>東豊永村</t>
  </si>
  <si>
    <t>芳原村</t>
  </si>
  <si>
    <t>西分村</t>
  </si>
  <si>
    <t>秋山村</t>
  </si>
  <si>
    <t>仁西村</t>
  </si>
  <si>
    <t>森山村</t>
  </si>
  <si>
    <t>弘岡下ノ村</t>
  </si>
  <si>
    <t>弘岡中ノ村</t>
  </si>
  <si>
    <t>弘岡上ノ村</t>
  </si>
  <si>
    <t>八田村</t>
  </si>
  <si>
    <t>神谷村</t>
  </si>
  <si>
    <t>三瀬村</t>
  </si>
  <si>
    <t>横畠村</t>
  </si>
  <si>
    <t>大崎村</t>
  </si>
  <si>
    <t>名野川村</t>
  </si>
  <si>
    <t>富岡村</t>
  </si>
  <si>
    <t>小川村</t>
  </si>
  <si>
    <t>清水村</t>
  </si>
  <si>
    <t>上八川村</t>
  </si>
  <si>
    <t>下八川村</t>
  </si>
  <si>
    <t>伊野町</t>
  </si>
  <si>
    <t>浦戸村</t>
  </si>
  <si>
    <t>御畳瀬村</t>
  </si>
  <si>
    <t>長浜村</t>
  </si>
  <si>
    <t>布師田村</t>
  </si>
  <si>
    <t>一宮村</t>
  </si>
  <si>
    <t>秦村</t>
  </si>
  <si>
    <t>初月村</t>
  </si>
  <si>
    <t>小高坂村</t>
  </si>
  <si>
    <t>旭村</t>
  </si>
  <si>
    <t>潮江村</t>
  </si>
  <si>
    <t>鴨田村</t>
  </si>
  <si>
    <t>朝倉村</t>
  </si>
  <si>
    <t>宇治村</t>
  </si>
  <si>
    <t>十六村</t>
  </si>
  <si>
    <t>鏡村</t>
  </si>
  <si>
    <t>土佐山村</t>
  </si>
  <si>
    <t>地蔵寺村</t>
  </si>
  <si>
    <t>森村</t>
  </si>
  <si>
    <t>大川村</t>
  </si>
  <si>
    <t>本川村</t>
  </si>
  <si>
    <t>-</t>
  </si>
  <si>
    <t>須崎町</t>
  </si>
  <si>
    <t>高岡町</t>
  </si>
  <si>
    <t>久礼町</t>
  </si>
  <si>
    <t>佐川町</t>
  </si>
  <si>
    <t>越知町</t>
  </si>
  <si>
    <t>蓮池村</t>
  </si>
  <si>
    <t>北原村</t>
  </si>
  <si>
    <t>戸波村</t>
  </si>
  <si>
    <t>波介村</t>
  </si>
  <si>
    <t>高石村</t>
  </si>
  <si>
    <t>新居村</t>
  </si>
  <si>
    <t>浦ノ内村</t>
  </si>
  <si>
    <t>多ノ郷村</t>
  </si>
  <si>
    <t>吾桑村</t>
  </si>
  <si>
    <t>東又村</t>
  </si>
  <si>
    <t>窪川村</t>
  </si>
  <si>
    <t>松葉川村</t>
  </si>
  <si>
    <t>仁井田村</t>
  </si>
  <si>
    <t>大野見村</t>
  </si>
  <si>
    <t>東津野村</t>
  </si>
  <si>
    <t>上半山村</t>
  </si>
  <si>
    <t>下半山村</t>
  </si>
  <si>
    <t>上分村</t>
  </si>
  <si>
    <t>新荘村</t>
  </si>
  <si>
    <t>斗賀野村</t>
  </si>
  <si>
    <t>尾川村</t>
  </si>
  <si>
    <t>大桐村</t>
  </si>
  <si>
    <t>長者村</t>
  </si>
  <si>
    <t>別府村</t>
  </si>
  <si>
    <t>黒岩村</t>
  </si>
  <si>
    <t>能津村</t>
  </si>
  <si>
    <t>加茂村</t>
  </si>
  <si>
    <t>日下村</t>
  </si>
  <si>
    <t>川内村</t>
  </si>
  <si>
    <t>中村町</t>
  </si>
  <si>
    <t>宿毛町</t>
  </si>
  <si>
    <t>佐賀村</t>
  </si>
  <si>
    <t>白田川村</t>
  </si>
  <si>
    <t>七郷村</t>
  </si>
  <si>
    <t>入野村</t>
  </si>
  <si>
    <t>田ノ口村</t>
  </si>
  <si>
    <t>下田村</t>
  </si>
  <si>
    <t>東山村</t>
  </si>
  <si>
    <t>蕨岡村</t>
  </si>
  <si>
    <t>西上山村</t>
  </si>
  <si>
    <t>十川村</t>
  </si>
  <si>
    <t>江川崎村</t>
  </si>
  <si>
    <t>津大村</t>
  </si>
  <si>
    <t>大川筋村</t>
  </si>
  <si>
    <t>後川村</t>
  </si>
  <si>
    <t>八束村</t>
  </si>
  <si>
    <t>伊豆田村</t>
  </si>
  <si>
    <t>上灘村</t>
  </si>
  <si>
    <t>清松村</t>
  </si>
  <si>
    <t>三崎村</t>
  </si>
  <si>
    <t>下川口村</t>
  </si>
  <si>
    <t>月灘村</t>
  </si>
  <si>
    <t>沖ノ島村</t>
  </si>
  <si>
    <t>奥内村</t>
  </si>
  <si>
    <t>小筑紫村</t>
  </si>
  <si>
    <t>和田村</t>
  </si>
  <si>
    <t>橋上村</t>
  </si>
  <si>
    <t>平田村</t>
  </si>
  <si>
    <t>山奈村</t>
  </si>
  <si>
    <t>中筋村</t>
  </si>
  <si>
    <t>東中筋村</t>
  </si>
  <si>
    <t>三原村</t>
  </si>
  <si>
    <t>具同村</t>
  </si>
  <si>
    <t>室戸町</t>
  </si>
  <si>
    <t>上韮生村</t>
  </si>
  <si>
    <t>本山町</t>
  </si>
  <si>
    <t>高知市</t>
  </si>
  <si>
    <t>安芸郡</t>
  </si>
  <si>
    <t>香美郡</t>
  </si>
  <si>
    <t>長岡郡</t>
  </si>
  <si>
    <t>土佐郡</t>
  </si>
  <si>
    <t>吾川郡</t>
  </si>
  <si>
    <t>高岡郡</t>
  </si>
  <si>
    <t>幡多郡</t>
  </si>
  <si>
    <t>池川町</t>
  </si>
  <si>
    <t>甲浦町</t>
  </si>
  <si>
    <t>奈半利町</t>
  </si>
  <si>
    <t>×</t>
  </si>
  <si>
    <t>岡豊村</t>
  </si>
  <si>
    <t>下知町</t>
  </si>
  <si>
    <t>上ノ加江町</t>
  </si>
  <si>
    <t>梼原村</t>
  </si>
  <si>
    <t>富山村</t>
  </si>
  <si>
    <t>大正村</t>
  </si>
  <si>
    <t>第１５　米の２（市町村別）</t>
  </si>
  <si>
    <t>大杉村</t>
  </si>
  <si>
    <t>-</t>
  </si>
  <si>
    <t>諸木村</t>
  </si>
  <si>
    <t>田野町</t>
  </si>
  <si>
    <t>町</t>
  </si>
  <si>
    <t>宇佐町</t>
  </si>
  <si>
    <t>作付段別</t>
  </si>
  <si>
    <t>與津村</t>
  </si>
  <si>
    <t>備考　×印は２番稲作に係るものなり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</si>
</sst>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  <numFmt numFmtId="185" formatCode="0.000_);[Red]\(0.0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78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right"/>
    </xf>
    <xf numFmtId="178" fontId="1" fillId="0" borderId="3" xfId="0" applyNumberFormat="1" applyFont="1" applyBorder="1" applyAlignment="1">
      <alignment horizontal="right"/>
    </xf>
    <xf numFmtId="178" fontId="3" fillId="0" borderId="0" xfId="0" applyNumberFormat="1" applyFont="1" applyAlignment="1">
      <alignment vertical="center"/>
    </xf>
    <xf numFmtId="176" fontId="1" fillId="0" borderId="0" xfId="0" applyNumberFormat="1" applyFont="1" applyAlignment="1">
      <alignment/>
    </xf>
    <xf numFmtId="178" fontId="1" fillId="0" borderId="4" xfId="0" applyNumberFormat="1" applyFont="1" applyBorder="1" applyAlignment="1">
      <alignment horizontal="center"/>
    </xf>
    <xf numFmtId="178" fontId="1" fillId="0" borderId="5" xfId="0" applyNumberFormat="1" applyFont="1" applyBorder="1" applyAlignment="1">
      <alignment horizontal="center"/>
    </xf>
    <xf numFmtId="178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right"/>
    </xf>
    <xf numFmtId="178" fontId="1" fillId="0" borderId="8" xfId="0" applyNumberFormat="1" applyFont="1" applyBorder="1" applyAlignment="1">
      <alignment horizontal="left"/>
    </xf>
    <xf numFmtId="178" fontId="1" fillId="0" borderId="9" xfId="0" applyNumberFormat="1" applyFont="1" applyBorder="1" applyAlignment="1">
      <alignment horizontal="left"/>
    </xf>
    <xf numFmtId="178" fontId="1" fillId="0" borderId="9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78" fontId="1" fillId="0" borderId="8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/>
    </xf>
    <xf numFmtId="178" fontId="1" fillId="0" borderId="8" xfId="0" applyNumberFormat="1" applyFont="1" applyBorder="1" applyAlignment="1">
      <alignment/>
    </xf>
    <xf numFmtId="178" fontId="1" fillId="0" borderId="0" xfId="0" applyNumberFormat="1" applyFont="1" applyBorder="1" applyAlignment="1">
      <alignment horizontal="left"/>
    </xf>
    <xf numFmtId="176" fontId="1" fillId="0" borderId="9" xfId="0" applyNumberFormat="1" applyFont="1" applyBorder="1" applyAlignment="1">
      <alignment/>
    </xf>
    <xf numFmtId="178" fontId="1" fillId="0" borderId="11" xfId="0" applyNumberFormat="1" applyFont="1" applyBorder="1" applyAlignment="1">
      <alignment horizontal="left" vertical="center"/>
    </xf>
    <xf numFmtId="178" fontId="1" fillId="0" borderId="0" xfId="0" applyNumberFormat="1" applyFont="1" applyBorder="1" applyAlignment="1">
      <alignment horizontal="center"/>
    </xf>
    <xf numFmtId="178" fontId="1" fillId="0" borderId="12" xfId="0" applyNumberFormat="1" applyFont="1" applyBorder="1" applyAlignment="1">
      <alignment/>
    </xf>
    <xf numFmtId="178" fontId="1" fillId="0" borderId="12" xfId="0" applyNumberFormat="1" applyFont="1" applyBorder="1" applyAlignment="1">
      <alignment horizontal="center"/>
    </xf>
    <xf numFmtId="178" fontId="1" fillId="0" borderId="12" xfId="0" applyNumberFormat="1" applyFont="1" applyBorder="1" applyAlignment="1">
      <alignment horizontal="left"/>
    </xf>
    <xf numFmtId="178" fontId="3" fillId="0" borderId="13" xfId="0" applyNumberFormat="1" applyFont="1" applyBorder="1" applyAlignment="1">
      <alignment horizontal="right" vertical="center"/>
    </xf>
    <xf numFmtId="178" fontId="1" fillId="0" borderId="9" xfId="0" applyNumberFormat="1" applyFont="1" applyBorder="1" applyAlignment="1">
      <alignment horizontal="left" vertical="center"/>
    </xf>
    <xf numFmtId="176" fontId="1" fillId="0" borderId="7" xfId="0" applyNumberFormat="1" applyFont="1" applyBorder="1" applyAlignment="1">
      <alignment horizontal="right" vertical="center"/>
    </xf>
    <xf numFmtId="178" fontId="1" fillId="0" borderId="14" xfId="0" applyNumberFormat="1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/>
    </xf>
    <xf numFmtId="178" fontId="1" fillId="0" borderId="16" xfId="0" applyNumberFormat="1" applyFont="1" applyBorder="1" applyAlignment="1">
      <alignment horizontal="right"/>
    </xf>
    <xf numFmtId="178" fontId="1" fillId="0" borderId="9" xfId="0" applyNumberFormat="1" applyFont="1" applyBorder="1" applyAlignment="1">
      <alignment horizontal="right"/>
    </xf>
    <xf numFmtId="178" fontId="1" fillId="0" borderId="0" xfId="0" applyNumberFormat="1" applyFont="1" applyBorder="1" applyAlignment="1">
      <alignment horizontal="left" vertical="center"/>
    </xf>
    <xf numFmtId="178" fontId="1" fillId="0" borderId="13" xfId="0" applyNumberFormat="1" applyFont="1" applyBorder="1" applyAlignment="1">
      <alignment/>
    </xf>
    <xf numFmtId="176" fontId="1" fillId="0" borderId="17" xfId="0" applyNumberFormat="1" applyFont="1" applyBorder="1" applyAlignment="1">
      <alignment horizontal="right" vertical="center"/>
    </xf>
    <xf numFmtId="178" fontId="1" fillId="0" borderId="13" xfId="0" applyNumberFormat="1" applyFont="1" applyBorder="1" applyAlignment="1">
      <alignment horizontal="left" vertical="center"/>
    </xf>
    <xf numFmtId="178" fontId="1" fillId="0" borderId="1" xfId="0" applyNumberFormat="1" applyFont="1" applyBorder="1" applyAlignment="1">
      <alignment/>
    </xf>
    <xf numFmtId="178" fontId="1" fillId="0" borderId="18" xfId="0" applyNumberFormat="1" applyFont="1" applyBorder="1" applyAlignment="1">
      <alignment/>
    </xf>
    <xf numFmtId="178" fontId="1" fillId="0" borderId="8" xfId="0" applyNumberFormat="1" applyFont="1" applyBorder="1" applyAlignment="1">
      <alignment horizontal="left" vertical="center"/>
    </xf>
    <xf numFmtId="176" fontId="1" fillId="0" borderId="19" xfId="0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right" vertical="center"/>
    </xf>
    <xf numFmtId="178" fontId="1" fillId="0" borderId="9" xfId="0" applyNumberFormat="1" applyFont="1" applyBorder="1" applyAlignment="1">
      <alignment horizontal="left" vertical="center"/>
    </xf>
    <xf numFmtId="178" fontId="1" fillId="0" borderId="20" xfId="0" applyNumberFormat="1" applyFont="1" applyBorder="1" applyAlignment="1">
      <alignment horizontal="right"/>
    </xf>
    <xf numFmtId="178" fontId="1" fillId="0" borderId="21" xfId="0" applyNumberFormat="1" applyFont="1" applyBorder="1" applyAlignment="1">
      <alignment horizontal="right"/>
    </xf>
    <xf numFmtId="178" fontId="3" fillId="0" borderId="13" xfId="0" applyNumberFormat="1" applyFont="1" applyBorder="1" applyAlignment="1">
      <alignment horizontal="center" vertical="center"/>
    </xf>
    <xf numFmtId="178" fontId="1" fillId="0" borderId="22" xfId="0" applyNumberFormat="1" applyFont="1" applyBorder="1" applyAlignment="1">
      <alignment horizontal="center" vertical="center"/>
    </xf>
    <xf numFmtId="178" fontId="1" fillId="0" borderId="4" xfId="0" applyNumberFormat="1" applyFont="1" applyBorder="1" applyAlignment="1">
      <alignment horizontal="center" vertical="center"/>
    </xf>
    <xf numFmtId="178" fontId="1" fillId="0" borderId="23" xfId="0" applyNumberFormat="1" applyFont="1" applyBorder="1" applyAlignment="1">
      <alignment horizontal="center" vertical="center"/>
    </xf>
    <xf numFmtId="178" fontId="1" fillId="0" borderId="6" xfId="0" applyNumberFormat="1" applyFont="1" applyBorder="1" applyAlignment="1">
      <alignment horizontal="center" vertical="center"/>
    </xf>
    <xf numFmtId="178" fontId="1" fillId="0" borderId="24" xfId="0" applyNumberFormat="1" applyFont="1" applyBorder="1" applyAlignment="1">
      <alignment horizontal="center"/>
    </xf>
    <xf numFmtId="178" fontId="1" fillId="0" borderId="25" xfId="0" applyNumberFormat="1" applyFont="1" applyBorder="1" applyAlignment="1">
      <alignment horizontal="center"/>
    </xf>
    <xf numFmtId="178" fontId="3" fillId="0" borderId="13" xfId="0" applyNumberFormat="1" applyFont="1" applyBorder="1" applyAlignment="1">
      <alignment horizontal="left" vertical="center"/>
    </xf>
    <xf numFmtId="178" fontId="1" fillId="0" borderId="8" xfId="0" applyNumberFormat="1" applyFont="1" applyBorder="1" applyAlignment="1">
      <alignment horizontal="left"/>
    </xf>
    <xf numFmtId="178" fontId="1" fillId="0" borderId="9" xfId="0" applyNumberFormat="1" applyFont="1" applyBorder="1" applyAlignment="1">
      <alignment horizontal="left"/>
    </xf>
    <xf numFmtId="178" fontId="1" fillId="0" borderId="0" xfId="0" applyNumberFormat="1" applyFont="1" applyBorder="1" applyAlignment="1">
      <alignment horizontal="left" vertical="center"/>
    </xf>
    <xf numFmtId="178" fontId="1" fillId="0" borderId="0" xfId="0" applyNumberFormat="1" applyFont="1" applyBorder="1" applyAlignment="1">
      <alignment horizontal="left"/>
    </xf>
    <xf numFmtId="178" fontId="1" fillId="0" borderId="26" xfId="0" applyNumberFormat="1" applyFont="1" applyBorder="1" applyAlignment="1">
      <alignment horizontal="left" vertical="center"/>
    </xf>
    <xf numFmtId="178" fontId="1" fillId="0" borderId="16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0"/>
  <sheetViews>
    <sheetView tabSelected="1" zoomScaleSheetLayoutView="100" workbookViewId="0" topLeftCell="A1">
      <selection activeCell="A1" sqref="A1:B1"/>
    </sheetView>
  </sheetViews>
  <sheetFormatPr defaultColWidth="9.00390625" defaultRowHeight="10.5" customHeight="1"/>
  <cols>
    <col min="1" max="1" width="2.375" style="1" customWidth="1"/>
    <col min="2" max="2" width="11.75390625" style="1" customWidth="1"/>
    <col min="3" max="3" width="2.375" style="1" customWidth="1"/>
    <col min="4" max="4" width="8.375" style="1" customWidth="1"/>
    <col min="5" max="6" width="9.75390625" style="1" customWidth="1"/>
    <col min="7" max="16384" width="9.125" style="1" customWidth="1"/>
  </cols>
  <sheetData>
    <row r="1" spans="1:6" s="6" customFormat="1" ht="12" customHeight="1">
      <c r="A1" s="53" t="s">
        <v>0</v>
      </c>
      <c r="B1" s="53"/>
      <c r="C1" s="46" t="s">
        <v>207</v>
      </c>
      <c r="D1" s="46"/>
      <c r="E1" s="46"/>
      <c r="F1" s="27" t="s">
        <v>1</v>
      </c>
    </row>
    <row r="2" spans="1:6" ht="10.5" customHeight="1">
      <c r="A2" s="47" t="s">
        <v>3</v>
      </c>
      <c r="B2" s="48"/>
      <c r="C2" s="51" t="s">
        <v>214</v>
      </c>
      <c r="D2" s="52"/>
      <c r="E2" s="8" t="s">
        <v>4</v>
      </c>
      <c r="F2" s="9" t="s">
        <v>5</v>
      </c>
    </row>
    <row r="3" spans="1:6" ht="10.5" customHeight="1">
      <c r="A3" s="49"/>
      <c r="B3" s="50"/>
      <c r="C3" s="44" t="s">
        <v>212</v>
      </c>
      <c r="D3" s="45"/>
      <c r="E3" s="10" t="s">
        <v>2</v>
      </c>
      <c r="F3" s="5" t="s">
        <v>6</v>
      </c>
    </row>
    <row r="4" spans="1:6" ht="10.5" customHeight="1">
      <c r="A4" s="58" t="s">
        <v>189</v>
      </c>
      <c r="B4" s="59"/>
      <c r="C4" s="22"/>
      <c r="D4" s="32">
        <v>206.1</v>
      </c>
      <c r="E4" s="4">
        <v>4111</v>
      </c>
      <c r="F4" s="41">
        <v>119767</v>
      </c>
    </row>
    <row r="5" spans="1:6" ht="10.5" customHeight="1">
      <c r="A5" s="40"/>
      <c r="B5" s="43"/>
      <c r="C5" s="23" t="s">
        <v>200</v>
      </c>
      <c r="D5" s="33">
        <v>16.2</v>
      </c>
      <c r="E5" s="2">
        <v>257</v>
      </c>
      <c r="F5" s="42"/>
    </row>
    <row r="6" spans="1:6" ht="10.5" customHeight="1">
      <c r="A6" s="54" t="s">
        <v>190</v>
      </c>
      <c r="B6" s="55"/>
      <c r="C6" s="20"/>
      <c r="D6" s="33"/>
      <c r="E6" s="2"/>
      <c r="F6" s="12"/>
    </row>
    <row r="7" spans="1:6" ht="10.5" customHeight="1">
      <c r="A7" s="19"/>
      <c r="B7" s="43" t="s">
        <v>7</v>
      </c>
      <c r="C7" s="16"/>
      <c r="D7" s="33">
        <v>162</v>
      </c>
      <c r="E7" s="2">
        <v>3902</v>
      </c>
      <c r="F7" s="42">
        <v>152498</v>
      </c>
    </row>
    <row r="8" spans="1:6" ht="10.5" customHeight="1">
      <c r="A8" s="19"/>
      <c r="B8" s="43"/>
      <c r="C8" s="23" t="s">
        <v>200</v>
      </c>
      <c r="D8" s="33">
        <v>87</v>
      </c>
      <c r="E8" s="2">
        <v>1392</v>
      </c>
      <c r="F8" s="42"/>
    </row>
    <row r="9" spans="1:6" ht="10.5" customHeight="1">
      <c r="A9" s="17"/>
      <c r="B9" s="28" t="s">
        <v>186</v>
      </c>
      <c r="C9" s="16"/>
      <c r="D9" s="33">
        <v>283.7</v>
      </c>
      <c r="E9" s="3">
        <v>5429</v>
      </c>
      <c r="F9" s="29">
        <v>141154</v>
      </c>
    </row>
    <row r="10" spans="1:6" ht="10.5" customHeight="1">
      <c r="A10" s="17"/>
      <c r="B10" s="15" t="s">
        <v>198</v>
      </c>
      <c r="C10" s="16"/>
      <c r="D10" s="15">
        <v>79.4</v>
      </c>
      <c r="E10" s="3">
        <v>1274</v>
      </c>
      <c r="F10" s="11">
        <v>35890</v>
      </c>
    </row>
    <row r="11" spans="1:6" ht="10.5" customHeight="1">
      <c r="A11" s="17"/>
      <c r="B11" s="43" t="s">
        <v>199</v>
      </c>
      <c r="C11" s="16"/>
      <c r="D11" s="33">
        <v>202.5</v>
      </c>
      <c r="E11" s="3">
        <v>5050</v>
      </c>
      <c r="F11" s="42">
        <v>142824</v>
      </c>
    </row>
    <row r="12" spans="1:6" ht="10.5" customHeight="1">
      <c r="A12" s="17"/>
      <c r="B12" s="43"/>
      <c r="C12" s="23" t="s">
        <v>200</v>
      </c>
      <c r="D12" s="33">
        <v>4.8</v>
      </c>
      <c r="E12" s="3">
        <v>62</v>
      </c>
      <c r="F12" s="42"/>
    </row>
    <row r="13" spans="1:6" ht="10.5" customHeight="1">
      <c r="A13" s="17"/>
      <c r="B13" s="43" t="s">
        <v>211</v>
      </c>
      <c r="C13" s="16"/>
      <c r="D13" s="15">
        <v>105.7</v>
      </c>
      <c r="E13" s="3">
        <v>2531</v>
      </c>
      <c r="F13" s="42">
        <v>70292</v>
      </c>
    </row>
    <row r="14" spans="1:6" ht="10.5" customHeight="1">
      <c r="A14" s="17"/>
      <c r="B14" s="43"/>
      <c r="C14" s="23" t="s">
        <v>200</v>
      </c>
      <c r="D14" s="15">
        <v>2.8</v>
      </c>
      <c r="E14" s="3">
        <v>50</v>
      </c>
      <c r="F14" s="42"/>
    </row>
    <row r="15" spans="1:6" ht="10.5" customHeight="1">
      <c r="A15" s="17"/>
      <c r="B15" s="15" t="s">
        <v>8</v>
      </c>
      <c r="C15" s="16"/>
      <c r="D15" s="15">
        <v>229.6</v>
      </c>
      <c r="E15" s="3">
        <v>3559</v>
      </c>
      <c r="F15" s="11">
        <v>90979</v>
      </c>
    </row>
    <row r="16" spans="1:6" ht="10.5" customHeight="1">
      <c r="A16" s="17"/>
      <c r="B16" s="15" t="s">
        <v>9</v>
      </c>
      <c r="C16" s="16"/>
      <c r="D16" s="15">
        <v>174.3</v>
      </c>
      <c r="E16" s="3">
        <v>2652</v>
      </c>
      <c r="F16" s="11">
        <v>74702</v>
      </c>
    </row>
    <row r="17" spans="1:6" ht="10.5" customHeight="1">
      <c r="A17" s="17"/>
      <c r="B17" s="28" t="s">
        <v>10</v>
      </c>
      <c r="C17" s="16"/>
      <c r="D17" s="15">
        <v>131</v>
      </c>
      <c r="E17" s="3">
        <v>2037</v>
      </c>
      <c r="F17" s="29">
        <v>59489</v>
      </c>
    </row>
    <row r="18" spans="1:6" ht="10.5" customHeight="1">
      <c r="A18" s="17"/>
      <c r="B18" s="15" t="s">
        <v>11</v>
      </c>
      <c r="C18" s="16"/>
      <c r="D18" s="15">
        <v>246.2</v>
      </c>
      <c r="E18" s="3">
        <v>4139</v>
      </c>
      <c r="F18" s="11">
        <v>116242</v>
      </c>
    </row>
    <row r="19" spans="1:6" ht="10.5" customHeight="1">
      <c r="A19" s="17"/>
      <c r="B19" s="15" t="s">
        <v>12</v>
      </c>
      <c r="C19" s="16"/>
      <c r="D19" s="15">
        <v>148.6</v>
      </c>
      <c r="E19" s="3">
        <v>2079</v>
      </c>
      <c r="F19" s="11">
        <v>58860</v>
      </c>
    </row>
    <row r="20" spans="1:6" ht="10.5" customHeight="1">
      <c r="A20" s="17"/>
      <c r="B20" s="15" t="s">
        <v>13</v>
      </c>
      <c r="C20" s="16"/>
      <c r="D20" s="15">
        <v>275.1</v>
      </c>
      <c r="E20" s="3">
        <v>4175</v>
      </c>
      <c r="F20" s="11">
        <v>114050</v>
      </c>
    </row>
    <row r="21" spans="1:6" ht="10.5" customHeight="1">
      <c r="A21" s="17"/>
      <c r="B21" s="15" t="s">
        <v>14</v>
      </c>
      <c r="C21" s="16"/>
      <c r="D21" s="15">
        <v>68.7</v>
      </c>
      <c r="E21" s="3">
        <v>995</v>
      </c>
      <c r="F21" s="11">
        <v>30082</v>
      </c>
    </row>
    <row r="22" spans="1:6" ht="10.5" customHeight="1">
      <c r="A22" s="17"/>
      <c r="B22" s="15" t="s">
        <v>15</v>
      </c>
      <c r="C22" s="16"/>
      <c r="D22" s="15">
        <v>141.4</v>
      </c>
      <c r="E22" s="3">
        <v>2121</v>
      </c>
      <c r="F22" s="11">
        <v>57399</v>
      </c>
    </row>
    <row r="23" spans="1:6" ht="10.5" customHeight="1">
      <c r="A23" s="17"/>
      <c r="B23" s="28" t="s">
        <v>16</v>
      </c>
      <c r="C23" s="16"/>
      <c r="D23" s="15">
        <v>190.4</v>
      </c>
      <c r="E23" s="3">
        <v>4392</v>
      </c>
      <c r="F23" s="29">
        <v>119254</v>
      </c>
    </row>
    <row r="24" spans="1:6" ht="10.5" customHeight="1">
      <c r="A24" s="17"/>
      <c r="B24" s="43" t="s">
        <v>17</v>
      </c>
      <c r="C24" s="16"/>
      <c r="D24" s="15">
        <v>138.3</v>
      </c>
      <c r="E24" s="3">
        <v>3550</v>
      </c>
      <c r="F24" s="42">
        <v>122507</v>
      </c>
    </row>
    <row r="25" spans="1:6" ht="10.5" customHeight="1">
      <c r="A25" s="17"/>
      <c r="B25" s="43"/>
      <c r="C25" s="23" t="s">
        <v>200</v>
      </c>
      <c r="D25" s="15">
        <v>49.7</v>
      </c>
      <c r="E25" s="3">
        <v>835</v>
      </c>
      <c r="F25" s="42"/>
    </row>
    <row r="26" spans="1:6" ht="10.5" customHeight="1">
      <c r="A26" s="17"/>
      <c r="B26" s="43" t="s">
        <v>18</v>
      </c>
      <c r="C26" s="16"/>
      <c r="D26" s="15">
        <v>203</v>
      </c>
      <c r="E26" s="3">
        <v>4114</v>
      </c>
      <c r="F26" s="42">
        <v>148017</v>
      </c>
    </row>
    <row r="27" spans="1:6" ht="10.5" customHeight="1">
      <c r="A27" s="17"/>
      <c r="B27" s="43"/>
      <c r="C27" s="23" t="s">
        <v>200</v>
      </c>
      <c r="D27" s="15">
        <v>110.8</v>
      </c>
      <c r="E27" s="3">
        <v>1313</v>
      </c>
      <c r="F27" s="42"/>
    </row>
    <row r="28" spans="1:6" ht="10.5" customHeight="1">
      <c r="A28" s="17"/>
      <c r="B28" s="28" t="s">
        <v>19</v>
      </c>
      <c r="C28" s="16"/>
      <c r="D28" s="15">
        <v>86.1</v>
      </c>
      <c r="E28" s="3">
        <v>1493</v>
      </c>
      <c r="F28" s="29">
        <v>42080</v>
      </c>
    </row>
    <row r="29" spans="1:6" ht="10.5" customHeight="1">
      <c r="A29" s="17"/>
      <c r="B29" s="43" t="s">
        <v>20</v>
      </c>
      <c r="C29" s="16"/>
      <c r="D29" s="15">
        <v>94</v>
      </c>
      <c r="E29" s="3">
        <v>1357</v>
      </c>
      <c r="F29" s="42">
        <v>39181</v>
      </c>
    </row>
    <row r="30" spans="1:6" ht="10.5" customHeight="1">
      <c r="A30" s="17"/>
      <c r="B30" s="43"/>
      <c r="C30" s="23" t="s">
        <v>200</v>
      </c>
      <c r="D30" s="15">
        <v>1.9</v>
      </c>
      <c r="E30" s="3">
        <v>34</v>
      </c>
      <c r="F30" s="42"/>
    </row>
    <row r="31" spans="1:6" ht="10.5" customHeight="1">
      <c r="A31" s="17"/>
      <c r="B31" s="43" t="s">
        <v>21</v>
      </c>
      <c r="C31" s="16"/>
      <c r="D31" s="15">
        <v>187.1</v>
      </c>
      <c r="E31" s="3">
        <v>4316</v>
      </c>
      <c r="F31" s="42">
        <v>162862</v>
      </c>
    </row>
    <row r="32" spans="1:6" ht="10.5" customHeight="1">
      <c r="A32" s="17"/>
      <c r="B32" s="43"/>
      <c r="C32" s="23" t="s">
        <v>200</v>
      </c>
      <c r="D32" s="15">
        <v>100.2</v>
      </c>
      <c r="E32" s="3">
        <v>2004</v>
      </c>
      <c r="F32" s="42"/>
    </row>
    <row r="33" spans="1:6" ht="10.5" customHeight="1">
      <c r="A33" s="17"/>
      <c r="B33" s="56" t="s">
        <v>22</v>
      </c>
      <c r="C33" s="24"/>
      <c r="D33" s="15">
        <v>152.7</v>
      </c>
      <c r="E33" s="3">
        <v>4013</v>
      </c>
      <c r="F33" s="42">
        <v>136197</v>
      </c>
    </row>
    <row r="34" spans="1:6" ht="10.5" customHeight="1">
      <c r="A34" s="17"/>
      <c r="B34" s="56"/>
      <c r="C34" s="25" t="s">
        <v>200</v>
      </c>
      <c r="D34" s="15">
        <v>64.8</v>
      </c>
      <c r="E34" s="3">
        <v>1037</v>
      </c>
      <c r="F34" s="42"/>
    </row>
    <row r="35" spans="1:6" ht="10.5" customHeight="1">
      <c r="A35" s="17"/>
      <c r="B35" s="34" t="s">
        <v>23</v>
      </c>
      <c r="C35" s="24"/>
      <c r="D35" s="15">
        <v>68.3</v>
      </c>
      <c r="E35" s="3">
        <v>1094</v>
      </c>
      <c r="F35" s="29">
        <v>30670</v>
      </c>
    </row>
    <row r="36" spans="1:6" ht="10.5" customHeight="1">
      <c r="A36" s="17"/>
      <c r="B36" s="56" t="s">
        <v>24</v>
      </c>
      <c r="C36" s="24"/>
      <c r="D36" s="15">
        <v>90.4</v>
      </c>
      <c r="E36" s="3">
        <v>2382</v>
      </c>
      <c r="F36" s="42">
        <v>67340</v>
      </c>
    </row>
    <row r="37" spans="1:6" ht="10.5" customHeight="1">
      <c r="A37" s="17"/>
      <c r="B37" s="56"/>
      <c r="C37" s="25" t="s">
        <v>200</v>
      </c>
      <c r="D37" s="15">
        <v>0.9</v>
      </c>
      <c r="E37" s="3">
        <v>12</v>
      </c>
      <c r="F37" s="42"/>
    </row>
    <row r="38" spans="1:6" ht="10.5" customHeight="1">
      <c r="A38" s="17"/>
      <c r="B38" s="56" t="s">
        <v>25</v>
      </c>
      <c r="C38" s="24"/>
      <c r="D38" s="15">
        <v>155.1</v>
      </c>
      <c r="E38" s="3">
        <v>2647</v>
      </c>
      <c r="F38" s="42">
        <v>76144</v>
      </c>
    </row>
    <row r="39" spans="1:6" ht="10.5" customHeight="1">
      <c r="A39" s="17"/>
      <c r="B39" s="56"/>
      <c r="C39" s="25" t="s">
        <v>200</v>
      </c>
      <c r="D39" s="15">
        <v>4</v>
      </c>
      <c r="E39" s="3">
        <v>64</v>
      </c>
      <c r="F39" s="42"/>
    </row>
    <row r="40" spans="1:6" ht="10.5" customHeight="1">
      <c r="A40" s="17"/>
      <c r="B40" s="56" t="s">
        <v>26</v>
      </c>
      <c r="C40" s="24"/>
      <c r="D40" s="15">
        <v>83.7</v>
      </c>
      <c r="E40" s="3">
        <v>1506</v>
      </c>
      <c r="F40" s="42">
        <v>42712</v>
      </c>
    </row>
    <row r="41" spans="1:6" ht="10.5" customHeight="1">
      <c r="A41" s="17"/>
      <c r="B41" s="56"/>
      <c r="C41" s="25" t="s">
        <v>200</v>
      </c>
      <c r="D41" s="15">
        <v>1.5</v>
      </c>
      <c r="E41" s="3">
        <v>15</v>
      </c>
      <c r="F41" s="42"/>
    </row>
    <row r="42" spans="1:6" ht="10.5" customHeight="1">
      <c r="A42" s="17"/>
      <c r="B42" s="56" t="s">
        <v>27</v>
      </c>
      <c r="C42" s="24"/>
      <c r="D42" s="15">
        <v>124.1</v>
      </c>
      <c r="E42" s="3">
        <v>2351</v>
      </c>
      <c r="F42" s="42">
        <v>63907</v>
      </c>
    </row>
    <row r="43" spans="1:6" ht="10.5" customHeight="1">
      <c r="A43" s="17"/>
      <c r="B43" s="56"/>
      <c r="C43" s="25" t="s">
        <v>200</v>
      </c>
      <c r="D43" s="15">
        <v>0.2</v>
      </c>
      <c r="E43" s="3">
        <v>2</v>
      </c>
      <c r="F43" s="42"/>
    </row>
    <row r="44" spans="1:6" ht="10.5" customHeight="1">
      <c r="A44" s="17"/>
      <c r="B44" s="56" t="s">
        <v>28</v>
      </c>
      <c r="C44" s="24"/>
      <c r="D44" s="15">
        <f>SUM(D7,D9:D11,D13,D16,D15,D17:D24,D26,D28:D29,D31,D33,D35:D36,D38,D40,D42)</f>
        <v>3821.3999999999996</v>
      </c>
      <c r="E44" s="21">
        <f>SUM(E7,E9,E10,E11,E15,E16,E17,E18,E19:E20,E21,E22,E13,E23,E24,E26,E28,E29,E31,E33,E35,E36,E38,E40,E42)</f>
        <v>73158</v>
      </c>
      <c r="F44" s="42">
        <f>SUM(F7:F43)</f>
        <v>2195332</v>
      </c>
    </row>
    <row r="45" spans="1:6" ht="10.5" customHeight="1">
      <c r="A45" s="17"/>
      <c r="B45" s="56"/>
      <c r="C45" s="25" t="s">
        <v>200</v>
      </c>
      <c r="D45" s="15">
        <f>SUM(D8,D12,D14,D25,D27,D30,D32,D34,D37,D39,D41,D43)</f>
        <v>428.59999999999997</v>
      </c>
      <c r="E45" s="21">
        <f>SUM(E8,E12,E14,E25,E27,E30,E32,E34,E37,E39,E41,E43)</f>
        <v>6820</v>
      </c>
      <c r="F45" s="42"/>
    </row>
    <row r="46" spans="1:6" ht="10.5" customHeight="1">
      <c r="A46" s="54" t="s">
        <v>191</v>
      </c>
      <c r="B46" s="57"/>
      <c r="C46" s="26"/>
      <c r="D46" s="15"/>
      <c r="E46" s="3"/>
      <c r="F46" s="18"/>
    </row>
    <row r="47" spans="1:6" ht="10.5" customHeight="1">
      <c r="A47" s="17"/>
      <c r="B47" s="56" t="s">
        <v>29</v>
      </c>
      <c r="C47" s="24"/>
      <c r="D47" s="15">
        <v>62.8</v>
      </c>
      <c r="E47" s="3">
        <v>1193</v>
      </c>
      <c r="F47" s="42">
        <v>44234</v>
      </c>
    </row>
    <row r="48" spans="1:6" ht="10.5" customHeight="1">
      <c r="A48" s="17"/>
      <c r="B48" s="56"/>
      <c r="C48" s="25" t="s">
        <v>200</v>
      </c>
      <c r="D48" s="15">
        <v>47.5</v>
      </c>
      <c r="E48" s="3">
        <v>855</v>
      </c>
      <c r="F48" s="42"/>
    </row>
    <row r="49" spans="1:6" ht="10.5" customHeight="1">
      <c r="A49" s="17"/>
      <c r="B49" s="56" t="s">
        <v>30</v>
      </c>
      <c r="C49" s="24"/>
      <c r="D49" s="15">
        <v>31</v>
      </c>
      <c r="E49" s="3">
        <v>698</v>
      </c>
      <c r="F49" s="42">
        <v>17712</v>
      </c>
    </row>
    <row r="50" spans="1:6" ht="10.5" customHeight="1">
      <c r="A50" s="17"/>
      <c r="B50" s="56"/>
      <c r="C50" s="25" t="s">
        <v>200</v>
      </c>
      <c r="D50" s="15">
        <v>2</v>
      </c>
      <c r="E50" s="3">
        <v>40</v>
      </c>
      <c r="F50" s="42"/>
    </row>
    <row r="51" spans="1:6" ht="10.5" customHeight="1">
      <c r="A51" s="17"/>
      <c r="B51" s="56" t="s">
        <v>31</v>
      </c>
      <c r="C51" s="24"/>
      <c r="D51" s="15">
        <v>173</v>
      </c>
      <c r="E51" s="3">
        <v>3108</v>
      </c>
      <c r="F51" s="42">
        <v>118482</v>
      </c>
    </row>
    <row r="52" spans="1:6" ht="10.5" customHeight="1">
      <c r="A52" s="17"/>
      <c r="B52" s="56"/>
      <c r="C52" s="25" t="s">
        <v>200</v>
      </c>
      <c r="D52" s="15">
        <v>100</v>
      </c>
      <c r="E52" s="3">
        <v>1800</v>
      </c>
      <c r="F52" s="42"/>
    </row>
    <row r="53" spans="1:6" ht="10.5" customHeight="1">
      <c r="A53" s="17"/>
      <c r="B53" s="43" t="s">
        <v>32</v>
      </c>
      <c r="C53" s="16"/>
      <c r="D53" s="15">
        <v>217</v>
      </c>
      <c r="E53" s="3">
        <v>4546</v>
      </c>
      <c r="F53" s="42">
        <v>118818</v>
      </c>
    </row>
    <row r="54" spans="1:6" ht="10.5" customHeight="1">
      <c r="A54" s="17"/>
      <c r="B54" s="43"/>
      <c r="C54" s="23" t="s">
        <v>200</v>
      </c>
      <c r="D54" s="15">
        <v>50</v>
      </c>
      <c r="E54" s="3">
        <v>600</v>
      </c>
      <c r="F54" s="42"/>
    </row>
    <row r="55" spans="1:6" ht="10.5" customHeight="1">
      <c r="A55" s="54" t="s">
        <v>191</v>
      </c>
      <c r="B55" s="57"/>
      <c r="C55" s="26"/>
      <c r="D55" s="15"/>
      <c r="E55" s="3"/>
      <c r="F55" s="18"/>
    </row>
    <row r="56" spans="1:6" ht="10.5" customHeight="1">
      <c r="A56" s="17"/>
      <c r="B56" s="43" t="s">
        <v>33</v>
      </c>
      <c r="C56" s="16"/>
      <c r="D56" s="15">
        <v>169.3</v>
      </c>
      <c r="E56" s="3">
        <v>3976</v>
      </c>
      <c r="F56" s="42">
        <v>111058</v>
      </c>
    </row>
    <row r="57" spans="1:6" ht="10.5" customHeight="1">
      <c r="A57" s="17"/>
      <c r="B57" s="43"/>
      <c r="C57" s="23" t="s">
        <v>200</v>
      </c>
      <c r="D57" s="15">
        <v>24</v>
      </c>
      <c r="E57" s="3">
        <v>480</v>
      </c>
      <c r="F57" s="42"/>
    </row>
    <row r="58" spans="1:6" ht="10.5" customHeight="1">
      <c r="A58" s="17"/>
      <c r="B58" s="43" t="s">
        <v>34</v>
      </c>
      <c r="C58" s="16"/>
      <c r="D58" s="15">
        <v>130.6</v>
      </c>
      <c r="E58" s="3">
        <v>2930</v>
      </c>
      <c r="F58" s="42">
        <v>99412</v>
      </c>
    </row>
    <row r="59" spans="1:6" ht="10.5" customHeight="1">
      <c r="A59" s="17"/>
      <c r="B59" s="43"/>
      <c r="C59" s="23" t="s">
        <v>200</v>
      </c>
      <c r="D59" s="15">
        <v>43.8</v>
      </c>
      <c r="E59" s="3">
        <v>876</v>
      </c>
      <c r="F59" s="42"/>
    </row>
    <row r="60" spans="1:6" ht="10.5" customHeight="1">
      <c r="A60" s="17"/>
      <c r="B60" s="43" t="s">
        <v>35</v>
      </c>
      <c r="C60" s="16"/>
      <c r="D60" s="15">
        <v>311.2</v>
      </c>
      <c r="E60" s="3">
        <v>6009</v>
      </c>
      <c r="F60" s="42">
        <v>187797</v>
      </c>
    </row>
    <row r="61" spans="1:6" ht="10.5" customHeight="1">
      <c r="A61" s="17"/>
      <c r="B61" s="43"/>
      <c r="C61" s="23" t="s">
        <v>200</v>
      </c>
      <c r="D61" s="15">
        <v>140</v>
      </c>
      <c r="E61" s="3">
        <v>2100</v>
      </c>
      <c r="F61" s="42"/>
    </row>
    <row r="62" spans="1:6" ht="10.5" customHeight="1">
      <c r="A62" s="17"/>
      <c r="B62" s="15" t="s">
        <v>19</v>
      </c>
      <c r="C62" s="16"/>
      <c r="D62" s="15">
        <v>192.1</v>
      </c>
      <c r="E62" s="3">
        <v>3086</v>
      </c>
      <c r="F62" s="11">
        <v>83532</v>
      </c>
    </row>
    <row r="63" spans="1:6" ht="10.5" customHeight="1">
      <c r="A63" s="17"/>
      <c r="B63" s="15" t="s">
        <v>36</v>
      </c>
      <c r="C63" s="16"/>
      <c r="D63" s="15">
        <v>202</v>
      </c>
      <c r="E63" s="3">
        <v>3130</v>
      </c>
      <c r="F63" s="11">
        <v>84740</v>
      </c>
    </row>
    <row r="64" spans="1:6" ht="10.5" customHeight="1">
      <c r="A64" s="17"/>
      <c r="B64" s="43" t="s">
        <v>37</v>
      </c>
      <c r="C64" s="16"/>
      <c r="D64" s="15">
        <v>131.2</v>
      </c>
      <c r="E64" s="3">
        <v>3005</v>
      </c>
      <c r="F64" s="42">
        <v>99253</v>
      </c>
    </row>
    <row r="65" spans="1:6" ht="10.5" customHeight="1">
      <c r="A65" s="17"/>
      <c r="B65" s="43"/>
      <c r="C65" s="23" t="s">
        <v>200</v>
      </c>
      <c r="D65" s="15">
        <v>36.2</v>
      </c>
      <c r="E65" s="3">
        <v>760</v>
      </c>
      <c r="F65" s="42"/>
    </row>
    <row r="66" spans="1:6" ht="10.5" customHeight="1">
      <c r="A66" s="17"/>
      <c r="B66" s="43" t="s">
        <v>38</v>
      </c>
      <c r="C66" s="16"/>
      <c r="D66" s="15">
        <v>170</v>
      </c>
      <c r="E66" s="3">
        <v>3428</v>
      </c>
      <c r="F66" s="42">
        <v>112436</v>
      </c>
    </row>
    <row r="67" spans="1:6" ht="10.5" customHeight="1">
      <c r="A67" s="17"/>
      <c r="B67" s="43"/>
      <c r="C67" s="23" t="s">
        <v>200</v>
      </c>
      <c r="D67" s="15">
        <v>66</v>
      </c>
      <c r="E67" s="3">
        <v>1056</v>
      </c>
      <c r="F67" s="42"/>
    </row>
    <row r="68" spans="1:6" ht="10.5" customHeight="1">
      <c r="A68" s="17"/>
      <c r="B68" s="43" t="s">
        <v>39</v>
      </c>
      <c r="C68" s="16"/>
      <c r="D68" s="15">
        <v>229</v>
      </c>
      <c r="E68" s="3">
        <v>5082</v>
      </c>
      <c r="F68" s="42">
        <v>197674</v>
      </c>
    </row>
    <row r="69" spans="1:6" ht="10.5" customHeight="1">
      <c r="A69" s="17"/>
      <c r="B69" s="43"/>
      <c r="C69" s="23" t="s">
        <v>200</v>
      </c>
      <c r="D69" s="15">
        <v>126.4</v>
      </c>
      <c r="E69" s="3">
        <v>2817</v>
      </c>
      <c r="F69" s="42"/>
    </row>
    <row r="70" spans="1:6" ht="10.5" customHeight="1">
      <c r="A70" s="17"/>
      <c r="B70" s="43" t="s">
        <v>40</v>
      </c>
      <c r="C70" s="16"/>
      <c r="D70" s="15">
        <v>490</v>
      </c>
      <c r="E70" s="3">
        <v>10140</v>
      </c>
      <c r="F70" s="42">
        <v>420240</v>
      </c>
    </row>
    <row r="71" spans="1:6" ht="10.5" customHeight="1">
      <c r="A71" s="17"/>
      <c r="B71" s="43"/>
      <c r="C71" s="23" t="s">
        <v>200</v>
      </c>
      <c r="D71" s="15">
        <v>475</v>
      </c>
      <c r="E71" s="3">
        <v>7600</v>
      </c>
      <c r="F71" s="42"/>
    </row>
    <row r="72" spans="1:6" ht="10.5" customHeight="1">
      <c r="A72" s="17"/>
      <c r="B72" s="43" t="s">
        <v>41</v>
      </c>
      <c r="C72" s="16"/>
      <c r="D72" s="15">
        <v>130.5</v>
      </c>
      <c r="E72" s="3">
        <v>2871</v>
      </c>
      <c r="F72" s="42">
        <v>95724</v>
      </c>
    </row>
    <row r="73" spans="1:6" ht="10.5" customHeight="1">
      <c r="A73" s="17"/>
      <c r="B73" s="43"/>
      <c r="C73" s="23" t="s">
        <v>200</v>
      </c>
      <c r="D73" s="15">
        <v>73</v>
      </c>
      <c r="E73" s="3">
        <v>949</v>
      </c>
      <c r="F73" s="42"/>
    </row>
    <row r="74" spans="1:6" ht="10.5" customHeight="1">
      <c r="A74" s="17"/>
      <c r="B74" s="43" t="s">
        <v>42</v>
      </c>
      <c r="C74" s="16"/>
      <c r="D74" s="15">
        <v>255.1</v>
      </c>
      <c r="E74" s="3">
        <v>5585</v>
      </c>
      <c r="F74" s="42">
        <v>171481</v>
      </c>
    </row>
    <row r="75" spans="1:6" ht="10.5" customHeight="1">
      <c r="A75" s="17"/>
      <c r="B75" s="43"/>
      <c r="C75" s="23" t="s">
        <v>200</v>
      </c>
      <c r="D75" s="15">
        <v>111.5</v>
      </c>
      <c r="E75" s="3">
        <v>1762</v>
      </c>
      <c r="F75" s="42"/>
    </row>
    <row r="76" spans="1:6" ht="10.5" customHeight="1">
      <c r="A76" s="17"/>
      <c r="B76" s="43" t="s">
        <v>43</v>
      </c>
      <c r="C76" s="16"/>
      <c r="D76" s="15">
        <v>148.7</v>
      </c>
      <c r="E76" s="3">
        <v>2974</v>
      </c>
      <c r="F76" s="42">
        <v>121287</v>
      </c>
    </row>
    <row r="77" spans="1:6" ht="10.5" customHeight="1">
      <c r="A77" s="17"/>
      <c r="B77" s="43"/>
      <c r="C77" s="23" t="s">
        <v>200</v>
      </c>
      <c r="D77" s="15">
        <v>89.1</v>
      </c>
      <c r="E77" s="3">
        <v>1515</v>
      </c>
      <c r="F77" s="42"/>
    </row>
    <row r="78" spans="1:6" ht="10.5" customHeight="1">
      <c r="A78" s="17"/>
      <c r="B78" s="43" t="s">
        <v>44</v>
      </c>
      <c r="C78" s="16"/>
      <c r="D78" s="15">
        <v>191.7</v>
      </c>
      <c r="E78" s="3">
        <v>4717</v>
      </c>
      <c r="F78" s="42">
        <v>141872</v>
      </c>
    </row>
    <row r="79" spans="1:6" ht="10.5" customHeight="1">
      <c r="A79" s="17"/>
      <c r="B79" s="43"/>
      <c r="C79" s="23" t="s">
        <v>200</v>
      </c>
      <c r="D79" s="15">
        <v>116.3</v>
      </c>
      <c r="E79" s="3">
        <v>1883</v>
      </c>
      <c r="F79" s="42"/>
    </row>
    <row r="80" spans="1:6" ht="10.5" customHeight="1">
      <c r="A80" s="17"/>
      <c r="B80" s="43" t="s">
        <v>45</v>
      </c>
      <c r="C80" s="16"/>
      <c r="D80" s="15">
        <v>113.8</v>
      </c>
      <c r="E80" s="3">
        <v>2799</v>
      </c>
      <c r="F80" s="42">
        <v>91463</v>
      </c>
    </row>
    <row r="81" spans="1:6" ht="10.5" customHeight="1">
      <c r="A81" s="17"/>
      <c r="B81" s="43"/>
      <c r="C81" s="23" t="s">
        <v>200</v>
      </c>
      <c r="D81" s="15">
        <v>88.9</v>
      </c>
      <c r="E81" s="3">
        <v>1486</v>
      </c>
      <c r="F81" s="42"/>
    </row>
    <row r="82" spans="1:6" ht="10.5" customHeight="1">
      <c r="A82" s="17"/>
      <c r="B82" s="43" t="s">
        <v>46</v>
      </c>
      <c r="C82" s="16"/>
      <c r="D82" s="15">
        <v>271</v>
      </c>
      <c r="E82" s="3">
        <v>5420</v>
      </c>
      <c r="F82" s="42">
        <v>167048</v>
      </c>
    </row>
    <row r="83" spans="1:6" ht="10.5" customHeight="1">
      <c r="A83" s="17"/>
      <c r="B83" s="43"/>
      <c r="C83" s="23" t="s">
        <v>200</v>
      </c>
      <c r="D83" s="15">
        <v>109</v>
      </c>
      <c r="E83" s="3">
        <v>1308</v>
      </c>
      <c r="F83" s="42"/>
    </row>
    <row r="84" spans="1:6" ht="10.5" customHeight="1">
      <c r="A84" s="17"/>
      <c r="B84" s="43" t="s">
        <v>47</v>
      </c>
      <c r="C84" s="16"/>
      <c r="D84" s="15">
        <v>138.1</v>
      </c>
      <c r="E84" s="3">
        <v>3274</v>
      </c>
      <c r="F84" s="42">
        <v>142850</v>
      </c>
    </row>
    <row r="85" spans="1:6" ht="10.5" customHeight="1">
      <c r="A85" s="17"/>
      <c r="B85" s="43"/>
      <c r="C85" s="23" t="s">
        <v>200</v>
      </c>
      <c r="D85" s="15">
        <v>100</v>
      </c>
      <c r="E85" s="3">
        <v>2400</v>
      </c>
      <c r="F85" s="42"/>
    </row>
    <row r="86" spans="1:6" ht="10.5" customHeight="1">
      <c r="A86" s="17"/>
      <c r="B86" s="43" t="s">
        <v>48</v>
      </c>
      <c r="C86" s="16"/>
      <c r="D86" s="15">
        <v>115.2</v>
      </c>
      <c r="E86" s="3">
        <v>2213</v>
      </c>
      <c r="F86" s="42">
        <v>77964</v>
      </c>
    </row>
    <row r="87" spans="1:6" ht="10.5" customHeight="1">
      <c r="A87" s="17"/>
      <c r="B87" s="43"/>
      <c r="C87" s="23" t="s">
        <v>200</v>
      </c>
      <c r="D87" s="15">
        <v>68.5</v>
      </c>
      <c r="E87" s="3">
        <v>1075</v>
      </c>
      <c r="F87" s="42"/>
    </row>
    <row r="88" spans="1:6" ht="10.5" customHeight="1">
      <c r="A88" s="17"/>
      <c r="B88" s="43" t="s">
        <v>49</v>
      </c>
      <c r="C88" s="16"/>
      <c r="D88" s="15">
        <v>144.5</v>
      </c>
      <c r="E88" s="3">
        <v>2501</v>
      </c>
      <c r="F88" s="42">
        <v>79010</v>
      </c>
    </row>
    <row r="89" spans="1:6" ht="10.5" customHeight="1">
      <c r="A89" s="17"/>
      <c r="B89" s="43"/>
      <c r="C89" s="23" t="s">
        <v>200</v>
      </c>
      <c r="D89" s="15">
        <v>0.5</v>
      </c>
      <c r="E89" s="38">
        <v>0.5</v>
      </c>
      <c r="F89" s="42"/>
    </row>
    <row r="90" spans="1:6" ht="10.5" customHeight="1">
      <c r="A90" s="17"/>
      <c r="B90" s="43" t="s">
        <v>50</v>
      </c>
      <c r="C90" s="16"/>
      <c r="D90" s="15">
        <v>162.2</v>
      </c>
      <c r="E90" s="3">
        <v>3564</v>
      </c>
      <c r="F90" s="42">
        <v>96342</v>
      </c>
    </row>
    <row r="91" spans="1:6" ht="10.5" customHeight="1">
      <c r="A91" s="17"/>
      <c r="B91" s="43"/>
      <c r="C91" s="23" t="s">
        <v>200</v>
      </c>
      <c r="D91" s="15">
        <v>14.5</v>
      </c>
      <c r="E91" s="3">
        <v>290</v>
      </c>
      <c r="F91" s="42"/>
    </row>
    <row r="92" spans="1:6" ht="10.5" customHeight="1">
      <c r="A92" s="17"/>
      <c r="B92" s="15" t="s">
        <v>51</v>
      </c>
      <c r="C92" s="16"/>
      <c r="D92" s="15">
        <v>303.2</v>
      </c>
      <c r="E92" s="3">
        <v>6860</v>
      </c>
      <c r="F92" s="11">
        <v>181543</v>
      </c>
    </row>
    <row r="93" spans="1:6" ht="10.5" customHeight="1">
      <c r="A93" s="17"/>
      <c r="B93" s="15" t="s">
        <v>52</v>
      </c>
      <c r="C93" s="16"/>
      <c r="D93" s="15">
        <v>158.4</v>
      </c>
      <c r="E93" s="3">
        <v>3156</v>
      </c>
      <c r="F93" s="11">
        <v>85212</v>
      </c>
    </row>
    <row r="94" spans="1:6" ht="10.5" customHeight="1">
      <c r="A94" s="17"/>
      <c r="B94" s="15" t="s">
        <v>53</v>
      </c>
      <c r="C94" s="16"/>
      <c r="D94" s="15">
        <v>335.8</v>
      </c>
      <c r="E94" s="3">
        <v>6196</v>
      </c>
      <c r="F94" s="11">
        <v>168102</v>
      </c>
    </row>
    <row r="95" spans="1:6" ht="10.5" customHeight="1">
      <c r="A95" s="17"/>
      <c r="B95" s="15" t="s">
        <v>187</v>
      </c>
      <c r="C95" s="16"/>
      <c r="D95" s="15">
        <v>118.1</v>
      </c>
      <c r="E95" s="3">
        <v>2061</v>
      </c>
      <c r="F95" s="11">
        <v>62272</v>
      </c>
    </row>
    <row r="96" spans="1:6" ht="10.5" customHeight="1">
      <c r="A96" s="17"/>
      <c r="B96" s="15" t="s">
        <v>54</v>
      </c>
      <c r="C96" s="16"/>
      <c r="D96" s="15">
        <v>146.1</v>
      </c>
      <c r="E96" s="3">
        <v>2212</v>
      </c>
      <c r="F96" s="11">
        <v>60689</v>
      </c>
    </row>
    <row r="97" spans="1:6" ht="10.5" customHeight="1">
      <c r="A97" s="17"/>
      <c r="B97" s="43" t="s">
        <v>28</v>
      </c>
      <c r="C97" s="16"/>
      <c r="D97" s="15">
        <f>SUM(D47,D49,D51,D53,D56,D58,D60,D62:D64,D66,D68,D70,D72,D74,D76,D78,D80,D82,D84,D86,D88,D90,D92:D96)</f>
        <v>5241.599999999999</v>
      </c>
      <c r="E97" s="21">
        <v>107034</v>
      </c>
      <c r="F97" s="42">
        <f>SUM(F47:F96)</f>
        <v>3438247</v>
      </c>
    </row>
    <row r="98" spans="1:6" ht="10.5" customHeight="1">
      <c r="A98" s="17"/>
      <c r="B98" s="43"/>
      <c r="C98" s="23" t="s">
        <v>200</v>
      </c>
      <c r="D98" s="15">
        <f>SUM(D48,D50,D52,D54,D57,D59,D61,D65,D67,D69,D71,D73,D75,D77,D79,D81,D83,D85,D87,D89,D91)</f>
        <v>1882.2</v>
      </c>
      <c r="E98" s="21">
        <v>31657</v>
      </c>
      <c r="F98" s="42"/>
    </row>
    <row r="99" spans="1:6" ht="10.5" customHeight="1">
      <c r="A99" s="54" t="s">
        <v>192</v>
      </c>
      <c r="B99" s="55"/>
      <c r="C99" s="20"/>
      <c r="D99" s="15"/>
      <c r="E99" s="3"/>
      <c r="F99" s="18"/>
    </row>
    <row r="100" spans="1:6" ht="10.5" customHeight="1">
      <c r="A100" s="19"/>
      <c r="B100" s="43" t="s">
        <v>55</v>
      </c>
      <c r="C100" s="16"/>
      <c r="D100" s="15">
        <v>2.4</v>
      </c>
      <c r="E100" s="3">
        <v>58</v>
      </c>
      <c r="F100" s="42">
        <v>1530</v>
      </c>
    </row>
    <row r="101" spans="1:6" ht="10.5" customHeight="1">
      <c r="A101" s="19"/>
      <c r="B101" s="43"/>
      <c r="C101" s="23" t="s">
        <v>200</v>
      </c>
      <c r="D101" s="15">
        <v>0.5</v>
      </c>
      <c r="E101" s="3">
        <v>6</v>
      </c>
      <c r="F101" s="42"/>
    </row>
    <row r="102" spans="1:6" ht="10.5" customHeight="1">
      <c r="A102" s="17"/>
      <c r="B102" s="15" t="s">
        <v>188</v>
      </c>
      <c r="C102" s="16"/>
      <c r="D102" s="15">
        <v>302</v>
      </c>
      <c r="E102" s="3">
        <v>5690</v>
      </c>
      <c r="F102" s="11">
        <v>171471</v>
      </c>
    </row>
    <row r="103" spans="1:6" ht="10.5" customHeight="1">
      <c r="A103" s="17"/>
      <c r="B103" s="43" t="s">
        <v>56</v>
      </c>
      <c r="C103" s="16"/>
      <c r="D103" s="15">
        <v>120.6</v>
      </c>
      <c r="E103" s="3">
        <v>3097</v>
      </c>
      <c r="F103" s="42">
        <v>85890</v>
      </c>
    </row>
    <row r="104" spans="1:6" ht="10.5" customHeight="1">
      <c r="A104" s="17"/>
      <c r="B104" s="43"/>
      <c r="C104" s="23" t="s">
        <v>200</v>
      </c>
      <c r="D104" s="15">
        <v>2.1</v>
      </c>
      <c r="E104" s="3">
        <v>30</v>
      </c>
      <c r="F104" s="42"/>
    </row>
    <row r="105" spans="1:6" ht="10.5" customHeight="1">
      <c r="A105" s="17"/>
      <c r="B105" s="43" t="s">
        <v>57</v>
      </c>
      <c r="C105" s="16"/>
      <c r="D105" s="15">
        <v>150.6</v>
      </c>
      <c r="E105" s="2">
        <v>3042</v>
      </c>
      <c r="F105" s="42">
        <v>81266</v>
      </c>
    </row>
    <row r="106" spans="1:6" ht="10.5" customHeight="1">
      <c r="A106" s="17"/>
      <c r="B106" s="43"/>
      <c r="C106" s="23" t="s">
        <v>200</v>
      </c>
      <c r="D106" s="15">
        <v>4.5</v>
      </c>
      <c r="E106" s="2">
        <v>81</v>
      </c>
      <c r="F106" s="42"/>
    </row>
    <row r="107" spans="1:6" ht="10.5" customHeight="1">
      <c r="A107" s="17"/>
      <c r="B107" s="43" t="s">
        <v>58</v>
      </c>
      <c r="C107" s="16"/>
      <c r="D107" s="15">
        <v>301.2</v>
      </c>
      <c r="E107" s="3">
        <v>7505</v>
      </c>
      <c r="F107" s="42">
        <v>222415</v>
      </c>
    </row>
    <row r="108" spans="1:6" ht="10.5" customHeight="1">
      <c r="A108" s="17"/>
      <c r="B108" s="43"/>
      <c r="C108" s="23" t="s">
        <v>200</v>
      </c>
      <c r="D108" s="15">
        <v>39</v>
      </c>
      <c r="E108" s="3">
        <v>780</v>
      </c>
      <c r="F108" s="42"/>
    </row>
    <row r="109" spans="1:6" ht="10.5" customHeight="1">
      <c r="A109" s="54" t="s">
        <v>192</v>
      </c>
      <c r="B109" s="55"/>
      <c r="C109" s="20"/>
      <c r="D109" s="15"/>
      <c r="E109" s="3"/>
      <c r="F109" s="18"/>
    </row>
    <row r="110" spans="1:6" ht="10.5" customHeight="1">
      <c r="A110" s="17"/>
      <c r="B110" s="43" t="s">
        <v>59</v>
      </c>
      <c r="C110" s="16"/>
      <c r="D110" s="15">
        <v>139.7</v>
      </c>
      <c r="E110" s="3">
        <v>3342</v>
      </c>
      <c r="F110" s="42">
        <v>93855</v>
      </c>
    </row>
    <row r="111" spans="1:6" ht="10.5" customHeight="1">
      <c r="A111" s="17"/>
      <c r="B111" s="43"/>
      <c r="C111" s="23" t="s">
        <v>200</v>
      </c>
      <c r="D111" s="15">
        <v>7</v>
      </c>
      <c r="E111" s="3">
        <v>140</v>
      </c>
      <c r="F111" s="42"/>
    </row>
    <row r="112" spans="1:6" ht="10.5" customHeight="1">
      <c r="A112" s="17"/>
      <c r="B112" s="43" t="s">
        <v>60</v>
      </c>
      <c r="C112" s="16"/>
      <c r="D112" s="15">
        <v>167.3</v>
      </c>
      <c r="E112" s="3">
        <v>4404</v>
      </c>
      <c r="F112" s="42">
        <v>115317</v>
      </c>
    </row>
    <row r="113" spans="1:6" ht="10.5" customHeight="1">
      <c r="A113" s="17"/>
      <c r="B113" s="43"/>
      <c r="C113" s="23" t="s">
        <v>200</v>
      </c>
      <c r="D113" s="15">
        <v>1.8</v>
      </c>
      <c r="E113" s="3">
        <v>30</v>
      </c>
      <c r="F113" s="42"/>
    </row>
    <row r="114" spans="1:6" ht="10.5" customHeight="1">
      <c r="A114" s="17"/>
      <c r="B114" s="43" t="s">
        <v>61</v>
      </c>
      <c r="C114" s="16"/>
      <c r="D114" s="15">
        <v>189</v>
      </c>
      <c r="E114" s="3">
        <v>6006</v>
      </c>
      <c r="F114" s="42">
        <v>185332</v>
      </c>
    </row>
    <row r="115" spans="1:6" ht="10.5" customHeight="1">
      <c r="A115" s="17"/>
      <c r="B115" s="43"/>
      <c r="C115" s="23" t="s">
        <v>200</v>
      </c>
      <c r="D115" s="15">
        <v>28</v>
      </c>
      <c r="E115" s="3">
        <v>672</v>
      </c>
      <c r="F115" s="42"/>
    </row>
    <row r="116" spans="1:6" ht="10.5" customHeight="1">
      <c r="A116" s="17"/>
      <c r="B116" s="43" t="s">
        <v>62</v>
      </c>
      <c r="C116" s="16"/>
      <c r="D116" s="15">
        <v>309.3</v>
      </c>
      <c r="E116" s="3">
        <v>8660</v>
      </c>
      <c r="F116" s="42">
        <v>285164</v>
      </c>
    </row>
    <row r="117" spans="1:6" ht="10.5" customHeight="1">
      <c r="A117" s="17"/>
      <c r="B117" s="43"/>
      <c r="C117" s="23" t="s">
        <v>200</v>
      </c>
      <c r="D117" s="15">
        <v>85</v>
      </c>
      <c r="E117" s="3">
        <v>1700</v>
      </c>
      <c r="F117" s="42"/>
    </row>
    <row r="118" spans="1:6" ht="10.5" customHeight="1">
      <c r="A118" s="17"/>
      <c r="B118" s="43" t="s">
        <v>63</v>
      </c>
      <c r="C118" s="16"/>
      <c r="D118" s="15">
        <v>274</v>
      </c>
      <c r="E118" s="3">
        <v>5480</v>
      </c>
      <c r="F118" s="42">
        <v>161712</v>
      </c>
    </row>
    <row r="119" spans="1:6" ht="10.5" customHeight="1">
      <c r="A119" s="17"/>
      <c r="B119" s="43"/>
      <c r="C119" s="23" t="s">
        <v>200</v>
      </c>
      <c r="D119" s="15">
        <v>65</v>
      </c>
      <c r="E119" s="3">
        <v>1096</v>
      </c>
      <c r="F119" s="42"/>
    </row>
    <row r="120" spans="1:6" ht="10.5" customHeight="1">
      <c r="A120" s="17"/>
      <c r="B120" s="43" t="s">
        <v>64</v>
      </c>
      <c r="C120" s="16"/>
      <c r="D120" s="15">
        <v>443.5</v>
      </c>
      <c r="E120" s="3">
        <v>11530</v>
      </c>
      <c r="F120" s="42">
        <v>421174</v>
      </c>
    </row>
    <row r="121" spans="1:6" ht="10.5" customHeight="1">
      <c r="A121" s="17"/>
      <c r="B121" s="43"/>
      <c r="C121" s="23" t="s">
        <v>200</v>
      </c>
      <c r="D121" s="15">
        <v>193.5</v>
      </c>
      <c r="E121" s="3">
        <v>4257</v>
      </c>
      <c r="F121" s="42"/>
    </row>
    <row r="122" spans="1:6" ht="10.5" customHeight="1">
      <c r="A122" s="17"/>
      <c r="B122" s="43" t="s">
        <v>65</v>
      </c>
      <c r="C122" s="16"/>
      <c r="D122" s="15">
        <v>97.5</v>
      </c>
      <c r="E122" s="3">
        <v>2334</v>
      </c>
      <c r="F122" s="42">
        <v>74431</v>
      </c>
    </row>
    <row r="123" spans="1:6" ht="10.5" customHeight="1">
      <c r="A123" s="17"/>
      <c r="B123" s="43"/>
      <c r="C123" s="23" t="s">
        <v>200</v>
      </c>
      <c r="D123" s="15">
        <v>61.8</v>
      </c>
      <c r="E123" s="3">
        <v>758</v>
      </c>
      <c r="F123" s="42"/>
    </row>
    <row r="124" spans="1:6" ht="10.5" customHeight="1">
      <c r="A124" s="17"/>
      <c r="B124" s="43" t="s">
        <v>66</v>
      </c>
      <c r="C124" s="16"/>
      <c r="D124" s="15">
        <v>530</v>
      </c>
      <c r="E124" s="3">
        <v>11659</v>
      </c>
      <c r="F124" s="42">
        <v>411329</v>
      </c>
    </row>
    <row r="125" spans="1:6" ht="10.5" customHeight="1">
      <c r="A125" s="17"/>
      <c r="B125" s="43"/>
      <c r="C125" s="23" t="s">
        <v>200</v>
      </c>
      <c r="D125" s="15">
        <v>247.4</v>
      </c>
      <c r="E125" s="3">
        <v>3958</v>
      </c>
      <c r="F125" s="42"/>
    </row>
    <row r="126" spans="1:6" ht="10.5" customHeight="1">
      <c r="A126" s="17"/>
      <c r="B126" s="43" t="s">
        <v>201</v>
      </c>
      <c r="C126" s="16"/>
      <c r="D126" s="15">
        <v>461.8</v>
      </c>
      <c r="E126" s="3">
        <v>9943</v>
      </c>
      <c r="F126" s="42">
        <v>274316</v>
      </c>
    </row>
    <row r="127" spans="1:6" ht="10.5" customHeight="1">
      <c r="A127" s="17"/>
      <c r="B127" s="43"/>
      <c r="C127" s="23" t="s">
        <v>200</v>
      </c>
      <c r="D127" s="15">
        <v>30.5</v>
      </c>
      <c r="E127" s="3">
        <v>579</v>
      </c>
      <c r="F127" s="42"/>
    </row>
    <row r="128" spans="1:6" ht="10.5" customHeight="1">
      <c r="A128" s="17"/>
      <c r="B128" s="43" t="s">
        <v>67</v>
      </c>
      <c r="C128" s="16"/>
      <c r="D128" s="15">
        <v>144.2</v>
      </c>
      <c r="E128" s="3">
        <v>3153</v>
      </c>
      <c r="F128" s="42">
        <v>92195</v>
      </c>
    </row>
    <row r="129" spans="1:6" ht="10.5" customHeight="1">
      <c r="A129" s="17"/>
      <c r="B129" s="43"/>
      <c r="C129" s="23" t="s">
        <v>200</v>
      </c>
      <c r="D129" s="15">
        <v>30</v>
      </c>
      <c r="E129" s="3">
        <v>540</v>
      </c>
      <c r="F129" s="42"/>
    </row>
    <row r="130" spans="1:6" ht="10.5" customHeight="1">
      <c r="A130" s="17"/>
      <c r="B130" s="43" t="s">
        <v>68</v>
      </c>
      <c r="C130" s="16"/>
      <c r="D130" s="15">
        <v>224.2</v>
      </c>
      <c r="E130" s="3">
        <v>4035</v>
      </c>
      <c r="F130" s="42">
        <v>139270</v>
      </c>
    </row>
    <row r="131" spans="1:6" ht="10.5" customHeight="1">
      <c r="A131" s="17"/>
      <c r="B131" s="43"/>
      <c r="C131" s="23" t="s">
        <v>200</v>
      </c>
      <c r="D131" s="15">
        <v>68</v>
      </c>
      <c r="E131" s="3">
        <v>1360</v>
      </c>
      <c r="F131" s="42"/>
    </row>
    <row r="132" spans="1:6" ht="10.5" customHeight="1">
      <c r="A132" s="17"/>
      <c r="B132" s="43" t="s">
        <v>69</v>
      </c>
      <c r="C132" s="16"/>
      <c r="D132" s="15">
        <v>235.5</v>
      </c>
      <c r="E132" s="3">
        <v>4710</v>
      </c>
      <c r="F132" s="42">
        <v>141300</v>
      </c>
    </row>
    <row r="133" spans="1:6" ht="10.5" customHeight="1">
      <c r="A133" s="17"/>
      <c r="B133" s="43"/>
      <c r="C133" s="23" t="s">
        <v>200</v>
      </c>
      <c r="D133" s="15">
        <v>20</v>
      </c>
      <c r="E133" s="3">
        <v>360</v>
      </c>
      <c r="F133" s="42"/>
    </row>
    <row r="134" spans="1:6" ht="10.5" customHeight="1">
      <c r="A134" s="17"/>
      <c r="B134" s="15" t="s">
        <v>70</v>
      </c>
      <c r="C134" s="16"/>
      <c r="D134" s="15">
        <v>96.9</v>
      </c>
      <c r="E134" s="3">
        <v>1823</v>
      </c>
      <c r="F134" s="11">
        <v>45929</v>
      </c>
    </row>
    <row r="135" spans="1:6" ht="10.5" customHeight="1">
      <c r="A135" s="17"/>
      <c r="B135" s="15" t="s">
        <v>71</v>
      </c>
      <c r="C135" s="16"/>
      <c r="D135" s="15">
        <v>163</v>
      </c>
      <c r="E135" s="3">
        <v>2578</v>
      </c>
      <c r="F135" s="11">
        <v>72834</v>
      </c>
    </row>
    <row r="136" spans="1:6" ht="10.5" customHeight="1">
      <c r="A136" s="17"/>
      <c r="B136" s="15" t="s">
        <v>72</v>
      </c>
      <c r="C136" s="16"/>
      <c r="D136" s="15">
        <v>120</v>
      </c>
      <c r="E136" s="3">
        <v>2397</v>
      </c>
      <c r="F136" s="11">
        <v>72116</v>
      </c>
    </row>
    <row r="137" spans="1:6" ht="10.5" customHeight="1">
      <c r="A137" s="17"/>
      <c r="B137" s="15" t="s">
        <v>73</v>
      </c>
      <c r="C137" s="16"/>
      <c r="D137" s="15">
        <v>74</v>
      </c>
      <c r="E137" s="3">
        <v>1005</v>
      </c>
      <c r="F137" s="11">
        <v>30344</v>
      </c>
    </row>
    <row r="138" spans="1:6" ht="10.5" customHeight="1">
      <c r="A138" s="17"/>
      <c r="B138" s="15" t="s">
        <v>208</v>
      </c>
      <c r="C138" s="16"/>
      <c r="D138" s="15">
        <v>271.3</v>
      </c>
      <c r="E138" s="3">
        <v>3523</v>
      </c>
      <c r="F138" s="11">
        <v>105837</v>
      </c>
    </row>
    <row r="139" spans="1:6" ht="10.5" customHeight="1">
      <c r="A139" s="17"/>
      <c r="B139" s="15" t="s">
        <v>74</v>
      </c>
      <c r="C139" s="16"/>
      <c r="D139" s="15">
        <v>276</v>
      </c>
      <c r="E139" s="3">
        <v>4380</v>
      </c>
      <c r="F139" s="11">
        <v>127272</v>
      </c>
    </row>
    <row r="140" spans="1:6" ht="10.5" customHeight="1">
      <c r="A140" s="17"/>
      <c r="B140" s="15" t="s">
        <v>75</v>
      </c>
      <c r="C140" s="16"/>
      <c r="D140" s="15">
        <v>201.2</v>
      </c>
      <c r="E140" s="3">
        <v>3753</v>
      </c>
      <c r="F140" s="11">
        <v>113222</v>
      </c>
    </row>
    <row r="141" spans="1:6" ht="10.5" customHeight="1">
      <c r="A141" s="17"/>
      <c r="B141" s="15" t="s">
        <v>76</v>
      </c>
      <c r="C141" s="16"/>
      <c r="D141" s="15">
        <v>247.9</v>
      </c>
      <c r="E141" s="3">
        <v>2980</v>
      </c>
      <c r="F141" s="11">
        <v>90140</v>
      </c>
    </row>
    <row r="142" spans="1:6" ht="10.5" customHeight="1">
      <c r="A142" s="17"/>
      <c r="B142" s="43" t="s">
        <v>28</v>
      </c>
      <c r="C142" s="16"/>
      <c r="D142" s="15">
        <f>SUM(D100,D102,D103,D105,D107,D110,D112,D114,D116,D118,D120,D122,D124,D126,D128,D130,D132,D134:D141)</f>
        <v>5543.099999999999</v>
      </c>
      <c r="E142" s="21">
        <f>SUM(E100,E102,E103,E105,E107,E110,E112,E114,E116,E118,E120,E122,E124,E126,E128,E130,E132,E134:E141)</f>
        <v>117087</v>
      </c>
      <c r="F142" s="42">
        <f>SUM(F100:F141)</f>
        <v>3615661</v>
      </c>
    </row>
    <row r="143" spans="1:6" ht="10.5" customHeight="1">
      <c r="A143" s="17"/>
      <c r="B143" s="43"/>
      <c r="C143" s="23" t="s">
        <v>200</v>
      </c>
      <c r="D143" s="15">
        <f>SUM(D101,D104,D106,D108,D111,D113,D115,D117,D119,D121,D123,D125,D127,D129,D131,D133)</f>
        <v>884.1</v>
      </c>
      <c r="E143" s="21">
        <f>SUM(E101,E104,E106,E108,E111,E113,E115,E117,E119,E121,E123,E125,E127,E129,E131,E133)</f>
        <v>16347</v>
      </c>
      <c r="F143" s="42"/>
    </row>
    <row r="144" spans="1:6" ht="10.5" customHeight="1">
      <c r="A144" s="54" t="s">
        <v>193</v>
      </c>
      <c r="B144" s="55"/>
      <c r="C144" s="20"/>
      <c r="D144" s="15"/>
      <c r="E144" s="3"/>
      <c r="F144" s="11"/>
    </row>
    <row r="145" spans="1:6" ht="10.5" customHeight="1">
      <c r="A145" s="17"/>
      <c r="B145" s="43" t="s">
        <v>202</v>
      </c>
      <c r="C145" s="16"/>
      <c r="D145" s="15">
        <v>190.8</v>
      </c>
      <c r="E145" s="3">
        <v>4284</v>
      </c>
      <c r="F145" s="42">
        <v>120370</v>
      </c>
    </row>
    <row r="146" spans="1:6" ht="10.5" customHeight="1">
      <c r="A146" s="17"/>
      <c r="B146" s="43"/>
      <c r="C146" s="23" t="s">
        <v>200</v>
      </c>
      <c r="D146" s="15">
        <v>13.8</v>
      </c>
      <c r="E146" s="3">
        <v>193</v>
      </c>
      <c r="F146" s="42"/>
    </row>
    <row r="147" spans="1:6" ht="10.5" customHeight="1">
      <c r="A147" s="17"/>
      <c r="B147" s="43" t="s">
        <v>100</v>
      </c>
      <c r="C147" s="16"/>
      <c r="D147" s="15">
        <v>234.5</v>
      </c>
      <c r="E147" s="3">
        <v>5159</v>
      </c>
      <c r="F147" s="42">
        <v>164931</v>
      </c>
    </row>
    <row r="148" spans="1:6" ht="10.5" customHeight="1">
      <c r="A148" s="17"/>
      <c r="B148" s="43"/>
      <c r="C148" s="23" t="s">
        <v>200</v>
      </c>
      <c r="D148" s="15">
        <v>61</v>
      </c>
      <c r="E148" s="3">
        <v>1220</v>
      </c>
      <c r="F148" s="42"/>
    </row>
    <row r="149" spans="1:6" ht="10.5" customHeight="1">
      <c r="A149" s="17"/>
      <c r="B149" s="43" t="s">
        <v>101</v>
      </c>
      <c r="C149" s="16"/>
      <c r="D149" s="15">
        <v>339</v>
      </c>
      <c r="E149" s="3">
        <v>6771</v>
      </c>
      <c r="F149" s="42">
        <v>208272</v>
      </c>
    </row>
    <row r="150" spans="1:6" ht="10.5" customHeight="1">
      <c r="A150" s="17"/>
      <c r="B150" s="43"/>
      <c r="C150" s="23" t="s">
        <v>200</v>
      </c>
      <c r="D150" s="15">
        <v>28.5</v>
      </c>
      <c r="E150" s="3">
        <v>399</v>
      </c>
      <c r="F150" s="42"/>
    </row>
    <row r="151" spans="1:6" ht="10.5" customHeight="1">
      <c r="A151" s="17"/>
      <c r="B151" s="43" t="s">
        <v>102</v>
      </c>
      <c r="C151" s="16"/>
      <c r="D151" s="15">
        <v>140.3</v>
      </c>
      <c r="E151" s="3">
        <v>2358</v>
      </c>
      <c r="F151" s="42">
        <v>64558</v>
      </c>
    </row>
    <row r="152" spans="1:6" ht="10.5" customHeight="1">
      <c r="A152" s="17"/>
      <c r="B152" s="43"/>
      <c r="C152" s="23" t="s">
        <v>200</v>
      </c>
      <c r="D152" s="15">
        <v>7.5</v>
      </c>
      <c r="E152" s="3">
        <v>118</v>
      </c>
      <c r="F152" s="42"/>
    </row>
    <row r="153" spans="1:6" ht="10.5" customHeight="1">
      <c r="A153" s="17"/>
      <c r="B153" s="43" t="s">
        <v>103</v>
      </c>
      <c r="C153" s="16"/>
      <c r="D153" s="15">
        <v>121.8</v>
      </c>
      <c r="E153" s="3">
        <v>2297</v>
      </c>
      <c r="F153" s="42">
        <v>66304</v>
      </c>
    </row>
    <row r="154" spans="1:6" ht="10.5" customHeight="1">
      <c r="A154" s="17"/>
      <c r="B154" s="43"/>
      <c r="C154" s="23" t="s">
        <v>200</v>
      </c>
      <c r="D154" s="15">
        <v>6.9</v>
      </c>
      <c r="E154" s="3">
        <v>104</v>
      </c>
      <c r="F154" s="42"/>
    </row>
    <row r="155" spans="1:6" ht="10.5" customHeight="1">
      <c r="A155" s="17"/>
      <c r="B155" s="43" t="s">
        <v>104</v>
      </c>
      <c r="C155" s="16"/>
      <c r="D155" s="15">
        <v>32.7</v>
      </c>
      <c r="E155" s="3">
        <v>816</v>
      </c>
      <c r="F155" s="42">
        <v>24996</v>
      </c>
    </row>
    <row r="156" spans="1:6" ht="10.5" customHeight="1">
      <c r="A156" s="17"/>
      <c r="B156" s="43"/>
      <c r="C156" s="23" t="s">
        <v>200</v>
      </c>
      <c r="D156" s="15">
        <v>4.5</v>
      </c>
      <c r="E156" s="3">
        <v>90</v>
      </c>
      <c r="F156" s="42"/>
    </row>
    <row r="157" spans="1:6" ht="10.5" customHeight="1">
      <c r="A157" s="17"/>
      <c r="B157" s="28" t="s">
        <v>105</v>
      </c>
      <c r="C157" s="16"/>
      <c r="D157" s="15">
        <v>204.1</v>
      </c>
      <c r="E157" s="3">
        <v>4850</v>
      </c>
      <c r="F157" s="29">
        <v>146712</v>
      </c>
    </row>
    <row r="158" spans="1:6" ht="10.5" customHeight="1">
      <c r="A158" s="17"/>
      <c r="B158" s="43" t="s">
        <v>106</v>
      </c>
      <c r="C158" s="16"/>
      <c r="D158" s="15">
        <v>242</v>
      </c>
      <c r="E158" s="3">
        <v>5984</v>
      </c>
      <c r="F158" s="42">
        <v>178132</v>
      </c>
    </row>
    <row r="159" spans="1:6" ht="10.5" customHeight="1">
      <c r="A159" s="17"/>
      <c r="B159" s="43"/>
      <c r="C159" s="23" t="s">
        <v>200</v>
      </c>
      <c r="D159" s="15">
        <v>49.1</v>
      </c>
      <c r="E159" s="3">
        <v>640</v>
      </c>
      <c r="F159" s="42"/>
    </row>
    <row r="160" spans="1:6" ht="10.5" customHeight="1">
      <c r="A160" s="17"/>
      <c r="B160" s="43" t="s">
        <v>107</v>
      </c>
      <c r="C160" s="16"/>
      <c r="D160" s="15">
        <v>218.9</v>
      </c>
      <c r="E160" s="3">
        <v>4407</v>
      </c>
      <c r="F160" s="42">
        <v>133527</v>
      </c>
    </row>
    <row r="161" spans="1:6" ht="10.5" customHeight="1">
      <c r="A161" s="17"/>
      <c r="B161" s="43"/>
      <c r="C161" s="23" t="s">
        <v>200</v>
      </c>
      <c r="D161" s="15">
        <v>12.6</v>
      </c>
      <c r="E161" s="3">
        <v>227</v>
      </c>
      <c r="F161" s="42"/>
    </row>
    <row r="162" spans="1:6" ht="10.5" customHeight="1">
      <c r="A162" s="17"/>
      <c r="B162" s="28" t="s">
        <v>108</v>
      </c>
      <c r="C162" s="16"/>
      <c r="D162" s="15">
        <v>334.2</v>
      </c>
      <c r="E162" s="3">
        <v>5058</v>
      </c>
      <c r="F162" s="29">
        <v>129384</v>
      </c>
    </row>
    <row r="163" spans="1:6" ht="10.5" customHeight="1">
      <c r="A163" s="54" t="s">
        <v>193</v>
      </c>
      <c r="B163" s="55"/>
      <c r="C163" s="20"/>
      <c r="D163" s="15"/>
      <c r="E163" s="3"/>
      <c r="F163" s="11"/>
    </row>
    <row r="164" spans="1:6" ht="10.5" customHeight="1">
      <c r="A164" s="17"/>
      <c r="B164" s="15" t="s">
        <v>109</v>
      </c>
      <c r="C164" s="16"/>
      <c r="D164" s="15">
        <v>166.3</v>
      </c>
      <c r="E164" s="3">
        <v>2459</v>
      </c>
      <c r="F164" s="11">
        <v>69214</v>
      </c>
    </row>
    <row r="165" spans="1:6" ht="10.5" customHeight="1">
      <c r="A165" s="17"/>
      <c r="B165" s="15" t="s">
        <v>110</v>
      </c>
      <c r="C165" s="16"/>
      <c r="D165" s="15">
        <v>204.3</v>
      </c>
      <c r="E165" s="3">
        <v>3320</v>
      </c>
      <c r="F165" s="11">
        <v>88655</v>
      </c>
    </row>
    <row r="166" spans="1:6" ht="10.5" customHeight="1">
      <c r="A166" s="17"/>
      <c r="B166" s="15" t="s">
        <v>111</v>
      </c>
      <c r="C166" s="16"/>
      <c r="D166" s="15">
        <v>123.3</v>
      </c>
      <c r="E166" s="3">
        <v>1478</v>
      </c>
      <c r="F166" s="11">
        <v>40066</v>
      </c>
    </row>
    <row r="167" spans="1:6" ht="10.5" customHeight="1">
      <c r="A167" s="17"/>
      <c r="B167" s="15" t="s">
        <v>112</v>
      </c>
      <c r="C167" s="16"/>
      <c r="D167" s="15">
        <v>168.6</v>
      </c>
      <c r="E167" s="3">
        <v>2158</v>
      </c>
      <c r="F167" s="11">
        <v>69194</v>
      </c>
    </row>
    <row r="168" spans="1:6" ht="10.5" customHeight="1">
      <c r="A168" s="17"/>
      <c r="B168" s="15" t="s">
        <v>113</v>
      </c>
      <c r="C168" s="16"/>
      <c r="D168" s="15">
        <v>188.9</v>
      </c>
      <c r="E168" s="3">
        <v>3115</v>
      </c>
      <c r="F168" s="11">
        <v>100130</v>
      </c>
    </row>
    <row r="169" spans="1:6" ht="10.5" customHeight="1">
      <c r="A169" s="17"/>
      <c r="B169" s="15" t="s">
        <v>114</v>
      </c>
      <c r="C169" s="16"/>
      <c r="D169" s="15">
        <v>250.8</v>
      </c>
      <c r="E169" s="3">
        <v>4461</v>
      </c>
      <c r="F169" s="11">
        <v>118731</v>
      </c>
    </row>
    <row r="170" spans="1:6" ht="10.5" customHeight="1">
      <c r="A170" s="17"/>
      <c r="B170" s="15" t="s">
        <v>115</v>
      </c>
      <c r="C170" s="16"/>
      <c r="D170" s="15">
        <v>13.3</v>
      </c>
      <c r="E170" s="3">
        <v>140</v>
      </c>
      <c r="F170" s="11">
        <v>4260</v>
      </c>
    </row>
    <row r="171" spans="1:6" ht="10.5" customHeight="1">
      <c r="A171" s="17"/>
      <c r="B171" s="15" t="s">
        <v>116</v>
      </c>
      <c r="C171" s="16"/>
      <c r="D171" s="15">
        <v>1.7</v>
      </c>
      <c r="E171" s="3">
        <v>19</v>
      </c>
      <c r="F171" s="11">
        <v>800</v>
      </c>
    </row>
    <row r="172" spans="1:6" ht="10.5" customHeight="1">
      <c r="A172" s="17"/>
      <c r="B172" s="43" t="s">
        <v>28</v>
      </c>
      <c r="C172" s="16"/>
      <c r="D172" s="15">
        <f>SUM(D145,D147,D149,D151,D153,D155,D157:D158,D160,D162:D171)</f>
        <v>3175.5000000000005</v>
      </c>
      <c r="E172" s="21">
        <f>SUM(E145,E147,E149,E151,E153,E155,E157:E158,E160,E162:E171)</f>
        <v>59134</v>
      </c>
      <c r="F172" s="42">
        <f>SUM(F145:F171)</f>
        <v>1728236</v>
      </c>
    </row>
    <row r="173" spans="1:6" ht="10.5" customHeight="1">
      <c r="A173" s="17"/>
      <c r="B173" s="43"/>
      <c r="C173" s="23" t="s">
        <v>200</v>
      </c>
      <c r="D173" s="15">
        <f>SUM(D146,D148,D150,D152,D154,D156,D159,D161)</f>
        <v>183.9</v>
      </c>
      <c r="E173" s="21">
        <f>SUM(E146,E148,E150,E152,E154,E156,E159,E161)</f>
        <v>2991</v>
      </c>
      <c r="F173" s="42"/>
    </row>
    <row r="174" spans="1:6" ht="10.5" customHeight="1">
      <c r="A174" s="54" t="s">
        <v>194</v>
      </c>
      <c r="B174" s="55"/>
      <c r="C174" s="20"/>
      <c r="D174" s="15"/>
      <c r="E174" s="3"/>
      <c r="F174" s="11"/>
    </row>
    <row r="175" spans="1:6" ht="10.5" customHeight="1">
      <c r="A175" s="19"/>
      <c r="B175" s="15" t="s">
        <v>96</v>
      </c>
      <c r="C175" s="16"/>
      <c r="D175" s="15">
        <v>126.7</v>
      </c>
      <c r="E175" s="3">
        <v>2347</v>
      </c>
      <c r="F175" s="11">
        <v>65544</v>
      </c>
    </row>
    <row r="176" spans="1:6" ht="10.5" customHeight="1">
      <c r="A176" s="17"/>
      <c r="B176" s="15" t="s">
        <v>197</v>
      </c>
      <c r="C176" s="16"/>
      <c r="D176" s="15">
        <v>36.8</v>
      </c>
      <c r="E176" s="3">
        <v>523</v>
      </c>
      <c r="F176" s="11">
        <v>14728</v>
      </c>
    </row>
    <row r="177" spans="1:6" ht="10.5" customHeight="1">
      <c r="A177" s="17"/>
      <c r="B177" s="15" t="s">
        <v>97</v>
      </c>
      <c r="C177" s="16"/>
      <c r="D177" s="33">
        <v>0.4</v>
      </c>
      <c r="E177" s="2">
        <v>8</v>
      </c>
      <c r="F177" s="12">
        <v>240</v>
      </c>
    </row>
    <row r="178" spans="1:6" ht="10.5" customHeight="1">
      <c r="A178" s="17"/>
      <c r="B178" s="15" t="s">
        <v>98</v>
      </c>
      <c r="C178" s="16"/>
      <c r="D178" s="33" t="s">
        <v>117</v>
      </c>
      <c r="E178" s="2" t="s">
        <v>117</v>
      </c>
      <c r="F178" s="12" t="s">
        <v>209</v>
      </c>
    </row>
    <row r="179" spans="1:6" ht="10.5" customHeight="1">
      <c r="A179" s="17"/>
      <c r="B179" s="43" t="s">
        <v>99</v>
      </c>
      <c r="C179" s="16"/>
      <c r="D179" s="15">
        <v>192</v>
      </c>
      <c r="E179" s="3">
        <v>3455</v>
      </c>
      <c r="F179" s="42">
        <v>104460</v>
      </c>
    </row>
    <row r="180" spans="1:6" ht="10.5" customHeight="1">
      <c r="A180" s="17"/>
      <c r="B180" s="43"/>
      <c r="C180" s="23" t="s">
        <v>200</v>
      </c>
      <c r="D180" s="15">
        <v>3</v>
      </c>
      <c r="E180" s="3">
        <v>48</v>
      </c>
      <c r="F180" s="42"/>
    </row>
    <row r="181" spans="1:6" ht="10.5" customHeight="1">
      <c r="A181" s="17"/>
      <c r="B181" s="43" t="s">
        <v>210</v>
      </c>
      <c r="C181" s="16"/>
      <c r="D181" s="15">
        <v>223.2</v>
      </c>
      <c r="E181" s="3">
        <v>4129</v>
      </c>
      <c r="F181" s="42">
        <v>112893</v>
      </c>
    </row>
    <row r="182" spans="1:6" ht="10.5" customHeight="1">
      <c r="A182" s="17"/>
      <c r="B182" s="43"/>
      <c r="C182" s="23" t="s">
        <v>200</v>
      </c>
      <c r="D182" s="15">
        <v>1.6</v>
      </c>
      <c r="E182" s="3">
        <v>32</v>
      </c>
      <c r="F182" s="42"/>
    </row>
    <row r="183" spans="1:6" ht="10.5" customHeight="1">
      <c r="A183" s="17"/>
      <c r="B183" s="15" t="s">
        <v>77</v>
      </c>
      <c r="C183" s="16"/>
      <c r="D183" s="15">
        <v>74.6</v>
      </c>
      <c r="E183" s="3">
        <v>1500</v>
      </c>
      <c r="F183" s="11">
        <v>40730</v>
      </c>
    </row>
    <row r="184" spans="1:6" ht="10.5" customHeight="1">
      <c r="A184" s="17"/>
      <c r="B184" s="28" t="s">
        <v>78</v>
      </c>
      <c r="C184" s="16"/>
      <c r="D184" s="15">
        <v>99.2</v>
      </c>
      <c r="E184" s="3">
        <v>2099</v>
      </c>
      <c r="F184" s="29">
        <v>57063</v>
      </c>
    </row>
    <row r="185" spans="1:6" ht="10.5" customHeight="1">
      <c r="A185" s="17"/>
      <c r="B185" s="28" t="s">
        <v>79</v>
      </c>
      <c r="C185" s="16"/>
      <c r="D185" s="15">
        <v>142.5</v>
      </c>
      <c r="E185" s="3">
        <v>3258</v>
      </c>
      <c r="F185" s="29">
        <v>88336</v>
      </c>
    </row>
    <row r="186" spans="1:6" ht="10.5" customHeight="1">
      <c r="A186" s="17"/>
      <c r="B186" s="15" t="s">
        <v>80</v>
      </c>
      <c r="C186" s="16"/>
      <c r="D186" s="15">
        <v>85.4</v>
      </c>
      <c r="E186" s="3">
        <v>1608</v>
      </c>
      <c r="F186" s="11">
        <v>46870</v>
      </c>
    </row>
    <row r="187" spans="1:6" ht="10.5" customHeight="1">
      <c r="A187" s="17"/>
      <c r="B187" s="15" t="s">
        <v>81</v>
      </c>
      <c r="C187" s="16"/>
      <c r="D187" s="15">
        <v>116.7</v>
      </c>
      <c r="E187" s="3">
        <v>3008</v>
      </c>
      <c r="F187" s="11">
        <v>81831</v>
      </c>
    </row>
    <row r="188" spans="1:6" ht="10.5" customHeight="1">
      <c r="A188" s="17"/>
      <c r="B188" s="43" t="s">
        <v>82</v>
      </c>
      <c r="C188" s="16"/>
      <c r="D188" s="15">
        <v>172.8</v>
      </c>
      <c r="E188" s="3">
        <v>3456</v>
      </c>
      <c r="F188" s="42">
        <v>86950</v>
      </c>
    </row>
    <row r="189" spans="1:6" ht="10.5" customHeight="1">
      <c r="A189" s="17"/>
      <c r="B189" s="43"/>
      <c r="C189" s="23" t="s">
        <v>200</v>
      </c>
      <c r="D189" s="15">
        <v>0.1</v>
      </c>
      <c r="E189" s="3">
        <v>2</v>
      </c>
      <c r="F189" s="42"/>
    </row>
    <row r="190" spans="1:6" ht="10.5" customHeight="1">
      <c r="A190" s="17"/>
      <c r="B190" s="15" t="s">
        <v>83</v>
      </c>
      <c r="C190" s="16"/>
      <c r="D190" s="15">
        <v>116.3</v>
      </c>
      <c r="E190" s="3">
        <v>2781</v>
      </c>
      <c r="F190" s="11">
        <v>78238</v>
      </c>
    </row>
    <row r="191" spans="1:6" ht="10.5" customHeight="1">
      <c r="A191" s="17"/>
      <c r="B191" s="15" t="s">
        <v>84</v>
      </c>
      <c r="C191" s="16"/>
      <c r="D191" s="15">
        <v>135.5</v>
      </c>
      <c r="E191" s="3">
        <v>3004</v>
      </c>
      <c r="F191" s="11">
        <v>87818</v>
      </c>
    </row>
    <row r="192" spans="1:6" ht="10.5" customHeight="1">
      <c r="A192" s="17"/>
      <c r="B192" s="15" t="s">
        <v>85</v>
      </c>
      <c r="C192" s="16"/>
      <c r="D192" s="15">
        <v>75.7</v>
      </c>
      <c r="E192" s="3">
        <v>1374</v>
      </c>
      <c r="F192" s="11">
        <v>38010</v>
      </c>
    </row>
    <row r="193" spans="1:6" ht="10.5" customHeight="1">
      <c r="A193" s="17"/>
      <c r="B193" s="43" t="s">
        <v>86</v>
      </c>
      <c r="C193" s="16"/>
      <c r="D193" s="15">
        <v>63.8</v>
      </c>
      <c r="E193" s="3">
        <v>867</v>
      </c>
      <c r="F193" s="42">
        <v>24480</v>
      </c>
    </row>
    <row r="194" spans="1:6" ht="10.5" customHeight="1">
      <c r="A194" s="17"/>
      <c r="B194" s="43"/>
      <c r="C194" s="23" t="s">
        <v>200</v>
      </c>
      <c r="D194" s="15">
        <v>0.2</v>
      </c>
      <c r="E194" s="3">
        <v>4</v>
      </c>
      <c r="F194" s="42"/>
    </row>
    <row r="195" spans="1:6" ht="10.5" customHeight="1">
      <c r="A195" s="17"/>
      <c r="B195" s="15" t="s">
        <v>87</v>
      </c>
      <c r="C195" s="16"/>
      <c r="D195" s="15">
        <v>45.6</v>
      </c>
      <c r="E195" s="3">
        <v>780</v>
      </c>
      <c r="F195" s="11">
        <v>23538</v>
      </c>
    </row>
    <row r="196" spans="1:6" ht="10.5" customHeight="1">
      <c r="A196" s="17"/>
      <c r="B196" s="15" t="s">
        <v>47</v>
      </c>
      <c r="C196" s="16"/>
      <c r="D196" s="15">
        <v>62.6</v>
      </c>
      <c r="E196" s="3">
        <v>1123</v>
      </c>
      <c r="F196" s="11">
        <v>29305</v>
      </c>
    </row>
    <row r="197" spans="1:6" ht="10.5" customHeight="1">
      <c r="A197" s="17"/>
      <c r="B197" s="15" t="s">
        <v>88</v>
      </c>
      <c r="C197" s="16"/>
      <c r="D197" s="15">
        <v>57.9</v>
      </c>
      <c r="E197" s="3">
        <v>962</v>
      </c>
      <c r="F197" s="11">
        <v>28100</v>
      </c>
    </row>
    <row r="198" spans="1:6" ht="10.5" customHeight="1">
      <c r="A198" s="17"/>
      <c r="B198" s="15" t="s">
        <v>89</v>
      </c>
      <c r="C198" s="16"/>
      <c r="D198" s="15">
        <v>59</v>
      </c>
      <c r="E198" s="3">
        <v>820</v>
      </c>
      <c r="F198" s="11">
        <v>23220</v>
      </c>
    </row>
    <row r="199" spans="1:6" ht="10.5" customHeight="1">
      <c r="A199" s="17"/>
      <c r="B199" s="15" t="s">
        <v>90</v>
      </c>
      <c r="C199" s="16"/>
      <c r="D199" s="15">
        <v>10.2</v>
      </c>
      <c r="E199" s="3">
        <v>133</v>
      </c>
      <c r="F199" s="11">
        <v>3671</v>
      </c>
    </row>
    <row r="200" spans="1:6" ht="10.5" customHeight="1">
      <c r="A200" s="17"/>
      <c r="B200" s="15" t="s">
        <v>91</v>
      </c>
      <c r="C200" s="16"/>
      <c r="D200" s="15">
        <v>33.9</v>
      </c>
      <c r="E200" s="3">
        <v>675</v>
      </c>
      <c r="F200" s="11">
        <v>20691</v>
      </c>
    </row>
    <row r="201" spans="1:6" ht="10.5" customHeight="1">
      <c r="A201" s="17"/>
      <c r="B201" s="15" t="s">
        <v>92</v>
      </c>
      <c r="C201" s="16"/>
      <c r="D201" s="15">
        <v>97.7</v>
      </c>
      <c r="E201" s="3">
        <v>848</v>
      </c>
      <c r="F201" s="11">
        <v>27716</v>
      </c>
    </row>
    <row r="202" spans="1:6" ht="10.5" customHeight="1">
      <c r="A202" s="17"/>
      <c r="B202" s="15" t="s">
        <v>93</v>
      </c>
      <c r="C202" s="16"/>
      <c r="D202" s="15">
        <v>37.8</v>
      </c>
      <c r="E202" s="3">
        <v>270</v>
      </c>
      <c r="F202" s="11">
        <v>8688</v>
      </c>
    </row>
    <row r="203" spans="1:6" ht="10.5" customHeight="1">
      <c r="A203" s="17"/>
      <c r="B203" s="15" t="s">
        <v>94</v>
      </c>
      <c r="C203" s="16"/>
      <c r="D203" s="15">
        <v>93.6</v>
      </c>
      <c r="E203" s="3">
        <v>931</v>
      </c>
      <c r="F203" s="11">
        <v>31722</v>
      </c>
    </row>
    <row r="204" spans="1:6" ht="10.5" customHeight="1">
      <c r="A204" s="17"/>
      <c r="B204" s="15" t="s">
        <v>95</v>
      </c>
      <c r="C204" s="16"/>
      <c r="D204" s="15">
        <v>46.1</v>
      </c>
      <c r="E204" s="3">
        <v>482</v>
      </c>
      <c r="F204" s="11">
        <v>13640</v>
      </c>
    </row>
    <row r="205" spans="1:6" ht="10.5" customHeight="1">
      <c r="A205" s="17"/>
      <c r="B205" s="43" t="s">
        <v>28</v>
      </c>
      <c r="C205" s="16"/>
      <c r="D205" s="15">
        <f>SUM(D175:D179,D181,D183:D188,D190:D193,D195:D204)</f>
        <v>2206</v>
      </c>
      <c r="E205" s="21">
        <f>SUM(E175:E179,E181,E183:E184,E185,E186:E188,E190:E193,E195:E204)</f>
        <v>40441</v>
      </c>
      <c r="F205" s="42">
        <v>1138508</v>
      </c>
    </row>
    <row r="206" spans="1:6" ht="10.5" customHeight="1">
      <c r="A206" s="17"/>
      <c r="B206" s="43"/>
      <c r="C206" s="23" t="s">
        <v>200</v>
      </c>
      <c r="D206" s="15">
        <f>SUM(D180,D182,D189,D194)</f>
        <v>4.8999999999999995</v>
      </c>
      <c r="E206" s="21">
        <f>SUM(E180,E182,E189,E194)</f>
        <v>86</v>
      </c>
      <c r="F206" s="42"/>
    </row>
    <row r="207" spans="1:6" ht="10.5" customHeight="1">
      <c r="A207" s="13" t="s">
        <v>195</v>
      </c>
      <c r="B207" s="14"/>
      <c r="C207" s="20"/>
      <c r="D207" s="15"/>
      <c r="E207" s="3"/>
      <c r="F207" s="11"/>
    </row>
    <row r="208" spans="1:6" ht="10.5" customHeight="1">
      <c r="A208" s="19"/>
      <c r="B208" s="15" t="s">
        <v>118</v>
      </c>
      <c r="C208" s="16"/>
      <c r="D208" s="15">
        <v>40.7</v>
      </c>
      <c r="E208" s="3">
        <v>644</v>
      </c>
      <c r="F208" s="11">
        <v>20050</v>
      </c>
    </row>
    <row r="209" spans="1:6" ht="10.5" customHeight="1">
      <c r="A209" s="17"/>
      <c r="B209" s="28" t="s">
        <v>119</v>
      </c>
      <c r="C209" s="16"/>
      <c r="D209" s="15">
        <v>423.6</v>
      </c>
      <c r="E209" s="3">
        <v>8622</v>
      </c>
      <c r="F209" s="29">
        <v>234081</v>
      </c>
    </row>
    <row r="210" spans="1:6" ht="10.5" customHeight="1">
      <c r="A210" s="17"/>
      <c r="B210" s="15" t="s">
        <v>120</v>
      </c>
      <c r="C210" s="16"/>
      <c r="D210" s="15">
        <v>181.6</v>
      </c>
      <c r="E210" s="3">
        <v>2872</v>
      </c>
      <c r="F210" s="11">
        <v>78144</v>
      </c>
    </row>
    <row r="211" spans="1:6" ht="10.5" customHeight="1">
      <c r="A211" s="17"/>
      <c r="B211" s="15" t="s">
        <v>121</v>
      </c>
      <c r="C211" s="16"/>
      <c r="D211" s="15">
        <v>322.7</v>
      </c>
      <c r="E211" s="3">
        <v>7233</v>
      </c>
      <c r="F211" s="11">
        <v>189846</v>
      </c>
    </row>
    <row r="212" spans="1:6" ht="10.5" customHeight="1">
      <c r="A212" s="17"/>
      <c r="B212" s="15" t="s">
        <v>122</v>
      </c>
      <c r="C212" s="16"/>
      <c r="D212" s="15">
        <v>106.7</v>
      </c>
      <c r="E212" s="3">
        <v>2071</v>
      </c>
      <c r="F212" s="11">
        <v>55477</v>
      </c>
    </row>
    <row r="213" spans="1:6" ht="10.5" customHeight="1">
      <c r="A213" s="17"/>
      <c r="B213" s="15" t="s">
        <v>203</v>
      </c>
      <c r="C213" s="16"/>
      <c r="D213" s="15">
        <v>123.6</v>
      </c>
      <c r="E213" s="3">
        <v>2070</v>
      </c>
      <c r="F213" s="11">
        <v>65416</v>
      </c>
    </row>
    <row r="214" spans="1:6" ht="10.5" customHeight="1">
      <c r="A214" s="17"/>
      <c r="B214" s="15" t="s">
        <v>213</v>
      </c>
      <c r="C214" s="16"/>
      <c r="D214" s="15">
        <v>41.2</v>
      </c>
      <c r="E214" s="3">
        <v>742</v>
      </c>
      <c r="F214" s="11">
        <v>20235</v>
      </c>
    </row>
    <row r="215" spans="1:6" ht="10.5" customHeight="1">
      <c r="A215" s="17"/>
      <c r="B215" s="15" t="s">
        <v>123</v>
      </c>
      <c r="C215" s="16"/>
      <c r="D215" s="15">
        <v>202.3</v>
      </c>
      <c r="E215" s="3">
        <v>3598</v>
      </c>
      <c r="F215" s="11">
        <v>108485</v>
      </c>
    </row>
    <row r="216" spans="1:6" ht="10.5" customHeight="1">
      <c r="A216" s="17"/>
      <c r="B216" s="15" t="s">
        <v>124</v>
      </c>
      <c r="C216" s="16"/>
      <c r="D216" s="15">
        <v>169.4</v>
      </c>
      <c r="E216" s="3">
        <v>1939</v>
      </c>
      <c r="F216" s="11">
        <v>52736</v>
      </c>
    </row>
    <row r="217" spans="1:6" ht="10.5" customHeight="1">
      <c r="A217" s="13" t="s">
        <v>195</v>
      </c>
      <c r="B217" s="14"/>
      <c r="C217" s="20"/>
      <c r="D217" s="15"/>
      <c r="E217" s="3"/>
      <c r="F217" s="11"/>
    </row>
    <row r="218" spans="1:6" ht="10.5" customHeight="1">
      <c r="A218" s="17"/>
      <c r="B218" s="15" t="s">
        <v>125</v>
      </c>
      <c r="C218" s="16"/>
      <c r="D218" s="15">
        <v>264</v>
      </c>
      <c r="E218" s="3">
        <v>4884</v>
      </c>
      <c r="F218" s="11">
        <v>138527</v>
      </c>
    </row>
    <row r="219" spans="1:6" ht="10.5" customHeight="1">
      <c r="A219" s="17"/>
      <c r="B219" s="15" t="s">
        <v>126</v>
      </c>
      <c r="C219" s="16"/>
      <c r="D219" s="15">
        <v>221.3</v>
      </c>
      <c r="E219" s="3">
        <v>3203</v>
      </c>
      <c r="F219" s="11">
        <v>87405</v>
      </c>
    </row>
    <row r="220" spans="1:6" ht="10.5" customHeight="1">
      <c r="A220" s="17"/>
      <c r="B220" s="28" t="s">
        <v>127</v>
      </c>
      <c r="C220" s="16"/>
      <c r="D220" s="15">
        <v>133</v>
      </c>
      <c r="E220" s="3">
        <v>2372</v>
      </c>
      <c r="F220" s="29">
        <v>60532</v>
      </c>
    </row>
    <row r="221" spans="1:6" ht="10.5" customHeight="1">
      <c r="A221" s="17"/>
      <c r="B221" s="15" t="s">
        <v>128</v>
      </c>
      <c r="C221" s="16"/>
      <c r="D221" s="15">
        <v>88.7</v>
      </c>
      <c r="E221" s="3">
        <v>1585</v>
      </c>
      <c r="F221" s="11">
        <v>41453</v>
      </c>
    </row>
    <row r="222" spans="1:6" ht="10.5" customHeight="1">
      <c r="A222" s="17"/>
      <c r="B222" s="15" t="s">
        <v>129</v>
      </c>
      <c r="C222" s="16"/>
      <c r="D222" s="15">
        <v>285.9</v>
      </c>
      <c r="E222" s="3">
        <v>3458</v>
      </c>
      <c r="F222" s="11">
        <v>97216</v>
      </c>
    </row>
    <row r="223" spans="1:6" ht="10.5" customHeight="1">
      <c r="A223" s="17"/>
      <c r="B223" s="15" t="s">
        <v>130</v>
      </c>
      <c r="C223" s="16"/>
      <c r="D223" s="15">
        <v>316.1</v>
      </c>
      <c r="E223" s="3">
        <v>4836</v>
      </c>
      <c r="F223" s="11">
        <v>149480</v>
      </c>
    </row>
    <row r="224" spans="1:6" ht="10.5" customHeight="1">
      <c r="A224" s="17"/>
      <c r="B224" s="15" t="s">
        <v>131</v>
      </c>
      <c r="C224" s="16"/>
      <c r="D224" s="15">
        <v>117.4</v>
      </c>
      <c r="E224" s="3">
        <v>2220</v>
      </c>
      <c r="F224" s="11">
        <v>62916</v>
      </c>
    </row>
    <row r="225" spans="1:6" ht="10.5" customHeight="1">
      <c r="A225" s="17"/>
      <c r="B225" s="15" t="s">
        <v>132</v>
      </c>
      <c r="C225" s="16"/>
      <c r="D225" s="15">
        <v>486</v>
      </c>
      <c r="E225" s="3">
        <v>8227</v>
      </c>
      <c r="F225" s="11">
        <v>191501</v>
      </c>
    </row>
    <row r="226" spans="1:6" ht="10.5" customHeight="1">
      <c r="A226" s="17"/>
      <c r="B226" s="43" t="s">
        <v>215</v>
      </c>
      <c r="C226" s="16"/>
      <c r="D226" s="15">
        <v>79.4</v>
      </c>
      <c r="E226" s="3">
        <v>1374</v>
      </c>
      <c r="F226" s="42">
        <v>34888</v>
      </c>
    </row>
    <row r="227" spans="1:6" ht="10.5" customHeight="1">
      <c r="A227" s="17"/>
      <c r="B227" s="43"/>
      <c r="C227" s="23" t="s">
        <v>200</v>
      </c>
      <c r="D227" s="15">
        <v>0.8</v>
      </c>
      <c r="E227" s="3">
        <v>12</v>
      </c>
      <c r="F227" s="42"/>
    </row>
    <row r="228" spans="1:6" ht="10.5" customHeight="1">
      <c r="A228" s="17"/>
      <c r="B228" s="15" t="s">
        <v>133</v>
      </c>
      <c r="C228" s="16"/>
      <c r="D228" s="15">
        <v>778.7</v>
      </c>
      <c r="E228" s="3">
        <v>12456</v>
      </c>
      <c r="F228" s="11">
        <v>312155</v>
      </c>
    </row>
    <row r="229" spans="1:6" ht="10.5" customHeight="1">
      <c r="A229" s="17"/>
      <c r="B229" s="15" t="s">
        <v>134</v>
      </c>
      <c r="C229" s="16"/>
      <c r="D229" s="15">
        <v>301.6</v>
      </c>
      <c r="E229" s="3">
        <v>4669</v>
      </c>
      <c r="F229" s="11">
        <v>117938</v>
      </c>
    </row>
    <row r="230" spans="1:6" ht="10.5" customHeight="1">
      <c r="A230" s="17"/>
      <c r="B230" s="15" t="s">
        <v>135</v>
      </c>
      <c r="C230" s="16"/>
      <c r="D230" s="15">
        <v>271.9</v>
      </c>
      <c r="E230" s="3">
        <v>4044</v>
      </c>
      <c r="F230" s="11">
        <v>97956</v>
      </c>
    </row>
    <row r="231" spans="1:6" ht="10.5" customHeight="1">
      <c r="A231" s="17"/>
      <c r="B231" s="15" t="s">
        <v>136</v>
      </c>
      <c r="C231" s="16"/>
      <c r="D231" s="15">
        <v>220.4</v>
      </c>
      <c r="E231" s="3">
        <v>2939</v>
      </c>
      <c r="F231" s="11">
        <v>80113</v>
      </c>
    </row>
    <row r="232" spans="1:6" ht="10.5" customHeight="1">
      <c r="A232" s="17"/>
      <c r="B232" s="15" t="s">
        <v>204</v>
      </c>
      <c r="C232" s="16"/>
      <c r="D232" s="15">
        <v>276.6</v>
      </c>
      <c r="E232" s="3">
        <v>4977</v>
      </c>
      <c r="F232" s="11">
        <v>151715</v>
      </c>
    </row>
    <row r="233" spans="1:6" ht="10.5" customHeight="1">
      <c r="A233" s="17"/>
      <c r="B233" s="15" t="s">
        <v>137</v>
      </c>
      <c r="C233" s="16"/>
      <c r="D233" s="15">
        <v>136.6</v>
      </c>
      <c r="E233" s="3">
        <v>1855</v>
      </c>
      <c r="F233" s="11">
        <v>56036</v>
      </c>
    </row>
    <row r="234" spans="1:6" ht="10.5" customHeight="1">
      <c r="A234" s="17"/>
      <c r="B234" s="15" t="s">
        <v>138</v>
      </c>
      <c r="C234" s="16"/>
      <c r="D234" s="15">
        <v>64.4</v>
      </c>
      <c r="E234" s="3">
        <v>1100</v>
      </c>
      <c r="F234" s="11">
        <v>33645</v>
      </c>
    </row>
    <row r="235" spans="1:6" ht="10.5" customHeight="1">
      <c r="A235" s="17"/>
      <c r="B235" s="15" t="s">
        <v>139</v>
      </c>
      <c r="C235" s="16"/>
      <c r="D235" s="15">
        <v>114.7</v>
      </c>
      <c r="E235" s="3">
        <v>1793</v>
      </c>
      <c r="F235" s="11">
        <v>54226</v>
      </c>
    </row>
    <row r="236" spans="1:6" ht="10.5" customHeight="1">
      <c r="A236" s="17"/>
      <c r="B236" s="15" t="s">
        <v>140</v>
      </c>
      <c r="C236" s="16"/>
      <c r="D236" s="15">
        <v>87.1</v>
      </c>
      <c r="E236" s="3">
        <v>1439</v>
      </c>
      <c r="F236" s="11">
        <v>41993</v>
      </c>
    </row>
    <row r="237" spans="1:6" ht="10.5" customHeight="1">
      <c r="A237" s="17"/>
      <c r="B237" s="28" t="s">
        <v>141</v>
      </c>
      <c r="C237" s="16"/>
      <c r="D237" s="15">
        <v>221.4</v>
      </c>
      <c r="E237" s="3">
        <v>3321</v>
      </c>
      <c r="F237" s="29">
        <v>91563</v>
      </c>
    </row>
    <row r="238" spans="1:6" ht="10.5" customHeight="1">
      <c r="A238" s="17"/>
      <c r="B238" s="15" t="s">
        <v>142</v>
      </c>
      <c r="C238" s="16"/>
      <c r="D238" s="15">
        <v>384.5</v>
      </c>
      <c r="E238" s="3">
        <v>7284</v>
      </c>
      <c r="F238" s="11">
        <v>218520</v>
      </c>
    </row>
    <row r="239" spans="1:6" ht="10.5" customHeight="1">
      <c r="A239" s="17"/>
      <c r="B239" s="15" t="s">
        <v>143</v>
      </c>
      <c r="C239" s="16"/>
      <c r="D239" s="15">
        <v>149.8</v>
      </c>
      <c r="E239" s="3">
        <v>2340</v>
      </c>
      <c r="F239" s="11">
        <v>71125</v>
      </c>
    </row>
    <row r="240" spans="1:6" ht="10.5" customHeight="1">
      <c r="A240" s="17"/>
      <c r="B240" s="15" t="s">
        <v>144</v>
      </c>
      <c r="C240" s="16"/>
      <c r="D240" s="15">
        <v>21.7</v>
      </c>
      <c r="E240" s="3">
        <v>210</v>
      </c>
      <c r="F240" s="11">
        <v>6856</v>
      </c>
    </row>
    <row r="241" spans="1:6" ht="10.5" customHeight="1">
      <c r="A241" s="17"/>
      <c r="B241" s="15" t="s">
        <v>145</v>
      </c>
      <c r="C241" s="16"/>
      <c r="D241" s="15">
        <v>20.5</v>
      </c>
      <c r="E241" s="3">
        <v>322</v>
      </c>
      <c r="F241" s="11">
        <v>11420</v>
      </c>
    </row>
    <row r="242" spans="1:6" ht="10.5" customHeight="1">
      <c r="A242" s="17"/>
      <c r="B242" s="15" t="s">
        <v>146</v>
      </c>
      <c r="C242" s="16"/>
      <c r="D242" s="15">
        <v>37.3</v>
      </c>
      <c r="E242" s="3">
        <v>570</v>
      </c>
      <c r="F242" s="11">
        <v>17475</v>
      </c>
    </row>
    <row r="243" spans="1:6" ht="10.5" customHeight="1">
      <c r="A243" s="17"/>
      <c r="B243" s="15" t="s">
        <v>147</v>
      </c>
      <c r="C243" s="16"/>
      <c r="D243" s="15">
        <v>241.5</v>
      </c>
      <c r="E243" s="3">
        <v>3546</v>
      </c>
      <c r="F243" s="11">
        <v>97686</v>
      </c>
    </row>
    <row r="244" spans="1:6" ht="10.5" customHeight="1">
      <c r="A244" s="17"/>
      <c r="B244" s="15" t="s">
        <v>148</v>
      </c>
      <c r="C244" s="16"/>
      <c r="D244" s="15">
        <v>59.7</v>
      </c>
      <c r="E244" s="3">
        <v>841</v>
      </c>
      <c r="F244" s="11">
        <v>25545</v>
      </c>
    </row>
    <row r="245" spans="1:6" ht="10.5" customHeight="1">
      <c r="A245" s="17"/>
      <c r="B245" s="15" t="s">
        <v>149</v>
      </c>
      <c r="C245" s="16"/>
      <c r="D245" s="15">
        <v>213.9</v>
      </c>
      <c r="E245" s="3">
        <v>2139</v>
      </c>
      <c r="F245" s="11">
        <v>57846</v>
      </c>
    </row>
    <row r="246" spans="1:6" ht="10.5" customHeight="1">
      <c r="A246" s="17"/>
      <c r="B246" s="15" t="s">
        <v>150</v>
      </c>
      <c r="C246" s="16"/>
      <c r="D246" s="15">
        <v>296.3</v>
      </c>
      <c r="E246" s="3">
        <v>4500</v>
      </c>
      <c r="F246" s="11">
        <v>127224</v>
      </c>
    </row>
    <row r="247" spans="1:6" ht="10.5" customHeight="1">
      <c r="A247" s="17"/>
      <c r="B247" s="43" t="s">
        <v>151</v>
      </c>
      <c r="C247" s="16"/>
      <c r="D247" s="15">
        <v>116.7</v>
      </c>
      <c r="E247" s="3">
        <v>1989</v>
      </c>
      <c r="F247" s="42">
        <v>58197</v>
      </c>
    </row>
    <row r="248" spans="1:6" ht="10.5" customHeight="1">
      <c r="A248" s="17"/>
      <c r="B248" s="43"/>
      <c r="C248" s="23" t="s">
        <v>200</v>
      </c>
      <c r="D248" s="15">
        <v>0.4</v>
      </c>
      <c r="E248" s="21">
        <v>6</v>
      </c>
      <c r="F248" s="42"/>
    </row>
    <row r="249" spans="1:6" ht="10.5" customHeight="1">
      <c r="A249" s="17"/>
      <c r="B249" s="43" t="s">
        <v>28</v>
      </c>
      <c r="C249" s="16"/>
      <c r="D249" s="15">
        <f>SUM(D208:D220,D221:D226,D228:D237,D238:D247)</f>
        <v>7618.9</v>
      </c>
      <c r="E249" s="21">
        <f>SUM(E208:E220,E221:E226,E228:E237,E238:E247)</f>
        <v>124284</v>
      </c>
      <c r="F249" s="42">
        <f>SUM(F208:F247)</f>
        <v>3417622</v>
      </c>
    </row>
    <row r="250" spans="1:6" ht="10.5" customHeight="1">
      <c r="A250" s="17"/>
      <c r="B250" s="43"/>
      <c r="C250" s="23" t="s">
        <v>200</v>
      </c>
      <c r="D250" s="15">
        <f>SUM(D227,D248)</f>
        <v>1.2000000000000002</v>
      </c>
      <c r="E250" s="21">
        <f>SUM(E227,E248)</f>
        <v>18</v>
      </c>
      <c r="F250" s="42"/>
    </row>
    <row r="251" spans="1:6" ht="10.5" customHeight="1">
      <c r="A251" s="13" t="s">
        <v>196</v>
      </c>
      <c r="B251" s="14"/>
      <c r="C251" s="20"/>
      <c r="D251" s="15"/>
      <c r="E251" s="3"/>
      <c r="F251" s="11"/>
    </row>
    <row r="252" spans="1:6" ht="10.5" customHeight="1">
      <c r="A252" s="19"/>
      <c r="B252" s="15" t="s">
        <v>152</v>
      </c>
      <c r="C252" s="16"/>
      <c r="D252" s="15">
        <v>93.5</v>
      </c>
      <c r="E252" s="3">
        <v>1659</v>
      </c>
      <c r="F252" s="11">
        <v>41377</v>
      </c>
    </row>
    <row r="253" spans="1:6" ht="10.5" customHeight="1">
      <c r="A253" s="17"/>
      <c r="B253" s="15" t="s">
        <v>153</v>
      </c>
      <c r="C253" s="16"/>
      <c r="D253" s="15">
        <v>326</v>
      </c>
      <c r="E253" s="3">
        <v>6881</v>
      </c>
      <c r="F253" s="11">
        <v>209106</v>
      </c>
    </row>
    <row r="254" spans="1:6" ht="10.5" customHeight="1">
      <c r="A254" s="17"/>
      <c r="B254" s="15" t="s">
        <v>154</v>
      </c>
      <c r="C254" s="16"/>
      <c r="D254" s="15">
        <v>225</v>
      </c>
      <c r="E254" s="3">
        <v>3354</v>
      </c>
      <c r="F254" s="11">
        <v>84412</v>
      </c>
    </row>
    <row r="255" spans="1:6" ht="10.5" customHeight="1">
      <c r="A255" s="17"/>
      <c r="B255" s="15" t="s">
        <v>155</v>
      </c>
      <c r="C255" s="16"/>
      <c r="D255" s="15">
        <v>143.5</v>
      </c>
      <c r="E255" s="3">
        <v>2284</v>
      </c>
      <c r="F255" s="11">
        <v>64660</v>
      </c>
    </row>
    <row r="256" spans="1:6" ht="10.5" customHeight="1">
      <c r="A256" s="17"/>
      <c r="B256" s="28" t="s">
        <v>156</v>
      </c>
      <c r="C256" s="16"/>
      <c r="D256" s="15">
        <v>289.7</v>
      </c>
      <c r="E256" s="3">
        <v>4683</v>
      </c>
      <c r="F256" s="29">
        <v>140877</v>
      </c>
    </row>
    <row r="257" spans="1:6" ht="10.5" customHeight="1">
      <c r="A257" s="17"/>
      <c r="B257" s="15" t="s">
        <v>157</v>
      </c>
      <c r="C257" s="16"/>
      <c r="D257" s="15">
        <v>124.4</v>
      </c>
      <c r="E257" s="3">
        <v>1986</v>
      </c>
      <c r="F257" s="11">
        <v>53826</v>
      </c>
    </row>
    <row r="258" spans="1:6" ht="10.5" customHeight="1">
      <c r="A258" s="17"/>
      <c r="B258" s="15" t="s">
        <v>158</v>
      </c>
      <c r="C258" s="16"/>
      <c r="D258" s="15">
        <v>276</v>
      </c>
      <c r="E258" s="3">
        <v>4509</v>
      </c>
      <c r="F258" s="11">
        <v>127152</v>
      </c>
    </row>
    <row r="259" spans="1:6" ht="10.5" customHeight="1">
      <c r="A259" s="17"/>
      <c r="B259" s="28" t="s">
        <v>159</v>
      </c>
      <c r="C259" s="16"/>
      <c r="D259" s="15">
        <v>118.5</v>
      </c>
      <c r="E259" s="3">
        <v>1455</v>
      </c>
      <c r="F259" s="29">
        <v>39591</v>
      </c>
    </row>
    <row r="260" spans="1:6" ht="10.5" customHeight="1">
      <c r="A260" s="17"/>
      <c r="B260" s="15" t="s">
        <v>160</v>
      </c>
      <c r="C260" s="16"/>
      <c r="D260" s="15">
        <v>292</v>
      </c>
      <c r="E260" s="3">
        <v>4647</v>
      </c>
      <c r="F260" s="11">
        <v>140535</v>
      </c>
    </row>
    <row r="261" spans="1:6" ht="10.5" customHeight="1">
      <c r="A261" s="17"/>
      <c r="B261" s="15" t="s">
        <v>161</v>
      </c>
      <c r="C261" s="16"/>
      <c r="D261" s="15">
        <v>229.7</v>
      </c>
      <c r="E261" s="3">
        <v>4447</v>
      </c>
      <c r="F261" s="11">
        <v>124814</v>
      </c>
    </row>
    <row r="262" spans="1:6" ht="10.5" customHeight="1">
      <c r="A262" s="17"/>
      <c r="B262" s="15" t="s">
        <v>205</v>
      </c>
      <c r="C262" s="16"/>
      <c r="D262" s="15">
        <v>178</v>
      </c>
      <c r="E262" s="3">
        <v>2486</v>
      </c>
      <c r="F262" s="11">
        <v>75460</v>
      </c>
    </row>
    <row r="263" spans="1:6" ht="10.5" customHeight="1">
      <c r="A263" s="17"/>
      <c r="B263" s="15" t="s">
        <v>206</v>
      </c>
      <c r="C263" s="16"/>
      <c r="D263" s="15">
        <v>206</v>
      </c>
      <c r="E263" s="3">
        <v>3206</v>
      </c>
      <c r="F263" s="11">
        <v>84580</v>
      </c>
    </row>
    <row r="264" spans="1:6" ht="10.5" customHeight="1">
      <c r="A264" s="17"/>
      <c r="B264" s="15" t="s">
        <v>162</v>
      </c>
      <c r="C264" s="16"/>
      <c r="D264" s="15">
        <v>116.6</v>
      </c>
      <c r="E264" s="3">
        <v>2118</v>
      </c>
      <c r="F264" s="11">
        <v>60510</v>
      </c>
    </row>
    <row r="265" spans="1:6" ht="10.5" customHeight="1">
      <c r="A265" s="17"/>
      <c r="B265" s="15" t="s">
        <v>163</v>
      </c>
      <c r="C265" s="16"/>
      <c r="D265" s="15">
        <v>76</v>
      </c>
      <c r="E265" s="3">
        <v>1058</v>
      </c>
      <c r="F265" s="11">
        <v>32310</v>
      </c>
    </row>
    <row r="266" spans="1:6" ht="10.5" customHeight="1">
      <c r="A266" s="17"/>
      <c r="B266" s="15" t="s">
        <v>164</v>
      </c>
      <c r="C266" s="16"/>
      <c r="D266" s="15">
        <v>104.1</v>
      </c>
      <c r="E266" s="3">
        <v>1802</v>
      </c>
      <c r="F266" s="11">
        <v>55210</v>
      </c>
    </row>
    <row r="267" spans="1:6" ht="10.5" customHeight="1">
      <c r="A267" s="17"/>
      <c r="B267" s="15" t="s">
        <v>165</v>
      </c>
      <c r="C267" s="16"/>
      <c r="D267" s="15">
        <v>207.5</v>
      </c>
      <c r="E267" s="3">
        <v>3914</v>
      </c>
      <c r="F267" s="11">
        <v>118729</v>
      </c>
    </row>
    <row r="268" spans="1:6" ht="10.5" customHeight="1">
      <c r="A268" s="17"/>
      <c r="B268" s="15" t="s">
        <v>166</v>
      </c>
      <c r="C268" s="16"/>
      <c r="D268" s="15">
        <v>148</v>
      </c>
      <c r="E268" s="3">
        <v>2115</v>
      </c>
      <c r="F268" s="11">
        <v>63450</v>
      </c>
    </row>
    <row r="269" spans="1:6" ht="10.5" customHeight="1">
      <c r="A269" s="17"/>
      <c r="B269" s="15" t="s">
        <v>167</v>
      </c>
      <c r="C269" s="16"/>
      <c r="D269" s="15">
        <v>329.1</v>
      </c>
      <c r="E269" s="3">
        <v>5242</v>
      </c>
      <c r="F269" s="11">
        <v>132850</v>
      </c>
    </row>
    <row r="270" spans="1:6" ht="10.5" customHeight="1">
      <c r="A270" s="17"/>
      <c r="B270" s="28" t="s">
        <v>168</v>
      </c>
      <c r="C270" s="16"/>
      <c r="D270" s="15">
        <v>250.4</v>
      </c>
      <c r="E270" s="3">
        <v>3222</v>
      </c>
      <c r="F270" s="29">
        <v>87420</v>
      </c>
    </row>
    <row r="271" spans="1:6" ht="10.5" customHeight="1">
      <c r="A271" s="13" t="s">
        <v>196</v>
      </c>
      <c r="B271" s="14"/>
      <c r="C271" s="20"/>
      <c r="D271" s="15"/>
      <c r="E271" s="3"/>
      <c r="F271" s="11"/>
    </row>
    <row r="272" spans="1:6" ht="10.5" customHeight="1">
      <c r="A272" s="17"/>
      <c r="B272" s="15" t="s">
        <v>169</v>
      </c>
      <c r="C272" s="16"/>
      <c r="D272" s="15">
        <v>89.6</v>
      </c>
      <c r="E272" s="3">
        <v>1760</v>
      </c>
      <c r="F272" s="11">
        <v>45338</v>
      </c>
    </row>
    <row r="273" spans="1:6" ht="10.5" customHeight="1">
      <c r="A273" s="17"/>
      <c r="B273" s="15" t="s">
        <v>170</v>
      </c>
      <c r="C273" s="16"/>
      <c r="D273" s="15">
        <v>96.2</v>
      </c>
      <c r="E273" s="3">
        <v>1264</v>
      </c>
      <c r="F273" s="11">
        <v>38235</v>
      </c>
    </row>
    <row r="274" spans="1:6" ht="10.5" customHeight="1">
      <c r="A274" s="17"/>
      <c r="B274" s="15" t="s">
        <v>171</v>
      </c>
      <c r="C274" s="16"/>
      <c r="D274" s="15">
        <v>103.7</v>
      </c>
      <c r="E274" s="3">
        <v>1245</v>
      </c>
      <c r="F274" s="11">
        <v>37540</v>
      </c>
    </row>
    <row r="275" spans="1:6" ht="10.5" customHeight="1">
      <c r="A275" s="17"/>
      <c r="B275" s="28" t="s">
        <v>172</v>
      </c>
      <c r="C275" s="16"/>
      <c r="D275" s="15">
        <v>268.5</v>
      </c>
      <c r="E275" s="3">
        <v>3887</v>
      </c>
      <c r="F275" s="29">
        <v>117430</v>
      </c>
    </row>
    <row r="276" spans="1:6" ht="10.5" customHeight="1">
      <c r="A276" s="17"/>
      <c r="B276" s="15" t="s">
        <v>173</v>
      </c>
      <c r="C276" s="16"/>
      <c r="D276" s="15">
        <v>54.5</v>
      </c>
      <c r="E276" s="3">
        <v>865</v>
      </c>
      <c r="F276" s="11">
        <v>23532</v>
      </c>
    </row>
    <row r="277" spans="1:6" ht="10.5" customHeight="1">
      <c r="A277" s="17"/>
      <c r="B277" s="15" t="s">
        <v>174</v>
      </c>
      <c r="C277" s="16"/>
      <c r="D277" s="15">
        <v>129.2</v>
      </c>
      <c r="E277" s="3">
        <v>2148</v>
      </c>
      <c r="F277" s="11">
        <v>66211</v>
      </c>
    </row>
    <row r="278" spans="1:6" ht="10.5" customHeight="1">
      <c r="A278" s="17"/>
      <c r="B278" s="15" t="s">
        <v>175</v>
      </c>
      <c r="C278" s="16"/>
      <c r="D278" s="15">
        <v>1.4</v>
      </c>
      <c r="E278" s="3">
        <v>19</v>
      </c>
      <c r="F278" s="11">
        <v>515</v>
      </c>
    </row>
    <row r="279" spans="1:6" ht="10.5" customHeight="1">
      <c r="A279" s="17"/>
      <c r="B279" s="15" t="s">
        <v>176</v>
      </c>
      <c r="C279" s="16"/>
      <c r="D279" s="15">
        <v>257.5</v>
      </c>
      <c r="E279" s="3">
        <v>3266</v>
      </c>
      <c r="F279" s="11">
        <v>100556</v>
      </c>
    </row>
    <row r="280" spans="1:6" ht="10.5" customHeight="1">
      <c r="A280" s="17"/>
      <c r="B280" s="15" t="s">
        <v>177</v>
      </c>
      <c r="C280" s="16"/>
      <c r="D280" s="15">
        <v>82</v>
      </c>
      <c r="E280" s="3">
        <v>1471</v>
      </c>
      <c r="F280" s="11">
        <v>44438</v>
      </c>
    </row>
    <row r="281" spans="1:6" ht="10.5" customHeight="1">
      <c r="A281" s="17"/>
      <c r="B281" s="15" t="s">
        <v>178</v>
      </c>
      <c r="C281" s="16"/>
      <c r="D281" s="15">
        <v>266.9</v>
      </c>
      <c r="E281" s="3">
        <v>3589</v>
      </c>
      <c r="F281" s="11">
        <v>91040</v>
      </c>
    </row>
    <row r="282" spans="1:6" ht="10.5" customHeight="1">
      <c r="A282" s="17"/>
      <c r="B282" s="15" t="s">
        <v>179</v>
      </c>
      <c r="C282" s="16"/>
      <c r="D282" s="15">
        <v>105.5</v>
      </c>
      <c r="E282" s="3">
        <v>1494</v>
      </c>
      <c r="F282" s="11">
        <v>45254</v>
      </c>
    </row>
    <row r="283" spans="1:6" ht="10.5" customHeight="1">
      <c r="A283" s="17"/>
      <c r="B283" s="15" t="s">
        <v>180</v>
      </c>
      <c r="C283" s="16"/>
      <c r="D283" s="15">
        <v>197</v>
      </c>
      <c r="E283" s="3">
        <v>2236</v>
      </c>
      <c r="F283" s="11">
        <v>58688</v>
      </c>
    </row>
    <row r="284" spans="1:6" ht="10.5" customHeight="1">
      <c r="A284" s="17"/>
      <c r="B284" s="15" t="s">
        <v>181</v>
      </c>
      <c r="C284" s="16"/>
      <c r="D284" s="15">
        <v>253.2</v>
      </c>
      <c r="E284" s="3">
        <v>3006</v>
      </c>
      <c r="F284" s="11">
        <v>90340</v>
      </c>
    </row>
    <row r="285" spans="1:6" ht="10.5" customHeight="1">
      <c r="A285" s="17"/>
      <c r="B285" s="15" t="s">
        <v>182</v>
      </c>
      <c r="C285" s="16"/>
      <c r="D285" s="15">
        <v>230</v>
      </c>
      <c r="E285" s="3">
        <v>2760</v>
      </c>
      <c r="F285" s="11">
        <v>72384</v>
      </c>
    </row>
    <row r="286" spans="1:6" ht="10.5" customHeight="1">
      <c r="A286" s="17"/>
      <c r="B286" s="15" t="s">
        <v>183</v>
      </c>
      <c r="C286" s="16"/>
      <c r="D286" s="15">
        <v>272.5</v>
      </c>
      <c r="E286" s="3">
        <v>1590</v>
      </c>
      <c r="F286" s="11">
        <v>41642</v>
      </c>
    </row>
    <row r="287" spans="1:6" ht="10.5" customHeight="1">
      <c r="A287" s="17"/>
      <c r="B287" s="15" t="s">
        <v>184</v>
      </c>
      <c r="C287" s="16"/>
      <c r="D287" s="15">
        <v>290</v>
      </c>
      <c r="E287" s="3">
        <v>4010</v>
      </c>
      <c r="F287" s="11">
        <v>120900</v>
      </c>
    </row>
    <row r="288" spans="1:6" ht="10.5" customHeight="1">
      <c r="A288" s="17"/>
      <c r="B288" s="15" t="s">
        <v>185</v>
      </c>
      <c r="C288" s="16"/>
      <c r="D288" s="15">
        <v>218</v>
      </c>
      <c r="E288" s="3">
        <v>3664</v>
      </c>
      <c r="F288" s="11">
        <v>99669</v>
      </c>
    </row>
    <row r="289" spans="1:6" ht="10.5" customHeight="1">
      <c r="A289" s="30"/>
      <c r="B289" s="37" t="s">
        <v>28</v>
      </c>
      <c r="C289" s="39"/>
      <c r="D289" s="35">
        <f>SUM(D252:D270,D272:D275,D276:D288)</f>
        <v>6649.699999999999</v>
      </c>
      <c r="E289" s="31">
        <f>SUM(E252:E270,E272:E275,E276:E288)</f>
        <v>99342</v>
      </c>
      <c r="F289" s="36">
        <f>SUM(F252:F288)</f>
        <v>2830581</v>
      </c>
    </row>
    <row r="290" spans="2:6" ht="10.5" customHeight="1">
      <c r="B290" s="1" t="s">
        <v>216</v>
      </c>
      <c r="E290" s="7"/>
      <c r="F290" s="7"/>
    </row>
  </sheetData>
  <mergeCells count="153">
    <mergeCell ref="B160:B161"/>
    <mergeCell ref="B188:B189"/>
    <mergeCell ref="F188:F189"/>
    <mergeCell ref="A55:B55"/>
    <mergeCell ref="A109:B109"/>
    <mergeCell ref="A163:B163"/>
    <mergeCell ref="F172:F173"/>
    <mergeCell ref="A174:B174"/>
    <mergeCell ref="B179:B180"/>
    <mergeCell ref="B181:B182"/>
    <mergeCell ref="F179:F180"/>
    <mergeCell ref="F100:F101"/>
    <mergeCell ref="B44:B45"/>
    <mergeCell ref="B155:B156"/>
    <mergeCell ref="F155:F156"/>
    <mergeCell ref="F122:F123"/>
    <mergeCell ref="F124:F125"/>
    <mergeCell ref="F126:F127"/>
    <mergeCell ref="F128:F129"/>
    <mergeCell ref="F114:F115"/>
    <mergeCell ref="B226:B227"/>
    <mergeCell ref="F226:F227"/>
    <mergeCell ref="B247:B248"/>
    <mergeCell ref="B249:B250"/>
    <mergeCell ref="F247:F248"/>
    <mergeCell ref="F249:F250"/>
    <mergeCell ref="F205:F206"/>
    <mergeCell ref="B172:B173"/>
    <mergeCell ref="A4:B5"/>
    <mergeCell ref="F4:F5"/>
    <mergeCell ref="F88:F89"/>
    <mergeCell ref="B88:B89"/>
    <mergeCell ref="B90:B91"/>
    <mergeCell ref="F90:F91"/>
    <mergeCell ref="F149:F150"/>
    <mergeCell ref="F151:F152"/>
    <mergeCell ref="B205:B206"/>
    <mergeCell ref="F130:F131"/>
    <mergeCell ref="F132:F133"/>
    <mergeCell ref="F142:F143"/>
    <mergeCell ref="F145:F146"/>
    <mergeCell ref="F147:F148"/>
    <mergeCell ref="F153:F154"/>
    <mergeCell ref="F193:F194"/>
    <mergeCell ref="B193:B194"/>
    <mergeCell ref="A144:B144"/>
    <mergeCell ref="F116:F117"/>
    <mergeCell ref="F118:F119"/>
    <mergeCell ref="F120:F121"/>
    <mergeCell ref="F110:F111"/>
    <mergeCell ref="F112:F113"/>
    <mergeCell ref="B110:B111"/>
    <mergeCell ref="B105:B106"/>
    <mergeCell ref="F105:F106"/>
    <mergeCell ref="B47:B48"/>
    <mergeCell ref="B49:B50"/>
    <mergeCell ref="B51:B52"/>
    <mergeCell ref="B60:B61"/>
    <mergeCell ref="B64:B65"/>
    <mergeCell ref="B66:B67"/>
    <mergeCell ref="A99:B99"/>
    <mergeCell ref="A46:B46"/>
    <mergeCell ref="B53:B54"/>
    <mergeCell ref="B56:B57"/>
    <mergeCell ref="B58:B59"/>
    <mergeCell ref="B112:B113"/>
    <mergeCell ref="B114:B115"/>
    <mergeCell ref="B116:B117"/>
    <mergeCell ref="B118:B119"/>
    <mergeCell ref="B82:B83"/>
    <mergeCell ref="B84:B85"/>
    <mergeCell ref="F107:F108"/>
    <mergeCell ref="B107:B108"/>
    <mergeCell ref="B103:B104"/>
    <mergeCell ref="F103:F104"/>
    <mergeCell ref="B97:B98"/>
    <mergeCell ref="F82:F83"/>
    <mergeCell ref="F84:F85"/>
    <mergeCell ref="F97:F98"/>
    <mergeCell ref="B142:B143"/>
    <mergeCell ref="B120:B121"/>
    <mergeCell ref="B122:B123"/>
    <mergeCell ref="B124:B125"/>
    <mergeCell ref="B126:B127"/>
    <mergeCell ref="B128:B129"/>
    <mergeCell ref="B130:B131"/>
    <mergeCell ref="B132:B133"/>
    <mergeCell ref="B100:B101"/>
    <mergeCell ref="F86:F87"/>
    <mergeCell ref="B74:B75"/>
    <mergeCell ref="B76:B77"/>
    <mergeCell ref="B78:B79"/>
    <mergeCell ref="B80:B81"/>
    <mergeCell ref="F74:F75"/>
    <mergeCell ref="F76:F77"/>
    <mergeCell ref="F78:F79"/>
    <mergeCell ref="F80:F81"/>
    <mergeCell ref="F68:F69"/>
    <mergeCell ref="F70:F71"/>
    <mergeCell ref="F72:F73"/>
    <mergeCell ref="B68:B69"/>
    <mergeCell ref="B70:B71"/>
    <mergeCell ref="B72:B73"/>
    <mergeCell ref="F38:F39"/>
    <mergeCell ref="F40:F41"/>
    <mergeCell ref="F42:F43"/>
    <mergeCell ref="F47:F48"/>
    <mergeCell ref="F44:F45"/>
    <mergeCell ref="B42:B43"/>
    <mergeCell ref="F7:F8"/>
    <mergeCell ref="F11:F12"/>
    <mergeCell ref="F13:F14"/>
    <mergeCell ref="F24:F25"/>
    <mergeCell ref="F26:F27"/>
    <mergeCell ref="F29:F30"/>
    <mergeCell ref="F31:F32"/>
    <mergeCell ref="F33:F34"/>
    <mergeCell ref="F36:F37"/>
    <mergeCell ref="B38:B39"/>
    <mergeCell ref="B40:B41"/>
    <mergeCell ref="B29:B30"/>
    <mergeCell ref="B31:B32"/>
    <mergeCell ref="B33:B34"/>
    <mergeCell ref="B145:B146"/>
    <mergeCell ref="C3:D3"/>
    <mergeCell ref="C1:E1"/>
    <mergeCell ref="B7:B8"/>
    <mergeCell ref="A2:B3"/>
    <mergeCell ref="C2:D2"/>
    <mergeCell ref="A1:B1"/>
    <mergeCell ref="A6:B6"/>
    <mergeCell ref="B26:B27"/>
    <mergeCell ref="B36:B37"/>
    <mergeCell ref="F66:F67"/>
    <mergeCell ref="B11:B12"/>
    <mergeCell ref="B158:B159"/>
    <mergeCell ref="B153:B154"/>
    <mergeCell ref="B151:B152"/>
    <mergeCell ref="B86:B87"/>
    <mergeCell ref="B149:B150"/>
    <mergeCell ref="B147:B148"/>
    <mergeCell ref="B13:B14"/>
    <mergeCell ref="B24:B25"/>
    <mergeCell ref="F181:F182"/>
    <mergeCell ref="F158:F159"/>
    <mergeCell ref="F160:F161"/>
    <mergeCell ref="F49:F50"/>
    <mergeCell ref="F51:F52"/>
    <mergeCell ref="F53:F54"/>
    <mergeCell ref="F56:F57"/>
    <mergeCell ref="F58:F59"/>
    <mergeCell ref="F60:F61"/>
    <mergeCell ref="F64:F65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Ｐ明朝,標準"&amp;8大正１１年</oddFooter>
  </headerFooter>
  <rowBreaks count="3" manualBreakCount="3">
    <brk id="54" max="5" man="1"/>
    <brk id="108" max="5" man="1"/>
    <brk id="16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2001-12-20T04:05:42Z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