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T06-02-015F" sheetId="1" r:id="rId1"/>
  </sheets>
  <definedNames>
    <definedName name="_xlnm.Print_Titles" localSheetId="0">'T06-02-015F'!$A:$A,'T06-02-015F'!$2:$3</definedName>
  </definedNames>
  <calcPr fullCalcOnLoad="1"/>
</workbook>
</file>

<file path=xl/sharedStrings.xml><?xml version="1.0" encoding="utf-8"?>
<sst xmlns="http://schemas.openxmlformats.org/spreadsheetml/2006/main" count="299" uniqueCount="217">
  <si>
    <t>農業</t>
  </si>
  <si>
    <t>暦年内</t>
  </si>
  <si>
    <t>石</t>
  </si>
  <si>
    <t>反</t>
  </si>
  <si>
    <t>郡市町村別</t>
  </si>
  <si>
    <t>収穫高</t>
  </si>
  <si>
    <t>価額</t>
  </si>
  <si>
    <t>円</t>
  </si>
  <si>
    <t>安芸町</t>
  </si>
  <si>
    <t>野根村</t>
  </si>
  <si>
    <t>佐喜浜村</t>
  </si>
  <si>
    <t>津呂村</t>
  </si>
  <si>
    <t>吉良川村</t>
  </si>
  <si>
    <t>羽根村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</si>
  <si>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</si>
  <si>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</si>
  <si>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</si>
  <si>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</si>
  <si>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</si>
  <si>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</si>
  <si>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</si>
  <si>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</si>
  <si>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</si>
  <si>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</si>
  <si>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</si>
  <si>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</si>
  <si>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</si>
  <si>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</si>
  <si>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</si>
  <si>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</si>
  <si>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</si>
  <si>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</si>
  <si>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</si>
  <si>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</si>
  <si>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</si>
  <si>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</si>
  <si>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</si>
  <si>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</si>
  <si>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</si>
  <si>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</si>
  <si>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</si>
  <si>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</si>
  <si>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</si>
  <si>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</si>
  <si>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</si>
  <si>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</si>
  <si>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</si>
  <si>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</si>
  <si>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</si>
  <si>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</si>
  <si>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</si>
  <si>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</si>
  <si>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</si>
  <si>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</si>
  <si>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</si>
  <si>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</si>
  <si>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槙山村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</si>
  <si>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</si>
  <si>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</si>
  <si>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</si>
  <si>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</si>
  <si>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</si>
  <si>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</si>
  <si>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</si>
  <si>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</si>
  <si>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</si>
  <si>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</si>
  <si>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</si>
  <si>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</si>
  <si>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</si>
  <si>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</si>
  <si>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</si>
  <si>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</si>
  <si>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</si>
  <si>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</si>
  <si>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</si>
  <si>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天坪村</t>
  </si>
  <si>
    <t>西豊永村</t>
  </si>
  <si>
    <t>東豊永村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</si>
  <si>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</si>
  <si>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</si>
  <si>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</si>
  <si>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</si>
  <si>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</si>
  <si>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</si>
  <si>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</si>
  <si>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</si>
  <si>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</si>
  <si>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</si>
  <si>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</si>
  <si>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</si>
  <si>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</si>
  <si>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</si>
  <si>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</si>
  <si>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</si>
  <si>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</si>
  <si>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</si>
  <si>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</si>
  <si>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</si>
  <si>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伊野町</t>
  </si>
  <si>
    <t>浦戸村</t>
  </si>
  <si>
    <t>御畳瀬村</t>
  </si>
  <si>
    <t>長浜村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</si>
  <si>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</si>
  <si>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</si>
  <si>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</si>
  <si>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</si>
  <si>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</si>
  <si>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</si>
  <si>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</si>
  <si>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</si>
  <si>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</si>
  <si>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</si>
  <si>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</si>
  <si>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</si>
  <si>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</si>
  <si>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</si>
  <si>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</si>
  <si>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</si>
  <si>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</si>
  <si>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-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</si>
  <si>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</si>
  <si>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</si>
  <si>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</si>
  <si>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</si>
  <si>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</si>
  <si>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</si>
  <si>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</si>
  <si>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</si>
  <si>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</si>
  <si>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</si>
  <si>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</si>
  <si>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</si>
  <si>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</si>
  <si>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</si>
  <si>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</si>
  <si>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東又村</t>
  </si>
  <si>
    <t>窪川村</t>
  </si>
  <si>
    <t>松葉川村</t>
  </si>
  <si>
    <t>仁井田村</t>
  </si>
  <si>
    <t>大野見村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</si>
  <si>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</si>
  <si>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</si>
  <si>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</si>
  <si>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</si>
  <si>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</si>
  <si>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</si>
  <si>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</si>
  <si>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</si>
  <si>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</si>
  <si>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</si>
  <si>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</si>
  <si>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</si>
  <si>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</si>
  <si>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</si>
  <si>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</si>
  <si>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</si>
  <si>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</si>
  <si>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</si>
  <si>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</si>
  <si>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</si>
  <si>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</si>
  <si>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</si>
  <si>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</si>
  <si>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</si>
  <si>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</si>
  <si>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</si>
  <si>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</si>
  <si>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</si>
  <si>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</si>
  <si>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</si>
  <si>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</si>
  <si>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</si>
  <si>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</si>
  <si>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</si>
  <si>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</si>
  <si>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</si>
  <si>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</si>
  <si>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</si>
  <si>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</si>
  <si>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</si>
  <si>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</si>
  <si>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</si>
  <si>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</si>
  <si>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</si>
  <si>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</si>
  <si>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</si>
  <si>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</si>
  <si>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</si>
  <si>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</si>
  <si>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室戸町</t>
  </si>
  <si>
    <t>上韮生村</t>
  </si>
  <si>
    <t>本山町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</si>
  <si>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</si>
  <si>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</si>
  <si>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</si>
  <si>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</si>
  <si>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</si>
  <si>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</si>
  <si>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</si>
  <si>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</si>
  <si>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池川町</t>
  </si>
  <si>
    <t>甲浦町</t>
  </si>
  <si>
    <t>奈半利町</t>
  </si>
  <si>
    <t>×</t>
  </si>
  <si>
    <t>岡豊村</t>
  </si>
  <si>
    <t>下知町</t>
  </si>
  <si>
    <t>上ノ加江町</t>
  </si>
  <si>
    <t>備考　×印は２番稲に係るものなり</t>
  </si>
  <si>
    <t>梼原村</t>
  </si>
  <si>
    <t>富山村</t>
  </si>
  <si>
    <t>大正村</t>
  </si>
  <si>
    <t>大杉村</t>
  </si>
  <si>
    <t>-</t>
  </si>
  <si>
    <t>作付段別</t>
  </si>
  <si>
    <t>第１５  米の２（市町村別）</t>
  </si>
  <si>
    <t>與津村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</si>
</sst>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0" xfId="0" applyNumberFormat="1" applyFont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/>
    </xf>
    <xf numFmtId="0" fontId="1" fillId="0" borderId="6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9"/>
  <sheetViews>
    <sheetView tabSelected="1" zoomScaleSheetLayoutView="100" workbookViewId="0" topLeftCell="A1">
      <pane ySplit="3" topLeftCell="BM257" activePane="bottomLeft" state="frozen"/>
      <selection pane="topLeft" activeCell="A1" sqref="A1"/>
      <selection pane="bottomLeft" activeCell="A1" sqref="A1:B1"/>
    </sheetView>
  </sheetViews>
  <sheetFormatPr defaultColWidth="9.00390625" defaultRowHeight="10.5" customHeight="1"/>
  <cols>
    <col min="1" max="1" width="2.625" style="19" customWidth="1"/>
    <col min="2" max="2" width="12.625" style="19" customWidth="1"/>
    <col min="3" max="3" width="2.625" style="1" customWidth="1"/>
    <col min="4" max="4" width="8.125" style="1" customWidth="1"/>
    <col min="5" max="6" width="10.125" style="1" customWidth="1"/>
    <col min="7" max="16384" width="9.125" style="1" customWidth="1"/>
  </cols>
  <sheetData>
    <row r="1" spans="1:6" s="21" customFormat="1" ht="12" customHeight="1">
      <c r="A1" s="44" t="s">
        <v>0</v>
      </c>
      <c r="B1" s="44"/>
      <c r="C1" s="37" t="s">
        <v>215</v>
      </c>
      <c r="D1" s="37"/>
      <c r="E1" s="37"/>
      <c r="F1" s="20" t="s">
        <v>1</v>
      </c>
    </row>
    <row r="2" spans="1:6" s="19" customFormat="1" ht="10.5" customHeight="1">
      <c r="A2" s="38" t="s">
        <v>4</v>
      </c>
      <c r="B2" s="39"/>
      <c r="C2" s="42" t="s">
        <v>214</v>
      </c>
      <c r="D2" s="43"/>
      <c r="E2" s="22" t="s">
        <v>5</v>
      </c>
      <c r="F2" s="23" t="s">
        <v>6</v>
      </c>
    </row>
    <row r="3" spans="1:6" s="19" customFormat="1" ht="10.5" customHeight="1">
      <c r="A3" s="40"/>
      <c r="B3" s="41"/>
      <c r="C3" s="35" t="s">
        <v>3</v>
      </c>
      <c r="D3" s="36"/>
      <c r="E3" s="24" t="s">
        <v>2</v>
      </c>
      <c r="F3" s="25" t="s">
        <v>7</v>
      </c>
    </row>
    <row r="4" spans="1:6" ht="10.5" customHeight="1">
      <c r="A4" s="45" t="s">
        <v>193</v>
      </c>
      <c r="B4" s="46"/>
      <c r="C4" s="26"/>
      <c r="D4" s="7">
        <v>2250</v>
      </c>
      <c r="E4" s="3">
        <v>4910</v>
      </c>
      <c r="F4" s="5">
        <v>115565</v>
      </c>
    </row>
    <row r="5" spans="1:6" ht="10.5" customHeight="1">
      <c r="A5" s="31" t="s">
        <v>194</v>
      </c>
      <c r="B5" s="32"/>
      <c r="C5" s="27"/>
      <c r="D5" s="8"/>
      <c r="E5" s="2"/>
      <c r="F5" s="6"/>
    </row>
    <row r="6" spans="1:6" ht="10.5" customHeight="1">
      <c r="A6" s="13"/>
      <c r="B6" s="33" t="s">
        <v>8</v>
      </c>
      <c r="C6" s="27"/>
      <c r="D6" s="8">
        <v>1657</v>
      </c>
      <c r="E6" s="2">
        <v>4640</v>
      </c>
      <c r="F6" s="34">
        <v>140171</v>
      </c>
    </row>
    <row r="7" spans="1:6" ht="10.5" customHeight="1">
      <c r="A7" s="13"/>
      <c r="B7" s="33"/>
      <c r="C7" s="27" t="s">
        <v>204</v>
      </c>
      <c r="D7" s="8">
        <v>505</v>
      </c>
      <c r="E7" s="2">
        <v>1263</v>
      </c>
      <c r="F7" s="34"/>
    </row>
    <row r="8" spans="1:6" ht="10.5" customHeight="1">
      <c r="A8" s="15"/>
      <c r="B8" s="33" t="s">
        <v>190</v>
      </c>
      <c r="C8" s="27"/>
      <c r="D8" s="8">
        <v>2693</v>
      </c>
      <c r="E8" s="2">
        <v>4846</v>
      </c>
      <c r="F8" s="34">
        <v>115960</v>
      </c>
    </row>
    <row r="9" spans="1:6" ht="10.5" customHeight="1">
      <c r="A9" s="15"/>
      <c r="B9" s="33"/>
      <c r="C9" s="27" t="s">
        <v>204</v>
      </c>
      <c r="D9" s="8">
        <v>2</v>
      </c>
      <c r="E9" s="2">
        <v>2</v>
      </c>
      <c r="F9" s="34"/>
    </row>
    <row r="10" spans="1:6" ht="10.5" customHeight="1">
      <c r="A10" s="15"/>
      <c r="B10" s="16" t="s">
        <v>202</v>
      </c>
      <c r="C10" s="27"/>
      <c r="D10" s="8">
        <v>794</v>
      </c>
      <c r="E10" s="2">
        <v>871</v>
      </c>
      <c r="F10" s="6">
        <v>20420</v>
      </c>
    </row>
    <row r="11" spans="1:6" ht="10.5" customHeight="1">
      <c r="A11" s="15"/>
      <c r="B11" s="33" t="s">
        <v>203</v>
      </c>
      <c r="C11" s="27"/>
      <c r="D11" s="8">
        <v>1925</v>
      </c>
      <c r="E11" s="2">
        <v>4132</v>
      </c>
      <c r="F11" s="34">
        <v>101761</v>
      </c>
    </row>
    <row r="12" spans="1:6" ht="10.5" customHeight="1">
      <c r="A12" s="15"/>
      <c r="B12" s="33"/>
      <c r="C12" s="27" t="s">
        <v>204</v>
      </c>
      <c r="D12" s="8">
        <v>22</v>
      </c>
      <c r="E12" s="2">
        <v>79</v>
      </c>
      <c r="F12" s="34"/>
    </row>
    <row r="13" spans="1:6" ht="10.5" customHeight="1">
      <c r="A13" s="15"/>
      <c r="B13" s="16" t="s">
        <v>9</v>
      </c>
      <c r="C13" s="27"/>
      <c r="D13" s="8">
        <v>2293</v>
      </c>
      <c r="E13" s="2">
        <v>3429</v>
      </c>
      <c r="F13" s="6">
        <v>76369</v>
      </c>
    </row>
    <row r="14" spans="1:6" ht="10.5" customHeight="1">
      <c r="A14" s="15"/>
      <c r="B14" s="16" t="s">
        <v>10</v>
      </c>
      <c r="C14" s="27"/>
      <c r="D14" s="8">
        <v>1738</v>
      </c>
      <c r="E14" s="2">
        <v>2464</v>
      </c>
      <c r="F14" s="6">
        <v>56486</v>
      </c>
    </row>
    <row r="15" spans="1:6" ht="10.5" customHeight="1">
      <c r="A15" s="15"/>
      <c r="B15" s="16" t="s">
        <v>11</v>
      </c>
      <c r="C15" s="27"/>
      <c r="D15" s="8">
        <v>1305</v>
      </c>
      <c r="E15" s="2">
        <v>2313</v>
      </c>
      <c r="F15" s="6">
        <v>56541</v>
      </c>
    </row>
    <row r="16" spans="1:6" ht="10.5" customHeight="1">
      <c r="A16" s="15"/>
      <c r="B16" s="16" t="s">
        <v>12</v>
      </c>
      <c r="C16" s="27"/>
      <c r="D16" s="8">
        <v>2419</v>
      </c>
      <c r="E16" s="2">
        <v>4065</v>
      </c>
      <c r="F16" s="6">
        <v>94703</v>
      </c>
    </row>
    <row r="17" spans="1:6" ht="10.5" customHeight="1">
      <c r="A17" s="15"/>
      <c r="B17" s="16" t="s">
        <v>13</v>
      </c>
      <c r="C17" s="27"/>
      <c r="D17" s="8">
        <v>1495</v>
      </c>
      <c r="E17" s="2">
        <v>2243</v>
      </c>
      <c r="F17" s="6">
        <v>53108</v>
      </c>
    </row>
    <row r="18" spans="1:6" ht="10.5" customHeight="1">
      <c r="A18" s="15"/>
      <c r="B18" s="16" t="s">
        <v>14</v>
      </c>
      <c r="C18" s="27"/>
      <c r="D18" s="8">
        <v>2764</v>
      </c>
      <c r="E18" s="2">
        <v>4401</v>
      </c>
      <c r="F18" s="6">
        <v>106666</v>
      </c>
    </row>
    <row r="19" spans="1:6" ht="10.5" customHeight="1">
      <c r="A19" s="15"/>
      <c r="B19" s="16" t="s">
        <v>15</v>
      </c>
      <c r="C19" s="27"/>
      <c r="D19" s="8">
        <v>688</v>
      </c>
      <c r="E19" s="2">
        <v>836</v>
      </c>
      <c r="F19" s="6">
        <v>20900</v>
      </c>
    </row>
    <row r="20" spans="1:6" ht="10.5" customHeight="1">
      <c r="A20" s="15"/>
      <c r="B20" s="16" t="s">
        <v>16</v>
      </c>
      <c r="C20" s="27"/>
      <c r="D20" s="8">
        <v>1478</v>
      </c>
      <c r="E20" s="2">
        <v>2182</v>
      </c>
      <c r="F20" s="6">
        <v>54129</v>
      </c>
    </row>
    <row r="21" spans="1:6" ht="10.5" customHeight="1">
      <c r="A21" s="15"/>
      <c r="B21" s="33" t="s">
        <v>17</v>
      </c>
      <c r="C21" s="27"/>
      <c r="D21" s="8">
        <v>1042</v>
      </c>
      <c r="E21" s="2">
        <v>1730</v>
      </c>
      <c r="F21" s="34">
        <v>42415</v>
      </c>
    </row>
    <row r="22" spans="1:6" ht="10.5" customHeight="1">
      <c r="A22" s="15"/>
      <c r="B22" s="33"/>
      <c r="C22" s="27" t="s">
        <v>204</v>
      </c>
      <c r="D22" s="8">
        <v>5</v>
      </c>
      <c r="E22" s="2">
        <v>8</v>
      </c>
      <c r="F22" s="34"/>
    </row>
    <row r="23" spans="1:6" ht="10.5" customHeight="1">
      <c r="A23" s="15"/>
      <c r="B23" s="33" t="s">
        <v>18</v>
      </c>
      <c r="C23" s="27"/>
      <c r="D23" s="8">
        <v>1945</v>
      </c>
      <c r="E23" s="2">
        <v>4254</v>
      </c>
      <c r="F23" s="34">
        <v>104337</v>
      </c>
    </row>
    <row r="24" spans="1:6" ht="10.5" customHeight="1">
      <c r="A24" s="15"/>
      <c r="B24" s="33"/>
      <c r="C24" s="27" t="s">
        <v>204</v>
      </c>
      <c r="D24" s="8">
        <v>8</v>
      </c>
      <c r="E24" s="2">
        <v>12</v>
      </c>
      <c r="F24" s="34"/>
    </row>
    <row r="25" spans="1:6" ht="10.5" customHeight="1">
      <c r="A25" s="15"/>
      <c r="B25" s="33" t="s">
        <v>19</v>
      </c>
      <c r="C25" s="27"/>
      <c r="D25" s="8">
        <v>1468</v>
      </c>
      <c r="E25" s="2">
        <v>3671</v>
      </c>
      <c r="F25" s="34">
        <v>96973</v>
      </c>
    </row>
    <row r="26" spans="1:6" ht="10.5" customHeight="1">
      <c r="A26" s="15"/>
      <c r="B26" s="33"/>
      <c r="C26" s="27" t="s">
        <v>204</v>
      </c>
      <c r="D26" s="8">
        <v>282</v>
      </c>
      <c r="E26" s="2">
        <v>395</v>
      </c>
      <c r="F26" s="34"/>
    </row>
    <row r="27" spans="1:6" ht="10.5" customHeight="1">
      <c r="A27" s="15"/>
      <c r="B27" s="33" t="s">
        <v>20</v>
      </c>
      <c r="C27" s="27"/>
      <c r="D27" s="8">
        <v>2076</v>
      </c>
      <c r="E27" s="2">
        <v>4484</v>
      </c>
      <c r="F27" s="34">
        <v>133173</v>
      </c>
    </row>
    <row r="28" spans="1:6" ht="10.5" customHeight="1">
      <c r="A28" s="15"/>
      <c r="B28" s="33"/>
      <c r="C28" s="27" t="s">
        <v>204</v>
      </c>
      <c r="D28" s="8">
        <v>792</v>
      </c>
      <c r="E28" s="2">
        <v>978</v>
      </c>
      <c r="F28" s="34"/>
    </row>
    <row r="29" spans="1:6" ht="10.5" customHeight="1">
      <c r="A29" s="15"/>
      <c r="B29" s="33" t="s">
        <v>21</v>
      </c>
      <c r="C29" s="27"/>
      <c r="D29" s="8">
        <v>844</v>
      </c>
      <c r="E29" s="2">
        <v>1591</v>
      </c>
      <c r="F29" s="34">
        <v>36521</v>
      </c>
    </row>
    <row r="30" spans="1:6" ht="10.5" customHeight="1">
      <c r="A30" s="15"/>
      <c r="B30" s="33"/>
      <c r="C30" s="27" t="s">
        <v>204</v>
      </c>
      <c r="D30" s="8">
        <v>4</v>
      </c>
      <c r="E30" s="2">
        <v>4</v>
      </c>
      <c r="F30" s="34"/>
    </row>
    <row r="31" spans="1:6" ht="10.5" customHeight="1">
      <c r="A31" s="15"/>
      <c r="B31" s="33" t="s">
        <v>22</v>
      </c>
      <c r="C31" s="27"/>
      <c r="D31" s="8">
        <v>947</v>
      </c>
      <c r="E31" s="2">
        <v>1308</v>
      </c>
      <c r="F31" s="34">
        <v>33479</v>
      </c>
    </row>
    <row r="32" spans="1:6" ht="10.5" customHeight="1">
      <c r="A32" s="15"/>
      <c r="B32" s="33"/>
      <c r="C32" s="27" t="s">
        <v>204</v>
      </c>
      <c r="D32" s="8">
        <v>12</v>
      </c>
      <c r="E32" s="2">
        <v>14</v>
      </c>
      <c r="F32" s="34"/>
    </row>
    <row r="33" spans="1:6" ht="10.5" customHeight="1">
      <c r="A33" s="15"/>
      <c r="B33" s="33" t="s">
        <v>23</v>
      </c>
      <c r="C33" s="27"/>
      <c r="D33" s="8">
        <v>1999</v>
      </c>
      <c r="E33" s="2">
        <v>4844</v>
      </c>
      <c r="F33" s="34">
        <v>129505</v>
      </c>
    </row>
    <row r="34" spans="1:6" ht="10.5" customHeight="1">
      <c r="A34" s="15"/>
      <c r="B34" s="33"/>
      <c r="C34" s="27" t="s">
        <v>204</v>
      </c>
      <c r="D34" s="8">
        <v>575</v>
      </c>
      <c r="E34" s="2">
        <v>546</v>
      </c>
      <c r="F34" s="34"/>
    </row>
    <row r="35" spans="1:6" ht="10.5" customHeight="1">
      <c r="A35" s="15"/>
      <c r="B35" s="33" t="s">
        <v>24</v>
      </c>
      <c r="C35" s="27"/>
      <c r="D35" s="8">
        <v>1432</v>
      </c>
      <c r="E35" s="2">
        <v>3433</v>
      </c>
      <c r="F35" s="34">
        <v>98505</v>
      </c>
    </row>
    <row r="36" spans="1:6" ht="10.5" customHeight="1">
      <c r="A36" s="15"/>
      <c r="B36" s="33"/>
      <c r="C36" s="27" t="s">
        <v>204</v>
      </c>
      <c r="D36" s="8">
        <v>562</v>
      </c>
      <c r="E36" s="2">
        <v>694</v>
      </c>
      <c r="F36" s="34"/>
    </row>
    <row r="37" spans="1:6" ht="10.5" customHeight="1">
      <c r="A37" s="15"/>
      <c r="B37" s="33" t="s">
        <v>25</v>
      </c>
      <c r="C37" s="27"/>
      <c r="D37" s="8">
        <v>650</v>
      </c>
      <c r="E37" s="2">
        <v>1559</v>
      </c>
      <c r="F37" s="34">
        <v>37562</v>
      </c>
    </row>
    <row r="38" spans="1:6" ht="10.5" customHeight="1">
      <c r="A38" s="15"/>
      <c r="B38" s="33"/>
      <c r="C38" s="27" t="s">
        <v>204</v>
      </c>
      <c r="D38" s="8">
        <v>8</v>
      </c>
      <c r="E38" s="2">
        <v>11</v>
      </c>
      <c r="F38" s="34"/>
    </row>
    <row r="39" spans="1:6" ht="10.5" customHeight="1">
      <c r="A39" s="15"/>
      <c r="B39" s="33" t="s">
        <v>26</v>
      </c>
      <c r="C39" s="27"/>
      <c r="D39" s="8">
        <v>958</v>
      </c>
      <c r="E39" s="2">
        <v>2321</v>
      </c>
      <c r="F39" s="34">
        <v>55808</v>
      </c>
    </row>
    <row r="40" spans="1:6" ht="10.5" customHeight="1">
      <c r="A40" s="15"/>
      <c r="B40" s="33"/>
      <c r="C40" s="27" t="s">
        <v>204</v>
      </c>
      <c r="D40" s="8">
        <v>8</v>
      </c>
      <c r="E40" s="2">
        <v>11</v>
      </c>
      <c r="F40" s="34"/>
    </row>
    <row r="41" spans="1:6" ht="10.5" customHeight="1">
      <c r="A41" s="15"/>
      <c r="B41" s="33" t="s">
        <v>27</v>
      </c>
      <c r="C41" s="27"/>
      <c r="D41" s="8">
        <v>1559</v>
      </c>
      <c r="E41" s="2">
        <v>3118</v>
      </c>
      <c r="F41" s="34">
        <v>68294</v>
      </c>
    </row>
    <row r="42" spans="1:6" ht="10.5" customHeight="1">
      <c r="A42" s="15"/>
      <c r="B42" s="33"/>
      <c r="C42" s="27" t="s">
        <v>204</v>
      </c>
      <c r="D42" s="8">
        <v>83</v>
      </c>
      <c r="E42" s="2">
        <v>133</v>
      </c>
      <c r="F42" s="34"/>
    </row>
    <row r="43" spans="1:6" ht="10.5" customHeight="1">
      <c r="A43" s="15"/>
      <c r="B43" s="33" t="s">
        <v>28</v>
      </c>
      <c r="C43" s="27"/>
      <c r="D43" s="8">
        <v>842</v>
      </c>
      <c r="E43" s="2">
        <v>1598</v>
      </c>
      <c r="F43" s="34">
        <v>36984</v>
      </c>
    </row>
    <row r="44" spans="1:6" ht="10.5" customHeight="1">
      <c r="A44" s="15"/>
      <c r="B44" s="33"/>
      <c r="C44" s="27" t="s">
        <v>204</v>
      </c>
      <c r="D44" s="8">
        <v>11</v>
      </c>
      <c r="E44" s="2">
        <v>16</v>
      </c>
      <c r="F44" s="34"/>
    </row>
    <row r="45" spans="1:6" ht="10.5" customHeight="1">
      <c r="A45" s="15"/>
      <c r="B45" s="33" t="s">
        <v>29</v>
      </c>
      <c r="C45" s="27"/>
      <c r="D45" s="8">
        <v>1211</v>
      </c>
      <c r="E45" s="2">
        <v>2536</v>
      </c>
      <c r="F45" s="34">
        <v>62167</v>
      </c>
    </row>
    <row r="46" spans="1:6" ht="10.5" customHeight="1">
      <c r="A46" s="15"/>
      <c r="B46" s="33"/>
      <c r="C46" s="27" t="s">
        <v>204</v>
      </c>
      <c r="D46" s="8">
        <v>78</v>
      </c>
      <c r="E46" s="2">
        <v>117</v>
      </c>
      <c r="F46" s="34"/>
    </row>
    <row r="47" spans="1:6" ht="10.5" customHeight="1">
      <c r="A47" s="15"/>
      <c r="B47" s="33" t="s">
        <v>30</v>
      </c>
      <c r="C47" s="27"/>
      <c r="D47" s="8">
        <v>38220</v>
      </c>
      <c r="E47" s="2">
        <f>SUM(E6,E8,E10,E11,E13,E14,E15,E16,E17:E18,E19,E20,E21,E23,E25,E27,E29,E31,E33,E35,E37,E39,E41,E43,E45)</f>
        <v>72869</v>
      </c>
      <c r="F47" s="34">
        <f>SUM(F6:F46)</f>
        <v>1832937</v>
      </c>
    </row>
    <row r="48" spans="1:6" ht="10.5" customHeight="1">
      <c r="A48" s="15"/>
      <c r="B48" s="33"/>
      <c r="C48" s="27" t="s">
        <v>204</v>
      </c>
      <c r="D48" s="8">
        <f>SUM(D7,D9,D12,D22,D24,D26,D28,D30,D32,D34,D36,D38,D40,D42,D44,D46)</f>
        <v>2957</v>
      </c>
      <c r="E48" s="2">
        <f>SUM(E7,E9,E12,E22,E24,E26,E28,E30,E32,E34,E36,E38,E40,E42,E44,E46)</f>
        <v>4283</v>
      </c>
      <c r="F48" s="34"/>
    </row>
    <row r="49" spans="1:6" ht="10.5" customHeight="1">
      <c r="A49" s="31" t="s">
        <v>195</v>
      </c>
      <c r="B49" s="32"/>
      <c r="C49" s="27"/>
      <c r="D49" s="8"/>
      <c r="E49" s="2"/>
      <c r="F49" s="6"/>
    </row>
    <row r="50" spans="1:6" ht="10.5" customHeight="1">
      <c r="A50" s="15"/>
      <c r="B50" s="33" t="s">
        <v>31</v>
      </c>
      <c r="C50" s="27"/>
      <c r="D50" s="8">
        <v>638</v>
      </c>
      <c r="E50" s="2">
        <v>1427</v>
      </c>
      <c r="F50" s="34">
        <v>36768</v>
      </c>
    </row>
    <row r="51" spans="1:6" ht="10.5" customHeight="1">
      <c r="A51" s="15"/>
      <c r="B51" s="33"/>
      <c r="C51" s="27" t="s">
        <v>204</v>
      </c>
      <c r="D51" s="8">
        <v>205</v>
      </c>
      <c r="E51" s="2">
        <v>266</v>
      </c>
      <c r="F51" s="34"/>
    </row>
    <row r="52" spans="1:6" ht="10.5" customHeight="1">
      <c r="A52" s="15"/>
      <c r="B52" s="33" t="s">
        <v>32</v>
      </c>
      <c r="C52" s="27"/>
      <c r="D52" s="8">
        <v>281</v>
      </c>
      <c r="E52" s="2">
        <v>702</v>
      </c>
      <c r="F52" s="34">
        <v>16167</v>
      </c>
    </row>
    <row r="53" spans="1:6" ht="10.5" customHeight="1">
      <c r="A53" s="15"/>
      <c r="B53" s="33"/>
      <c r="C53" s="27" t="s">
        <v>204</v>
      </c>
      <c r="D53" s="8">
        <v>17</v>
      </c>
      <c r="E53" s="2">
        <v>17</v>
      </c>
      <c r="F53" s="34"/>
    </row>
    <row r="54" spans="1:6" ht="10.5" customHeight="1">
      <c r="A54" s="15"/>
      <c r="B54" s="33" t="s">
        <v>33</v>
      </c>
      <c r="C54" s="27"/>
      <c r="D54" s="8">
        <v>1834</v>
      </c>
      <c r="E54" s="2">
        <v>3195</v>
      </c>
      <c r="F54" s="34">
        <v>67735</v>
      </c>
    </row>
    <row r="55" spans="1:6" ht="10.5" customHeight="1">
      <c r="A55" s="15"/>
      <c r="B55" s="33"/>
      <c r="C55" s="27" t="s">
        <v>204</v>
      </c>
      <c r="D55" s="8">
        <v>110</v>
      </c>
      <c r="E55" s="2">
        <v>33</v>
      </c>
      <c r="F55" s="34"/>
    </row>
    <row r="56" spans="1:6" ht="10.5" customHeight="1">
      <c r="A56" s="31" t="s">
        <v>195</v>
      </c>
      <c r="B56" s="32"/>
      <c r="C56" s="27"/>
      <c r="D56" s="8"/>
      <c r="E56" s="2"/>
      <c r="F56" s="9"/>
    </row>
    <row r="57" spans="1:6" ht="10.5" customHeight="1">
      <c r="A57" s="15"/>
      <c r="B57" s="33" t="s">
        <v>34</v>
      </c>
      <c r="C57" s="27"/>
      <c r="D57" s="8">
        <v>2175</v>
      </c>
      <c r="E57" s="2">
        <v>4350</v>
      </c>
      <c r="F57" s="34">
        <v>97200</v>
      </c>
    </row>
    <row r="58" spans="1:6" ht="10.5" customHeight="1">
      <c r="A58" s="15"/>
      <c r="B58" s="33"/>
      <c r="C58" s="27" t="s">
        <v>204</v>
      </c>
      <c r="D58" s="8">
        <v>80</v>
      </c>
      <c r="E58" s="2">
        <v>80</v>
      </c>
      <c r="F58" s="34"/>
    </row>
    <row r="59" spans="1:6" ht="10.5" customHeight="1">
      <c r="A59" s="15"/>
      <c r="B59" s="33" t="s">
        <v>35</v>
      </c>
      <c r="C59" s="27"/>
      <c r="D59" s="8">
        <v>1907</v>
      </c>
      <c r="E59" s="2">
        <v>4299</v>
      </c>
      <c r="F59" s="34">
        <v>107139</v>
      </c>
    </row>
    <row r="60" spans="1:6" ht="10.5" customHeight="1">
      <c r="A60" s="15"/>
      <c r="B60" s="33"/>
      <c r="C60" s="27" t="s">
        <v>204</v>
      </c>
      <c r="D60" s="8">
        <v>82</v>
      </c>
      <c r="E60" s="2">
        <v>102</v>
      </c>
      <c r="F60" s="34"/>
    </row>
    <row r="61" spans="1:6" ht="10.5" customHeight="1">
      <c r="A61" s="15"/>
      <c r="B61" s="33" t="s">
        <v>36</v>
      </c>
      <c r="C61" s="27"/>
      <c r="D61" s="8">
        <v>1355</v>
      </c>
      <c r="E61" s="2">
        <v>3227</v>
      </c>
      <c r="F61" s="34">
        <v>76651</v>
      </c>
    </row>
    <row r="62" spans="1:6" ht="10.5" customHeight="1">
      <c r="A62" s="15"/>
      <c r="B62" s="33"/>
      <c r="C62" s="27" t="s">
        <v>204</v>
      </c>
      <c r="D62" s="8">
        <v>91</v>
      </c>
      <c r="E62" s="2">
        <v>115</v>
      </c>
      <c r="F62" s="34"/>
    </row>
    <row r="63" spans="1:6" ht="10.5" customHeight="1">
      <c r="A63" s="15"/>
      <c r="B63" s="33" t="s">
        <v>37</v>
      </c>
      <c r="C63" s="27"/>
      <c r="D63" s="8">
        <v>2995</v>
      </c>
      <c r="E63" s="2">
        <v>5291</v>
      </c>
      <c r="F63" s="34">
        <v>129228</v>
      </c>
    </row>
    <row r="64" spans="1:6" ht="10.5" customHeight="1">
      <c r="A64" s="15"/>
      <c r="B64" s="33"/>
      <c r="C64" s="27" t="s">
        <v>204</v>
      </c>
      <c r="D64" s="8">
        <v>94</v>
      </c>
      <c r="E64" s="2">
        <v>114</v>
      </c>
      <c r="F64" s="34"/>
    </row>
    <row r="65" spans="1:6" ht="10.5" customHeight="1">
      <c r="A65" s="15"/>
      <c r="B65" s="16" t="s">
        <v>21</v>
      </c>
      <c r="C65" s="27"/>
      <c r="D65" s="8">
        <v>1941</v>
      </c>
      <c r="E65" s="2">
        <v>2773</v>
      </c>
      <c r="F65" s="6">
        <v>69571</v>
      </c>
    </row>
    <row r="66" spans="1:6" ht="10.5" customHeight="1">
      <c r="A66" s="15"/>
      <c r="B66" s="16" t="s">
        <v>38</v>
      </c>
      <c r="C66" s="27"/>
      <c r="D66" s="8">
        <v>2040</v>
      </c>
      <c r="E66" s="2">
        <v>3446</v>
      </c>
      <c r="F66" s="6">
        <v>82461</v>
      </c>
    </row>
    <row r="67" spans="1:6" ht="10.5" customHeight="1">
      <c r="A67" s="15"/>
      <c r="B67" s="33" t="s">
        <v>39</v>
      </c>
      <c r="C67" s="27"/>
      <c r="D67" s="8">
        <v>1408</v>
      </c>
      <c r="E67" s="2">
        <v>2816</v>
      </c>
      <c r="F67" s="34">
        <v>67178</v>
      </c>
    </row>
    <row r="68" spans="1:6" ht="10.5" customHeight="1">
      <c r="A68" s="15"/>
      <c r="B68" s="33"/>
      <c r="C68" s="27" t="s">
        <v>204</v>
      </c>
      <c r="D68" s="8">
        <v>45</v>
      </c>
      <c r="E68" s="2">
        <v>45</v>
      </c>
      <c r="F68" s="34"/>
    </row>
    <row r="69" spans="1:6" ht="10.5" customHeight="1">
      <c r="A69" s="15"/>
      <c r="B69" s="33" t="s">
        <v>40</v>
      </c>
      <c r="C69" s="27"/>
      <c r="D69" s="8">
        <v>1708</v>
      </c>
      <c r="E69" s="2">
        <v>4098</v>
      </c>
      <c r="F69" s="34">
        <v>102127</v>
      </c>
    </row>
    <row r="70" spans="1:6" ht="10.5" customHeight="1">
      <c r="A70" s="15"/>
      <c r="B70" s="33"/>
      <c r="C70" s="27" t="s">
        <v>204</v>
      </c>
      <c r="D70" s="8">
        <v>160</v>
      </c>
      <c r="E70" s="2">
        <v>168</v>
      </c>
      <c r="F70" s="34"/>
    </row>
    <row r="71" spans="1:6" ht="10.5" customHeight="1">
      <c r="A71" s="15"/>
      <c r="B71" s="33" t="s">
        <v>41</v>
      </c>
      <c r="C71" s="27"/>
      <c r="D71" s="8">
        <v>3285</v>
      </c>
      <c r="E71" s="2">
        <v>5256</v>
      </c>
      <c r="F71" s="34">
        <v>102567</v>
      </c>
    </row>
    <row r="72" spans="1:6" ht="10.5" customHeight="1">
      <c r="A72" s="15"/>
      <c r="B72" s="33"/>
      <c r="C72" s="27" t="s">
        <v>204</v>
      </c>
      <c r="D72" s="8">
        <v>227</v>
      </c>
      <c r="E72" s="2">
        <v>159</v>
      </c>
      <c r="F72" s="34"/>
    </row>
    <row r="73" spans="1:6" ht="10.5" customHeight="1">
      <c r="A73" s="15"/>
      <c r="B73" s="33" t="s">
        <v>42</v>
      </c>
      <c r="C73" s="27"/>
      <c r="D73" s="8">
        <v>4756</v>
      </c>
      <c r="E73" s="2">
        <v>9894</v>
      </c>
      <c r="F73" s="34">
        <v>270146</v>
      </c>
    </row>
    <row r="74" spans="1:6" ht="10.5" customHeight="1">
      <c r="A74" s="15"/>
      <c r="B74" s="33"/>
      <c r="C74" s="27" t="s">
        <v>204</v>
      </c>
      <c r="D74" s="8">
        <v>1375</v>
      </c>
      <c r="E74" s="2">
        <v>1925</v>
      </c>
      <c r="F74" s="34"/>
    </row>
    <row r="75" spans="1:6" ht="10.5" customHeight="1">
      <c r="A75" s="15"/>
      <c r="B75" s="33" t="s">
        <v>43</v>
      </c>
      <c r="C75" s="27"/>
      <c r="D75" s="8">
        <v>1965</v>
      </c>
      <c r="E75" s="2">
        <v>4413</v>
      </c>
      <c r="F75" s="34">
        <v>108198</v>
      </c>
    </row>
    <row r="76" spans="1:6" ht="10.5" customHeight="1">
      <c r="A76" s="15"/>
      <c r="B76" s="33"/>
      <c r="C76" s="27" t="s">
        <v>204</v>
      </c>
      <c r="D76" s="8">
        <v>55</v>
      </c>
      <c r="E76" s="2">
        <v>55</v>
      </c>
      <c r="F76" s="34"/>
    </row>
    <row r="77" spans="1:6" ht="10.5" customHeight="1">
      <c r="A77" s="15"/>
      <c r="B77" s="33" t="s">
        <v>44</v>
      </c>
      <c r="C77" s="27"/>
      <c r="D77" s="8">
        <v>2572</v>
      </c>
      <c r="E77" s="2">
        <v>5658</v>
      </c>
      <c r="F77" s="34">
        <v>160086</v>
      </c>
    </row>
    <row r="78" spans="1:6" ht="10.5" customHeight="1">
      <c r="A78" s="15"/>
      <c r="B78" s="33"/>
      <c r="C78" s="27" t="s">
        <v>204</v>
      </c>
      <c r="D78" s="8">
        <v>854</v>
      </c>
      <c r="E78" s="2">
        <v>1023</v>
      </c>
      <c r="F78" s="34"/>
    </row>
    <row r="79" spans="1:6" ht="10.5" customHeight="1">
      <c r="A79" s="15"/>
      <c r="B79" s="33" t="s">
        <v>45</v>
      </c>
      <c r="C79" s="27"/>
      <c r="D79" s="8">
        <v>1513</v>
      </c>
      <c r="E79" s="2">
        <v>4226</v>
      </c>
      <c r="F79" s="34">
        <v>117545</v>
      </c>
    </row>
    <row r="80" spans="1:6" ht="10.5" customHeight="1">
      <c r="A80" s="15"/>
      <c r="B80" s="33"/>
      <c r="C80" s="27" t="s">
        <v>204</v>
      </c>
      <c r="D80" s="8">
        <v>487</v>
      </c>
      <c r="E80" s="2">
        <v>779</v>
      </c>
      <c r="F80" s="34"/>
    </row>
    <row r="81" spans="1:6" ht="10.5" customHeight="1">
      <c r="A81" s="15"/>
      <c r="B81" s="33" t="s">
        <v>46</v>
      </c>
      <c r="C81" s="27"/>
      <c r="D81" s="8">
        <v>1953</v>
      </c>
      <c r="E81" s="2">
        <v>4894</v>
      </c>
      <c r="F81" s="34">
        <v>134275</v>
      </c>
    </row>
    <row r="82" spans="1:6" ht="10.5" customHeight="1">
      <c r="A82" s="15"/>
      <c r="B82" s="33"/>
      <c r="C82" s="27" t="s">
        <v>204</v>
      </c>
      <c r="D82" s="8">
        <v>934</v>
      </c>
      <c r="E82" s="2">
        <v>951</v>
      </c>
      <c r="F82" s="34"/>
    </row>
    <row r="83" spans="1:6" ht="10.5" customHeight="1">
      <c r="A83" s="15"/>
      <c r="B83" s="33" t="s">
        <v>47</v>
      </c>
      <c r="C83" s="27"/>
      <c r="D83" s="8">
        <v>1203</v>
      </c>
      <c r="E83" s="2">
        <v>2753</v>
      </c>
      <c r="F83" s="34">
        <v>77855</v>
      </c>
    </row>
    <row r="84" spans="1:6" ht="10.5" customHeight="1">
      <c r="A84" s="15"/>
      <c r="B84" s="33"/>
      <c r="C84" s="27" t="s">
        <v>204</v>
      </c>
      <c r="D84" s="8">
        <v>602</v>
      </c>
      <c r="E84" s="2">
        <v>639</v>
      </c>
      <c r="F84" s="34"/>
    </row>
    <row r="85" spans="1:6" ht="10.5" customHeight="1">
      <c r="A85" s="15"/>
      <c r="B85" s="33" t="s">
        <v>48</v>
      </c>
      <c r="C85" s="27"/>
      <c r="D85" s="8">
        <v>2780</v>
      </c>
      <c r="E85" s="2">
        <v>5570</v>
      </c>
      <c r="F85" s="34">
        <v>112688</v>
      </c>
    </row>
    <row r="86" spans="1:6" ht="10.5" customHeight="1">
      <c r="A86" s="15"/>
      <c r="B86" s="33"/>
      <c r="C86" s="27" t="s">
        <v>204</v>
      </c>
      <c r="D86" s="8">
        <v>820</v>
      </c>
      <c r="E86" s="2">
        <v>902</v>
      </c>
      <c r="F86" s="34"/>
    </row>
    <row r="87" spans="1:6" ht="10.5" customHeight="1">
      <c r="A87" s="15"/>
      <c r="B87" s="33" t="s">
        <v>49</v>
      </c>
      <c r="C87" s="27"/>
      <c r="D87" s="8">
        <v>1556</v>
      </c>
      <c r="E87" s="2">
        <v>3423</v>
      </c>
      <c r="F87" s="34">
        <v>89440</v>
      </c>
    </row>
    <row r="88" spans="1:6" ht="10.5" customHeight="1">
      <c r="A88" s="15"/>
      <c r="B88" s="33"/>
      <c r="C88" s="27" t="s">
        <v>204</v>
      </c>
      <c r="D88" s="8">
        <v>200</v>
      </c>
      <c r="E88" s="2">
        <v>320</v>
      </c>
      <c r="F88" s="34"/>
    </row>
    <row r="89" spans="1:6" ht="10.5" customHeight="1">
      <c r="A89" s="15"/>
      <c r="B89" s="33" t="s">
        <v>50</v>
      </c>
      <c r="C89" s="27"/>
      <c r="D89" s="8">
        <v>1490</v>
      </c>
      <c r="E89" s="2">
        <v>3458</v>
      </c>
      <c r="F89" s="34">
        <v>88310</v>
      </c>
    </row>
    <row r="90" spans="1:6" ht="10.5" customHeight="1">
      <c r="A90" s="15"/>
      <c r="B90" s="33"/>
      <c r="C90" s="27" t="s">
        <v>204</v>
      </c>
      <c r="D90" s="8">
        <v>100</v>
      </c>
      <c r="E90" s="2">
        <v>120</v>
      </c>
      <c r="F90" s="34"/>
    </row>
    <row r="91" spans="1:6" ht="10.5" customHeight="1">
      <c r="A91" s="15"/>
      <c r="B91" s="16" t="s">
        <v>51</v>
      </c>
      <c r="C91" s="27"/>
      <c r="D91" s="8">
        <v>1489</v>
      </c>
      <c r="E91" s="2">
        <v>2954</v>
      </c>
      <c r="F91" s="6">
        <v>67768</v>
      </c>
    </row>
    <row r="92" spans="1:6" ht="10.5" customHeight="1">
      <c r="A92" s="15"/>
      <c r="B92" s="33" t="s">
        <v>52</v>
      </c>
      <c r="C92" s="27"/>
      <c r="D92" s="8">
        <v>1780</v>
      </c>
      <c r="E92" s="2">
        <v>3587</v>
      </c>
      <c r="F92" s="34">
        <v>81242</v>
      </c>
    </row>
    <row r="93" spans="1:6" ht="10.5" customHeight="1">
      <c r="A93" s="15"/>
      <c r="B93" s="33"/>
      <c r="C93" s="27" t="s">
        <v>204</v>
      </c>
      <c r="D93" s="8">
        <v>78</v>
      </c>
      <c r="E93" s="2">
        <v>100</v>
      </c>
      <c r="F93" s="34"/>
    </row>
    <row r="94" spans="1:6" ht="10.5" customHeight="1">
      <c r="A94" s="15"/>
      <c r="B94" s="16" t="s">
        <v>53</v>
      </c>
      <c r="C94" s="27"/>
      <c r="D94" s="8">
        <v>3020</v>
      </c>
      <c r="E94" s="2">
        <v>6016</v>
      </c>
      <c r="F94" s="6">
        <v>138152</v>
      </c>
    </row>
    <row r="95" spans="1:6" ht="10.5" customHeight="1">
      <c r="A95" s="15"/>
      <c r="B95" s="16" t="s">
        <v>54</v>
      </c>
      <c r="C95" s="27"/>
      <c r="D95" s="8">
        <v>1581</v>
      </c>
      <c r="E95" s="2">
        <v>2437</v>
      </c>
      <c r="F95" s="6">
        <v>53734</v>
      </c>
    </row>
    <row r="96" spans="1:6" ht="10.5" customHeight="1">
      <c r="A96" s="15"/>
      <c r="B96" s="16" t="s">
        <v>55</v>
      </c>
      <c r="C96" s="27"/>
      <c r="D96" s="8">
        <v>3370</v>
      </c>
      <c r="E96" s="2">
        <v>5699</v>
      </c>
      <c r="F96" s="6">
        <v>137001</v>
      </c>
    </row>
    <row r="97" spans="1:6" ht="10.5" customHeight="1">
      <c r="A97" s="15"/>
      <c r="B97" s="16" t="s">
        <v>191</v>
      </c>
      <c r="C97" s="27"/>
      <c r="D97" s="8">
        <v>1265</v>
      </c>
      <c r="E97" s="2">
        <v>1248</v>
      </c>
      <c r="F97" s="6">
        <v>24956</v>
      </c>
    </row>
    <row r="98" spans="1:6" ht="10.5" customHeight="1">
      <c r="A98" s="15"/>
      <c r="B98" s="16" t="s">
        <v>56</v>
      </c>
      <c r="C98" s="27"/>
      <c r="D98" s="8">
        <v>1423</v>
      </c>
      <c r="E98" s="2">
        <v>1672</v>
      </c>
      <c r="F98" s="6">
        <v>40265</v>
      </c>
    </row>
    <row r="99" spans="1:6" ht="10.5" customHeight="1">
      <c r="A99" s="15"/>
      <c r="B99" s="33" t="s">
        <v>30</v>
      </c>
      <c r="C99" s="27"/>
      <c r="D99" s="8">
        <f>SUM(D50,D52,D54,D57,D59,D61,D63,D65:D67,D69,D71,D73,D75,D77,D79,D81,D83,D85,D87,D89,D91:D92,D94:D98)</f>
        <v>55283</v>
      </c>
      <c r="E99" s="2">
        <f>SUM(E50,E52,E54,E57,E59,E61,E63,E65:E67,E69,E71,E73,E75,E77,E79,E81,E83,E85,E87,E89,E91:E92,E94:E98)</f>
        <v>108782</v>
      </c>
      <c r="F99" s="34">
        <v>2656462</v>
      </c>
    </row>
    <row r="100" spans="1:6" ht="10.5" customHeight="1">
      <c r="A100" s="15"/>
      <c r="B100" s="33"/>
      <c r="C100" s="27" t="s">
        <v>204</v>
      </c>
      <c r="D100" s="8">
        <f>SUM(D51,D53,D55,D58,D60,D62,D64,D68,D70,D72,D74,D76,D78,D80,D82,D84,D86,D88,D90,D93)</f>
        <v>6616</v>
      </c>
      <c r="E100" s="2">
        <f>SUM(E51,E53,E55,E58,E60,E62,E64,E68,E70,E72,E74,E76,E78,E80,E82,E84,E86,E88,E90,E93)</f>
        <v>7913</v>
      </c>
      <c r="F100" s="34"/>
    </row>
    <row r="101" spans="1:6" ht="10.5" customHeight="1">
      <c r="A101" s="31" t="s">
        <v>196</v>
      </c>
      <c r="B101" s="32"/>
      <c r="C101" s="27"/>
      <c r="D101" s="8"/>
      <c r="E101" s="2"/>
      <c r="F101" s="6"/>
    </row>
    <row r="102" spans="1:6" ht="10.5" customHeight="1">
      <c r="A102" s="13"/>
      <c r="B102" s="33" t="s">
        <v>57</v>
      </c>
      <c r="C102" s="27"/>
      <c r="D102" s="8">
        <v>20</v>
      </c>
      <c r="E102" s="2">
        <v>46</v>
      </c>
      <c r="F102" s="34">
        <v>1193</v>
      </c>
    </row>
    <row r="103" spans="1:6" ht="10.5" customHeight="1">
      <c r="A103" s="13"/>
      <c r="B103" s="33"/>
      <c r="C103" s="27" t="s">
        <v>204</v>
      </c>
      <c r="D103" s="8">
        <v>6</v>
      </c>
      <c r="E103" s="2">
        <v>6</v>
      </c>
      <c r="F103" s="34"/>
    </row>
    <row r="104" spans="1:6" ht="10.5" customHeight="1">
      <c r="A104" s="15"/>
      <c r="B104" s="16" t="s">
        <v>192</v>
      </c>
      <c r="C104" s="27"/>
      <c r="D104" s="8">
        <v>3023</v>
      </c>
      <c r="E104" s="2">
        <v>5563</v>
      </c>
      <c r="F104" s="6">
        <v>133328</v>
      </c>
    </row>
    <row r="105" spans="1:6" ht="10.5" customHeight="1">
      <c r="A105" s="15"/>
      <c r="B105" s="14" t="s">
        <v>58</v>
      </c>
      <c r="C105" s="27"/>
      <c r="D105" s="8">
        <v>1226</v>
      </c>
      <c r="E105" s="2">
        <v>3057</v>
      </c>
      <c r="F105" s="9">
        <v>70519</v>
      </c>
    </row>
    <row r="106" spans="1:6" ht="10.5" customHeight="1">
      <c r="A106" s="15"/>
      <c r="B106" s="33" t="s">
        <v>59</v>
      </c>
      <c r="C106" s="27"/>
      <c r="D106" s="8">
        <v>1537</v>
      </c>
      <c r="E106" s="2">
        <v>3250</v>
      </c>
      <c r="F106" s="34">
        <v>75742</v>
      </c>
    </row>
    <row r="107" spans="1:6" ht="10.5" customHeight="1">
      <c r="A107" s="15"/>
      <c r="B107" s="33"/>
      <c r="C107" s="27" t="s">
        <v>204</v>
      </c>
      <c r="D107" s="8">
        <v>36</v>
      </c>
      <c r="E107" s="2">
        <v>42</v>
      </c>
      <c r="F107" s="34"/>
    </row>
    <row r="108" spans="1:6" ht="10.5" customHeight="1">
      <c r="A108" s="31" t="s">
        <v>196</v>
      </c>
      <c r="B108" s="32"/>
      <c r="C108" s="27"/>
      <c r="D108" s="8"/>
      <c r="E108" s="2"/>
      <c r="F108" s="9"/>
    </row>
    <row r="109" spans="1:6" ht="10.5" customHeight="1">
      <c r="A109" s="15"/>
      <c r="B109" s="33" t="s">
        <v>60</v>
      </c>
      <c r="C109" s="27"/>
      <c r="D109" s="8">
        <v>3001</v>
      </c>
      <c r="E109" s="2">
        <v>6580</v>
      </c>
      <c r="F109" s="34">
        <v>163276</v>
      </c>
    </row>
    <row r="110" spans="1:6" ht="10.5" customHeight="1">
      <c r="A110" s="15"/>
      <c r="B110" s="33"/>
      <c r="C110" s="27" t="s">
        <v>204</v>
      </c>
      <c r="D110" s="8">
        <v>280</v>
      </c>
      <c r="E110" s="2">
        <v>252</v>
      </c>
      <c r="F110" s="34"/>
    </row>
    <row r="111" spans="1:6" ht="10.5" customHeight="1">
      <c r="A111" s="15"/>
      <c r="B111" s="33" t="s">
        <v>61</v>
      </c>
      <c r="C111" s="27"/>
      <c r="D111" s="8">
        <v>1410</v>
      </c>
      <c r="E111" s="2">
        <v>3235</v>
      </c>
      <c r="F111" s="34">
        <v>77261</v>
      </c>
    </row>
    <row r="112" spans="1:6" ht="10.5" customHeight="1">
      <c r="A112" s="15"/>
      <c r="B112" s="33"/>
      <c r="C112" s="27" t="s">
        <v>204</v>
      </c>
      <c r="D112" s="8">
        <v>110</v>
      </c>
      <c r="E112" s="2">
        <v>132</v>
      </c>
      <c r="F112" s="34"/>
    </row>
    <row r="113" spans="1:6" ht="10.5" customHeight="1">
      <c r="A113" s="15"/>
      <c r="B113" s="33" t="s">
        <v>62</v>
      </c>
      <c r="C113" s="27"/>
      <c r="D113" s="8">
        <v>1673</v>
      </c>
      <c r="E113" s="2">
        <v>4341</v>
      </c>
      <c r="F113" s="34">
        <v>98957</v>
      </c>
    </row>
    <row r="114" spans="1:6" ht="10.5" customHeight="1">
      <c r="A114" s="15"/>
      <c r="B114" s="33"/>
      <c r="C114" s="27" t="s">
        <v>204</v>
      </c>
      <c r="D114" s="8">
        <v>42</v>
      </c>
      <c r="E114" s="2">
        <v>57</v>
      </c>
      <c r="F114" s="34"/>
    </row>
    <row r="115" spans="1:6" ht="10.5" customHeight="1">
      <c r="A115" s="15"/>
      <c r="B115" s="33" t="s">
        <v>63</v>
      </c>
      <c r="C115" s="27"/>
      <c r="D115" s="8">
        <v>2173</v>
      </c>
      <c r="E115" s="2">
        <v>5638</v>
      </c>
      <c r="F115" s="34">
        <v>136159</v>
      </c>
    </row>
    <row r="116" spans="1:6" ht="10.5" customHeight="1">
      <c r="A116" s="15"/>
      <c r="B116" s="33"/>
      <c r="C116" s="27" t="s">
        <v>204</v>
      </c>
      <c r="D116" s="8">
        <v>288</v>
      </c>
      <c r="E116" s="2">
        <v>288</v>
      </c>
      <c r="F116" s="34"/>
    </row>
    <row r="117" spans="1:6" ht="10.5" customHeight="1">
      <c r="A117" s="15"/>
      <c r="B117" s="33" t="s">
        <v>64</v>
      </c>
      <c r="C117" s="27"/>
      <c r="D117" s="8">
        <v>2825</v>
      </c>
      <c r="E117" s="2">
        <v>7464</v>
      </c>
      <c r="F117" s="34">
        <v>187108</v>
      </c>
    </row>
    <row r="118" spans="1:6" ht="10.5" customHeight="1">
      <c r="A118" s="15"/>
      <c r="B118" s="33"/>
      <c r="C118" s="27" t="s">
        <v>204</v>
      </c>
      <c r="D118" s="8">
        <v>404</v>
      </c>
      <c r="E118" s="2">
        <v>505</v>
      </c>
      <c r="F118" s="34"/>
    </row>
    <row r="119" spans="1:6" ht="10.5" customHeight="1">
      <c r="A119" s="15"/>
      <c r="B119" s="33" t="s">
        <v>65</v>
      </c>
      <c r="C119" s="27"/>
      <c r="D119" s="8">
        <v>2746</v>
      </c>
      <c r="E119" s="2">
        <v>6041</v>
      </c>
      <c r="F119" s="34">
        <v>160164</v>
      </c>
    </row>
    <row r="120" spans="1:6" ht="10.5" customHeight="1">
      <c r="A120" s="15"/>
      <c r="B120" s="33"/>
      <c r="C120" s="27" t="s">
        <v>204</v>
      </c>
      <c r="D120" s="8">
        <v>550</v>
      </c>
      <c r="E120" s="2">
        <v>660</v>
      </c>
      <c r="F120" s="34"/>
    </row>
    <row r="121" spans="1:6" ht="10.5" customHeight="1">
      <c r="A121" s="15"/>
      <c r="B121" s="33" t="s">
        <v>66</v>
      </c>
      <c r="C121" s="27"/>
      <c r="D121" s="8">
        <v>4438</v>
      </c>
      <c r="E121" s="2">
        <v>9523</v>
      </c>
      <c r="F121" s="34">
        <v>251578</v>
      </c>
    </row>
    <row r="122" spans="1:6" ht="10.5" customHeight="1">
      <c r="A122" s="15"/>
      <c r="B122" s="33"/>
      <c r="C122" s="27" t="s">
        <v>204</v>
      </c>
      <c r="D122" s="8">
        <v>728</v>
      </c>
      <c r="E122" s="2">
        <v>801</v>
      </c>
      <c r="F122" s="34"/>
    </row>
    <row r="123" spans="1:6" ht="10.5" customHeight="1">
      <c r="A123" s="15"/>
      <c r="B123" s="33" t="s">
        <v>67</v>
      </c>
      <c r="C123" s="27"/>
      <c r="D123" s="8">
        <v>1002</v>
      </c>
      <c r="E123" s="2">
        <v>2289</v>
      </c>
      <c r="F123" s="34">
        <v>63402</v>
      </c>
    </row>
    <row r="124" spans="1:6" ht="10.5" customHeight="1">
      <c r="A124" s="15"/>
      <c r="B124" s="33"/>
      <c r="C124" s="27" t="s">
        <v>204</v>
      </c>
      <c r="D124" s="8">
        <v>446</v>
      </c>
      <c r="E124" s="2">
        <v>478</v>
      </c>
      <c r="F124" s="34"/>
    </row>
    <row r="125" spans="1:6" ht="10.5" customHeight="1">
      <c r="A125" s="15"/>
      <c r="B125" s="33" t="s">
        <v>68</v>
      </c>
      <c r="C125" s="27"/>
      <c r="D125" s="8">
        <v>5286</v>
      </c>
      <c r="E125" s="2">
        <v>8385</v>
      </c>
      <c r="F125" s="34">
        <v>211990</v>
      </c>
    </row>
    <row r="126" spans="1:6" ht="10.5" customHeight="1">
      <c r="A126" s="15"/>
      <c r="B126" s="33"/>
      <c r="C126" s="27" t="s">
        <v>204</v>
      </c>
      <c r="D126" s="8">
        <v>1122</v>
      </c>
      <c r="E126" s="2">
        <v>893</v>
      </c>
      <c r="F126" s="34"/>
    </row>
    <row r="127" spans="1:6" ht="10.5" customHeight="1">
      <c r="A127" s="15"/>
      <c r="B127" s="33" t="s">
        <v>205</v>
      </c>
      <c r="C127" s="27"/>
      <c r="D127" s="8">
        <v>4537</v>
      </c>
      <c r="E127" s="2">
        <v>9074</v>
      </c>
      <c r="F127" s="34">
        <v>219862</v>
      </c>
    </row>
    <row r="128" spans="1:6" ht="10.5" customHeight="1">
      <c r="A128" s="15"/>
      <c r="B128" s="33"/>
      <c r="C128" s="27" t="s">
        <v>204</v>
      </c>
      <c r="D128" s="8">
        <v>500</v>
      </c>
      <c r="E128" s="2">
        <v>600</v>
      </c>
      <c r="F128" s="34"/>
    </row>
    <row r="129" spans="1:6" ht="10.5" customHeight="1">
      <c r="A129" s="15"/>
      <c r="B129" s="33" t="s">
        <v>69</v>
      </c>
      <c r="C129" s="27"/>
      <c r="D129" s="8">
        <v>1491</v>
      </c>
      <c r="E129" s="2">
        <v>3123</v>
      </c>
      <c r="F129" s="34">
        <v>78266</v>
      </c>
    </row>
    <row r="130" spans="1:6" ht="10.5" customHeight="1">
      <c r="A130" s="15"/>
      <c r="B130" s="33"/>
      <c r="C130" s="27" t="s">
        <v>204</v>
      </c>
      <c r="D130" s="8">
        <v>132</v>
      </c>
      <c r="E130" s="2">
        <v>158</v>
      </c>
      <c r="F130" s="34"/>
    </row>
    <row r="131" spans="1:6" ht="10.5" customHeight="1">
      <c r="A131" s="15"/>
      <c r="B131" s="33" t="s">
        <v>70</v>
      </c>
      <c r="C131" s="27"/>
      <c r="D131" s="8">
        <v>2210</v>
      </c>
      <c r="E131" s="2">
        <v>3978</v>
      </c>
      <c r="F131" s="34">
        <v>96805</v>
      </c>
    </row>
    <row r="132" spans="1:6" ht="10.5" customHeight="1">
      <c r="A132" s="15"/>
      <c r="B132" s="33"/>
      <c r="C132" s="27" t="s">
        <v>204</v>
      </c>
      <c r="D132" s="8">
        <v>80</v>
      </c>
      <c r="E132" s="2">
        <v>64</v>
      </c>
      <c r="F132" s="34"/>
    </row>
    <row r="133" spans="1:6" ht="10.5" customHeight="1">
      <c r="A133" s="15"/>
      <c r="B133" s="33" t="s">
        <v>71</v>
      </c>
      <c r="C133" s="27"/>
      <c r="D133" s="8">
        <v>2578</v>
      </c>
      <c r="E133" s="2">
        <v>5156</v>
      </c>
      <c r="F133" s="34">
        <v>126504</v>
      </c>
    </row>
    <row r="134" spans="1:6" ht="10.5" customHeight="1">
      <c r="A134" s="15"/>
      <c r="B134" s="33"/>
      <c r="C134" s="27" t="s">
        <v>204</v>
      </c>
      <c r="D134" s="8">
        <v>110</v>
      </c>
      <c r="E134" s="2">
        <v>110</v>
      </c>
      <c r="F134" s="34"/>
    </row>
    <row r="135" spans="1:6" ht="10.5" customHeight="1">
      <c r="A135" s="15"/>
      <c r="B135" s="16" t="s">
        <v>72</v>
      </c>
      <c r="C135" s="27"/>
      <c r="D135" s="8">
        <v>855</v>
      </c>
      <c r="E135" s="2">
        <v>1539</v>
      </c>
      <c r="F135" s="6">
        <v>34973</v>
      </c>
    </row>
    <row r="136" spans="1:6" ht="10.5" customHeight="1">
      <c r="A136" s="15"/>
      <c r="B136" s="16" t="s">
        <v>73</v>
      </c>
      <c r="C136" s="27"/>
      <c r="D136" s="8">
        <v>1575</v>
      </c>
      <c r="E136" s="2">
        <v>2351</v>
      </c>
      <c r="F136" s="6">
        <v>56243</v>
      </c>
    </row>
    <row r="137" spans="1:6" ht="10.5" customHeight="1">
      <c r="A137" s="15"/>
      <c r="B137" s="16" t="s">
        <v>74</v>
      </c>
      <c r="C137" s="27"/>
      <c r="D137" s="8">
        <v>1216</v>
      </c>
      <c r="E137" s="2">
        <v>2319</v>
      </c>
      <c r="F137" s="6">
        <v>57975</v>
      </c>
    </row>
    <row r="138" spans="1:6" ht="10.5" customHeight="1">
      <c r="A138" s="15"/>
      <c r="B138" s="16" t="s">
        <v>75</v>
      </c>
      <c r="C138" s="27"/>
      <c r="D138" s="8">
        <v>775</v>
      </c>
      <c r="E138" s="2">
        <v>1020</v>
      </c>
      <c r="F138" s="6">
        <v>25480</v>
      </c>
    </row>
    <row r="139" spans="1:6" ht="10.5" customHeight="1">
      <c r="A139" s="15"/>
      <c r="B139" s="16" t="s">
        <v>212</v>
      </c>
      <c r="C139" s="27"/>
      <c r="D139" s="8">
        <v>2735</v>
      </c>
      <c r="E139" s="2">
        <v>3379</v>
      </c>
      <c r="F139" s="6">
        <v>80556</v>
      </c>
    </row>
    <row r="140" spans="1:6" ht="10.5" customHeight="1">
      <c r="A140" s="15"/>
      <c r="B140" s="16" t="s">
        <v>76</v>
      </c>
      <c r="C140" s="27"/>
      <c r="D140" s="8">
        <v>2671</v>
      </c>
      <c r="E140" s="2">
        <v>3614</v>
      </c>
      <c r="F140" s="6">
        <v>83122</v>
      </c>
    </row>
    <row r="141" spans="1:6" ht="10.5" customHeight="1">
      <c r="A141" s="15"/>
      <c r="B141" s="16" t="s">
        <v>77</v>
      </c>
      <c r="C141" s="27"/>
      <c r="D141" s="8">
        <v>2055</v>
      </c>
      <c r="E141" s="2">
        <v>3343</v>
      </c>
      <c r="F141" s="6">
        <v>77755</v>
      </c>
    </row>
    <row r="142" spans="1:6" ht="10.5" customHeight="1">
      <c r="A142" s="15"/>
      <c r="B142" s="16" t="s">
        <v>78</v>
      </c>
      <c r="C142" s="27"/>
      <c r="D142" s="8">
        <v>2223</v>
      </c>
      <c r="E142" s="2">
        <v>3008</v>
      </c>
      <c r="F142" s="6">
        <v>75323</v>
      </c>
    </row>
    <row r="143" spans="1:6" ht="10.5" customHeight="1">
      <c r="A143" s="15"/>
      <c r="B143" s="33" t="s">
        <v>30</v>
      </c>
      <c r="C143" s="27"/>
      <c r="D143" s="8">
        <f>SUM(D102,D104,D105,D106,D109,D111,D113,D115,D117,D119,D121,D123,D125,D127,D129,D131,D133,D135:D142)</f>
        <v>55281</v>
      </c>
      <c r="E143" s="2">
        <f>SUM(E102,E104,E105,E106,E109,E111,E113,E115,E117,E119,E121,E123,E125,E127,E129,E131,E133,E135:E142)</f>
        <v>107316</v>
      </c>
      <c r="F143" s="34">
        <f>SUM(F102:F142)</f>
        <v>2643541</v>
      </c>
    </row>
    <row r="144" spans="1:6" ht="10.5" customHeight="1">
      <c r="A144" s="15"/>
      <c r="B144" s="33"/>
      <c r="C144" s="27" t="s">
        <v>204</v>
      </c>
      <c r="D144" s="8">
        <f>SUM(D103,D107,D110,D112,D114,D116,D118,D120,D122,D124,D126,D128,D130,D132,D134)</f>
        <v>4834</v>
      </c>
      <c r="E144" s="2">
        <f>SUM(E103,E107,E110,E112,E114,E116,E118,E120,E122,E124,E126,E128,E130,E132,E134)</f>
        <v>5046</v>
      </c>
      <c r="F144" s="34"/>
    </row>
    <row r="145" spans="1:6" ht="10.5" customHeight="1">
      <c r="A145" s="31" t="s">
        <v>197</v>
      </c>
      <c r="B145" s="32"/>
      <c r="C145" s="27"/>
      <c r="D145" s="8"/>
      <c r="E145" s="2"/>
      <c r="F145" s="6"/>
    </row>
    <row r="146" spans="1:6" ht="10.5" customHeight="1">
      <c r="A146" s="15"/>
      <c r="B146" s="33" t="s">
        <v>206</v>
      </c>
      <c r="C146" s="27"/>
      <c r="D146" s="8">
        <v>1850</v>
      </c>
      <c r="E146" s="2">
        <v>5264</v>
      </c>
      <c r="F146" s="34">
        <v>126639</v>
      </c>
    </row>
    <row r="147" spans="1:6" ht="10.5" customHeight="1">
      <c r="A147" s="15"/>
      <c r="B147" s="33"/>
      <c r="C147" s="27" t="s">
        <v>204</v>
      </c>
      <c r="D147" s="8">
        <v>90</v>
      </c>
      <c r="E147" s="2">
        <v>133</v>
      </c>
      <c r="F147" s="34"/>
    </row>
    <row r="148" spans="1:6" ht="10.5" customHeight="1">
      <c r="A148" s="15"/>
      <c r="B148" s="33" t="s">
        <v>103</v>
      </c>
      <c r="C148" s="27"/>
      <c r="D148" s="8">
        <v>2346</v>
      </c>
      <c r="E148" s="2">
        <v>5487</v>
      </c>
      <c r="F148" s="34">
        <v>139962</v>
      </c>
    </row>
    <row r="149" spans="1:6" ht="10.5" customHeight="1">
      <c r="A149" s="15"/>
      <c r="B149" s="33"/>
      <c r="C149" s="27" t="s">
        <v>204</v>
      </c>
      <c r="D149" s="8">
        <v>398</v>
      </c>
      <c r="E149" s="2">
        <v>479</v>
      </c>
      <c r="F149" s="34"/>
    </row>
    <row r="150" spans="1:6" ht="10.5" customHeight="1">
      <c r="A150" s="15"/>
      <c r="B150" s="33" t="s">
        <v>104</v>
      </c>
      <c r="C150" s="27"/>
      <c r="D150" s="8">
        <v>3438</v>
      </c>
      <c r="E150" s="2">
        <v>7835</v>
      </c>
      <c r="F150" s="34">
        <v>186559</v>
      </c>
    </row>
    <row r="151" spans="1:6" ht="10.5" customHeight="1">
      <c r="A151" s="15"/>
      <c r="B151" s="33"/>
      <c r="C151" s="27" t="s">
        <v>204</v>
      </c>
      <c r="D151" s="8">
        <v>100</v>
      </c>
      <c r="E151" s="2">
        <v>110</v>
      </c>
      <c r="F151" s="34"/>
    </row>
    <row r="152" spans="1:6" ht="10.5" customHeight="1">
      <c r="A152" s="15"/>
      <c r="B152" s="33" t="s">
        <v>105</v>
      </c>
      <c r="C152" s="27"/>
      <c r="D152" s="8">
        <v>1527</v>
      </c>
      <c r="E152" s="2">
        <v>3283</v>
      </c>
      <c r="F152" s="34">
        <v>76643</v>
      </c>
    </row>
    <row r="153" spans="1:6" ht="10.5" customHeight="1">
      <c r="A153" s="15"/>
      <c r="B153" s="33"/>
      <c r="C153" s="27" t="s">
        <v>204</v>
      </c>
      <c r="D153" s="8">
        <v>49</v>
      </c>
      <c r="E153" s="2">
        <v>54</v>
      </c>
      <c r="F153" s="34"/>
    </row>
    <row r="154" spans="1:6" ht="10.5" customHeight="1">
      <c r="A154" s="15"/>
      <c r="B154" s="33" t="s">
        <v>106</v>
      </c>
      <c r="C154" s="27"/>
      <c r="D154" s="8">
        <v>1633</v>
      </c>
      <c r="E154" s="2">
        <v>3670</v>
      </c>
      <c r="F154" s="34">
        <v>85283</v>
      </c>
    </row>
    <row r="155" spans="1:6" ht="10.5" customHeight="1">
      <c r="A155" s="15"/>
      <c r="B155" s="33"/>
      <c r="C155" s="27" t="s">
        <v>204</v>
      </c>
      <c r="D155" s="8">
        <v>35</v>
      </c>
      <c r="E155" s="2">
        <v>53</v>
      </c>
      <c r="F155" s="34"/>
    </row>
    <row r="156" spans="1:6" ht="10.5" customHeight="1">
      <c r="A156" s="15"/>
      <c r="B156" s="16" t="s">
        <v>107</v>
      </c>
      <c r="C156" s="27"/>
      <c r="D156" s="8">
        <v>304</v>
      </c>
      <c r="E156" s="2">
        <v>658</v>
      </c>
      <c r="F156" s="6">
        <v>15750</v>
      </c>
    </row>
    <row r="157" spans="1:6" ht="10.5" customHeight="1">
      <c r="A157" s="15"/>
      <c r="B157" s="33" t="s">
        <v>108</v>
      </c>
      <c r="C157" s="27"/>
      <c r="D157" s="8">
        <v>2175</v>
      </c>
      <c r="E157" s="2">
        <v>4441</v>
      </c>
      <c r="F157" s="34">
        <v>111131</v>
      </c>
    </row>
    <row r="158" spans="1:6" ht="10.5" customHeight="1">
      <c r="A158" s="15"/>
      <c r="B158" s="33"/>
      <c r="C158" s="27" t="s">
        <v>204</v>
      </c>
      <c r="D158" s="8">
        <v>51</v>
      </c>
      <c r="E158" s="2">
        <v>48</v>
      </c>
      <c r="F158" s="34"/>
    </row>
    <row r="159" spans="1:6" ht="10.5" customHeight="1">
      <c r="A159" s="15"/>
      <c r="B159" s="33" t="s">
        <v>109</v>
      </c>
      <c r="C159" s="27"/>
      <c r="D159" s="8">
        <v>2956</v>
      </c>
      <c r="E159" s="2">
        <v>6368</v>
      </c>
      <c r="F159" s="34">
        <v>148783</v>
      </c>
    </row>
    <row r="160" spans="1:6" ht="10.5" customHeight="1">
      <c r="A160" s="15"/>
      <c r="B160" s="33"/>
      <c r="C160" s="27" t="s">
        <v>204</v>
      </c>
      <c r="D160" s="8">
        <v>448</v>
      </c>
      <c r="E160" s="2">
        <v>547</v>
      </c>
      <c r="F160" s="34"/>
    </row>
    <row r="161" spans="1:6" ht="10.5" customHeight="1">
      <c r="A161" s="31" t="s">
        <v>197</v>
      </c>
      <c r="B161" s="32"/>
      <c r="C161" s="27"/>
      <c r="D161" s="8"/>
      <c r="E161" s="2"/>
      <c r="F161" s="9"/>
    </row>
    <row r="162" spans="1:6" ht="10.5" customHeight="1">
      <c r="A162" s="15"/>
      <c r="B162" s="33" t="s">
        <v>110</v>
      </c>
      <c r="C162" s="27"/>
      <c r="D162" s="8">
        <v>2285</v>
      </c>
      <c r="E162" s="2">
        <v>4966</v>
      </c>
      <c r="F162" s="34">
        <v>122514</v>
      </c>
    </row>
    <row r="163" spans="1:6" ht="10.5" customHeight="1">
      <c r="A163" s="15"/>
      <c r="B163" s="33"/>
      <c r="C163" s="27" t="s">
        <v>204</v>
      </c>
      <c r="D163" s="8">
        <v>120</v>
      </c>
      <c r="E163" s="2">
        <v>132</v>
      </c>
      <c r="F163" s="34"/>
    </row>
    <row r="164" spans="1:6" ht="10.5" customHeight="1">
      <c r="A164" s="15"/>
      <c r="B164" s="33" t="s">
        <v>111</v>
      </c>
      <c r="C164" s="27"/>
      <c r="D164" s="8">
        <v>3626</v>
      </c>
      <c r="E164" s="2">
        <v>6734</v>
      </c>
      <c r="F164" s="34">
        <v>162326</v>
      </c>
    </row>
    <row r="165" spans="1:6" ht="10.5" customHeight="1">
      <c r="A165" s="15"/>
      <c r="B165" s="33"/>
      <c r="C165" s="27" t="s">
        <v>204</v>
      </c>
      <c r="D165" s="8">
        <v>18</v>
      </c>
      <c r="E165" s="2">
        <v>20</v>
      </c>
      <c r="F165" s="34"/>
    </row>
    <row r="166" spans="1:6" ht="10.5" customHeight="1">
      <c r="A166" s="15"/>
      <c r="B166" s="16" t="s">
        <v>112</v>
      </c>
      <c r="C166" s="27"/>
      <c r="D166" s="8">
        <v>1734</v>
      </c>
      <c r="E166" s="2">
        <v>3300</v>
      </c>
      <c r="F166" s="6">
        <v>72345</v>
      </c>
    </row>
    <row r="167" spans="1:6" ht="10.5" customHeight="1">
      <c r="A167" s="15"/>
      <c r="B167" s="16" t="s">
        <v>113</v>
      </c>
      <c r="C167" s="27"/>
      <c r="D167" s="8">
        <v>2126</v>
      </c>
      <c r="E167" s="2">
        <v>3285</v>
      </c>
      <c r="F167" s="6">
        <v>78082</v>
      </c>
    </row>
    <row r="168" spans="1:6" ht="10.5" customHeight="1">
      <c r="A168" s="15"/>
      <c r="B168" s="16" t="s">
        <v>114</v>
      </c>
      <c r="C168" s="27"/>
      <c r="D168" s="8">
        <v>1299</v>
      </c>
      <c r="E168" s="2">
        <v>1365</v>
      </c>
      <c r="F168" s="6">
        <v>32044</v>
      </c>
    </row>
    <row r="169" spans="1:6" ht="10.5" customHeight="1">
      <c r="A169" s="15"/>
      <c r="B169" s="16" t="s">
        <v>115</v>
      </c>
      <c r="C169" s="27"/>
      <c r="D169" s="8">
        <v>1705</v>
      </c>
      <c r="E169" s="2">
        <v>1446</v>
      </c>
      <c r="F169" s="6">
        <v>28976</v>
      </c>
    </row>
    <row r="170" spans="1:6" ht="10.5" customHeight="1">
      <c r="A170" s="15"/>
      <c r="B170" s="16" t="s">
        <v>116</v>
      </c>
      <c r="C170" s="27"/>
      <c r="D170" s="8">
        <v>1951</v>
      </c>
      <c r="E170" s="2">
        <v>2525</v>
      </c>
      <c r="F170" s="6">
        <v>63243</v>
      </c>
    </row>
    <row r="171" spans="1:6" ht="10.5" customHeight="1">
      <c r="A171" s="15"/>
      <c r="B171" s="16" t="s">
        <v>117</v>
      </c>
      <c r="C171" s="27"/>
      <c r="D171" s="8">
        <v>2502</v>
      </c>
      <c r="E171" s="2">
        <v>3880</v>
      </c>
      <c r="F171" s="6">
        <v>85732</v>
      </c>
    </row>
    <row r="172" spans="1:6" ht="10.5" customHeight="1">
      <c r="A172" s="15"/>
      <c r="B172" s="16" t="s">
        <v>118</v>
      </c>
      <c r="C172" s="27"/>
      <c r="D172" s="8">
        <v>154</v>
      </c>
      <c r="E172" s="2">
        <v>140</v>
      </c>
      <c r="F172" s="6">
        <v>3474</v>
      </c>
    </row>
    <row r="173" spans="1:6" ht="10.5" customHeight="1">
      <c r="A173" s="15"/>
      <c r="B173" s="16" t="s">
        <v>119</v>
      </c>
      <c r="C173" s="27"/>
      <c r="D173" s="8">
        <v>15</v>
      </c>
      <c r="E173" s="2">
        <v>14</v>
      </c>
      <c r="F173" s="6">
        <v>392</v>
      </c>
    </row>
    <row r="174" spans="1:6" ht="10.5" customHeight="1">
      <c r="A174" s="15"/>
      <c r="B174" s="16" t="s">
        <v>30</v>
      </c>
      <c r="C174" s="27"/>
      <c r="D174" s="8">
        <f>SUM(D146,D148,D150,D152,D154,D156:D157,D159,D162,D164,D166:D173)</f>
        <v>33626</v>
      </c>
      <c r="E174" s="2">
        <f>SUM(E146,E148,E150,E152,E154,E156:E157,E159,E162,E164,E166:E173)</f>
        <v>64661</v>
      </c>
      <c r="F174" s="34">
        <f>SUM(F146:F173)</f>
        <v>1539878</v>
      </c>
    </row>
    <row r="175" spans="1:6" ht="10.5" customHeight="1">
      <c r="A175" s="15"/>
      <c r="B175" s="16"/>
      <c r="C175" s="27" t="s">
        <v>204</v>
      </c>
      <c r="D175" s="8">
        <f>SUM(D147,D149,D151,D153,D155,D158,D160,D163,D165)</f>
        <v>1309</v>
      </c>
      <c r="E175" s="2">
        <f>SUM(E147,E149,E151,E153,E155,E158,E160,E163,E165)</f>
        <v>1576</v>
      </c>
      <c r="F175" s="34"/>
    </row>
    <row r="176" spans="1:6" ht="10.5" customHeight="1">
      <c r="A176" s="31" t="s">
        <v>198</v>
      </c>
      <c r="B176" s="32"/>
      <c r="C176" s="27"/>
      <c r="D176" s="8"/>
      <c r="E176" s="2"/>
      <c r="F176" s="6"/>
    </row>
    <row r="177" spans="1:6" ht="10.5" customHeight="1">
      <c r="A177" s="13"/>
      <c r="B177" s="16" t="s">
        <v>99</v>
      </c>
      <c r="C177" s="27"/>
      <c r="D177" s="8">
        <v>1237</v>
      </c>
      <c r="E177" s="2">
        <v>2473</v>
      </c>
      <c r="F177" s="6">
        <v>59456</v>
      </c>
    </row>
    <row r="178" spans="1:6" ht="10.5" customHeight="1">
      <c r="A178" s="15"/>
      <c r="B178" s="16" t="s">
        <v>201</v>
      </c>
      <c r="C178" s="27"/>
      <c r="D178" s="8">
        <v>392</v>
      </c>
      <c r="E178" s="2">
        <v>563</v>
      </c>
      <c r="F178" s="6">
        <v>14925</v>
      </c>
    </row>
    <row r="179" spans="1:6" ht="10.5" customHeight="1">
      <c r="A179" s="15"/>
      <c r="B179" s="16" t="s">
        <v>100</v>
      </c>
      <c r="C179" s="27"/>
      <c r="D179" s="8">
        <v>6</v>
      </c>
      <c r="E179" s="2">
        <v>5</v>
      </c>
      <c r="F179" s="6">
        <v>105</v>
      </c>
    </row>
    <row r="180" spans="1:6" ht="10.5" customHeight="1">
      <c r="A180" s="15"/>
      <c r="B180" s="16" t="s">
        <v>101</v>
      </c>
      <c r="C180" s="27"/>
      <c r="D180" s="8" t="s">
        <v>120</v>
      </c>
      <c r="E180" s="2" t="s">
        <v>120</v>
      </c>
      <c r="F180" s="6" t="s">
        <v>213</v>
      </c>
    </row>
    <row r="181" spans="1:6" ht="10.5" customHeight="1">
      <c r="A181" s="15"/>
      <c r="B181" s="16" t="s">
        <v>102</v>
      </c>
      <c r="C181" s="27"/>
      <c r="D181" s="8">
        <v>1875</v>
      </c>
      <c r="E181" s="2">
        <v>3927</v>
      </c>
      <c r="F181" s="6">
        <v>94038</v>
      </c>
    </row>
    <row r="182" spans="1:6" ht="10.5" customHeight="1">
      <c r="A182" s="15"/>
      <c r="B182" s="33" t="s">
        <v>79</v>
      </c>
      <c r="C182" s="27"/>
      <c r="D182" s="8">
        <v>2036</v>
      </c>
      <c r="E182" s="2">
        <v>3807</v>
      </c>
      <c r="F182" s="34">
        <v>92225</v>
      </c>
    </row>
    <row r="183" spans="1:6" ht="10.5" customHeight="1">
      <c r="A183" s="15"/>
      <c r="B183" s="33"/>
      <c r="C183" s="27" t="s">
        <v>204</v>
      </c>
      <c r="D183" s="8">
        <v>3</v>
      </c>
      <c r="E183" s="2">
        <v>4</v>
      </c>
      <c r="F183" s="34"/>
    </row>
    <row r="184" spans="1:6" ht="10.5" customHeight="1">
      <c r="A184" s="15"/>
      <c r="B184" s="16" t="s">
        <v>80</v>
      </c>
      <c r="C184" s="27"/>
      <c r="D184" s="8">
        <v>683</v>
      </c>
      <c r="E184" s="2">
        <v>1582</v>
      </c>
      <c r="F184" s="6">
        <v>37638</v>
      </c>
    </row>
    <row r="185" spans="1:6" ht="10.5" customHeight="1">
      <c r="A185" s="15"/>
      <c r="B185" s="16" t="s">
        <v>81</v>
      </c>
      <c r="C185" s="27"/>
      <c r="D185" s="8">
        <v>1036</v>
      </c>
      <c r="E185" s="2">
        <v>2264</v>
      </c>
      <c r="F185" s="6">
        <v>54186</v>
      </c>
    </row>
    <row r="186" spans="1:6" ht="10.5" customHeight="1">
      <c r="A186" s="15"/>
      <c r="B186" s="33" t="s">
        <v>82</v>
      </c>
      <c r="C186" s="27"/>
      <c r="D186" s="8">
        <v>1427</v>
      </c>
      <c r="E186" s="2">
        <v>2846</v>
      </c>
      <c r="F186" s="34">
        <v>65505</v>
      </c>
    </row>
    <row r="187" spans="1:6" ht="10.5" customHeight="1">
      <c r="A187" s="15"/>
      <c r="B187" s="33"/>
      <c r="C187" s="27" t="s">
        <v>204</v>
      </c>
      <c r="D187" s="8">
        <v>3</v>
      </c>
      <c r="E187" s="2">
        <v>5</v>
      </c>
      <c r="F187" s="34"/>
    </row>
    <row r="188" spans="1:6" ht="10.5" customHeight="1">
      <c r="A188" s="15"/>
      <c r="B188" s="16" t="s">
        <v>83</v>
      </c>
      <c r="C188" s="27"/>
      <c r="D188" s="8">
        <v>860</v>
      </c>
      <c r="E188" s="2">
        <v>1527</v>
      </c>
      <c r="F188" s="6">
        <v>36548</v>
      </c>
    </row>
    <row r="189" spans="1:6" ht="10.5" customHeight="1">
      <c r="A189" s="15"/>
      <c r="B189" s="16" t="s">
        <v>84</v>
      </c>
      <c r="C189" s="27"/>
      <c r="D189" s="8">
        <v>1153</v>
      </c>
      <c r="E189" s="2">
        <v>2648</v>
      </c>
      <c r="F189" s="6">
        <v>63482</v>
      </c>
    </row>
    <row r="190" spans="1:6" ht="10.5" customHeight="1">
      <c r="A190" s="15"/>
      <c r="B190" s="16" t="s">
        <v>85</v>
      </c>
      <c r="C190" s="27"/>
      <c r="D190" s="8">
        <v>1805</v>
      </c>
      <c r="E190" s="2">
        <v>3935</v>
      </c>
      <c r="F190" s="6">
        <v>92829</v>
      </c>
    </row>
    <row r="191" spans="1:6" ht="10.5" customHeight="1">
      <c r="A191" s="15"/>
      <c r="B191" s="16" t="s">
        <v>86</v>
      </c>
      <c r="C191" s="27"/>
      <c r="D191" s="8">
        <v>1165</v>
      </c>
      <c r="E191" s="2">
        <v>2768</v>
      </c>
      <c r="F191" s="6">
        <v>55450</v>
      </c>
    </row>
    <row r="192" spans="1:6" ht="10.5" customHeight="1">
      <c r="A192" s="15"/>
      <c r="B192" s="16" t="s">
        <v>87</v>
      </c>
      <c r="C192" s="27"/>
      <c r="D192" s="8">
        <v>1297</v>
      </c>
      <c r="E192" s="2">
        <v>3017</v>
      </c>
      <c r="F192" s="6">
        <v>72145</v>
      </c>
    </row>
    <row r="193" spans="1:6" ht="10.5" customHeight="1">
      <c r="A193" s="15"/>
      <c r="B193" s="16" t="s">
        <v>88</v>
      </c>
      <c r="C193" s="27"/>
      <c r="D193" s="8">
        <v>739</v>
      </c>
      <c r="E193" s="2">
        <v>1530</v>
      </c>
      <c r="F193" s="6">
        <v>37079</v>
      </c>
    </row>
    <row r="194" spans="1:6" ht="10.5" customHeight="1">
      <c r="A194" s="15"/>
      <c r="B194" s="16" t="s">
        <v>89</v>
      </c>
      <c r="C194" s="27"/>
      <c r="D194" s="8">
        <v>592</v>
      </c>
      <c r="E194" s="2">
        <v>878</v>
      </c>
      <c r="F194" s="6">
        <v>21072</v>
      </c>
    </row>
    <row r="195" spans="1:6" ht="10.5" customHeight="1">
      <c r="A195" s="15"/>
      <c r="B195" s="16" t="s">
        <v>90</v>
      </c>
      <c r="C195" s="27"/>
      <c r="D195" s="8">
        <v>456</v>
      </c>
      <c r="E195" s="2">
        <v>670</v>
      </c>
      <c r="F195" s="6">
        <v>12693</v>
      </c>
    </row>
    <row r="196" spans="1:6" ht="10.5" customHeight="1">
      <c r="A196" s="15"/>
      <c r="B196" s="16" t="s">
        <v>49</v>
      </c>
      <c r="C196" s="27"/>
      <c r="D196" s="8">
        <v>611</v>
      </c>
      <c r="E196" s="2">
        <v>1020</v>
      </c>
      <c r="F196" s="6">
        <v>24628</v>
      </c>
    </row>
    <row r="197" spans="1:6" ht="10.5" customHeight="1">
      <c r="A197" s="15"/>
      <c r="B197" s="16" t="s">
        <v>91</v>
      </c>
      <c r="C197" s="27"/>
      <c r="D197" s="8">
        <v>584</v>
      </c>
      <c r="E197" s="2">
        <v>934</v>
      </c>
      <c r="F197" s="6">
        <v>23144</v>
      </c>
    </row>
    <row r="198" spans="1:6" ht="10.5" customHeight="1">
      <c r="A198" s="15"/>
      <c r="B198" s="16" t="s">
        <v>92</v>
      </c>
      <c r="C198" s="27"/>
      <c r="D198" s="8">
        <v>585</v>
      </c>
      <c r="E198" s="2">
        <v>795</v>
      </c>
      <c r="F198" s="6">
        <v>19915</v>
      </c>
    </row>
    <row r="199" spans="1:6" ht="10.5" customHeight="1">
      <c r="A199" s="15"/>
      <c r="B199" s="16" t="s">
        <v>93</v>
      </c>
      <c r="C199" s="27"/>
      <c r="D199" s="8">
        <v>85</v>
      </c>
      <c r="E199" s="2">
        <v>83</v>
      </c>
      <c r="F199" s="6">
        <v>2195</v>
      </c>
    </row>
    <row r="200" spans="1:6" ht="10.5" customHeight="1">
      <c r="A200" s="15"/>
      <c r="B200" s="16" t="s">
        <v>94</v>
      </c>
      <c r="C200" s="27"/>
      <c r="D200" s="8">
        <v>326</v>
      </c>
      <c r="E200" s="2">
        <v>422</v>
      </c>
      <c r="F200" s="6">
        <v>10625</v>
      </c>
    </row>
    <row r="201" spans="1:6" ht="10.5" customHeight="1">
      <c r="A201" s="15"/>
      <c r="B201" s="16" t="s">
        <v>95</v>
      </c>
      <c r="C201" s="27"/>
      <c r="D201" s="8">
        <v>962</v>
      </c>
      <c r="E201" s="2">
        <v>772</v>
      </c>
      <c r="F201" s="6">
        <v>19300</v>
      </c>
    </row>
    <row r="202" spans="1:6" ht="10.5" customHeight="1">
      <c r="A202" s="15"/>
      <c r="B202" s="16" t="s">
        <v>96</v>
      </c>
      <c r="C202" s="27"/>
      <c r="D202" s="8">
        <v>385</v>
      </c>
      <c r="E202" s="2">
        <v>271</v>
      </c>
      <c r="F202" s="6">
        <v>6500</v>
      </c>
    </row>
    <row r="203" spans="1:6" ht="10.5" customHeight="1">
      <c r="A203" s="15"/>
      <c r="B203" s="16" t="s">
        <v>97</v>
      </c>
      <c r="C203" s="27"/>
      <c r="D203" s="8">
        <v>935</v>
      </c>
      <c r="E203" s="2">
        <v>835</v>
      </c>
      <c r="F203" s="6">
        <v>20094</v>
      </c>
    </row>
    <row r="204" spans="1:6" ht="10.5" customHeight="1">
      <c r="A204" s="15"/>
      <c r="B204" s="16" t="s">
        <v>98</v>
      </c>
      <c r="C204" s="27"/>
      <c r="D204" s="8">
        <v>460</v>
      </c>
      <c r="E204" s="2">
        <v>415</v>
      </c>
      <c r="F204" s="6">
        <v>10405</v>
      </c>
    </row>
    <row r="205" spans="1:6" ht="10.5" customHeight="1">
      <c r="A205" s="15"/>
      <c r="B205" s="33" t="s">
        <v>30</v>
      </c>
      <c r="C205" s="27"/>
      <c r="D205" s="8">
        <f>SUM(D177:D182,D184:D186,D189,D188,D190:D204)</f>
        <v>21692</v>
      </c>
      <c r="E205" s="2">
        <f>SUM(E177:E182,E184:E186,E189,E188,E190:E204)</f>
        <v>39987</v>
      </c>
      <c r="F205" s="34">
        <f>SUM(F177:F204)</f>
        <v>946182</v>
      </c>
    </row>
    <row r="206" spans="1:6" ht="10.5" customHeight="1">
      <c r="A206" s="15"/>
      <c r="B206" s="33"/>
      <c r="C206" s="27" t="s">
        <v>204</v>
      </c>
      <c r="D206" s="8">
        <f>SUM(D183,D187)</f>
        <v>6</v>
      </c>
      <c r="E206" s="2">
        <f>SUM(E183,E187)</f>
        <v>9</v>
      </c>
      <c r="F206" s="34"/>
    </row>
    <row r="207" spans="1:6" ht="10.5" customHeight="1">
      <c r="A207" s="11" t="s">
        <v>199</v>
      </c>
      <c r="B207" s="12"/>
      <c r="C207" s="27"/>
      <c r="D207" s="8"/>
      <c r="E207" s="2"/>
      <c r="F207" s="6"/>
    </row>
    <row r="208" spans="1:6" ht="10.5" customHeight="1">
      <c r="A208" s="13"/>
      <c r="B208" s="16" t="s">
        <v>121</v>
      </c>
      <c r="C208" s="27"/>
      <c r="D208" s="8">
        <v>410</v>
      </c>
      <c r="E208" s="2">
        <v>820</v>
      </c>
      <c r="F208" s="6">
        <v>18860</v>
      </c>
    </row>
    <row r="209" spans="1:6" ht="10.5" customHeight="1">
      <c r="A209" s="15"/>
      <c r="B209" s="16" t="s">
        <v>122</v>
      </c>
      <c r="C209" s="27"/>
      <c r="D209" s="8">
        <v>4210</v>
      </c>
      <c r="E209" s="2">
        <v>8324</v>
      </c>
      <c r="F209" s="6">
        <v>200644</v>
      </c>
    </row>
    <row r="210" spans="1:6" ht="10.5" customHeight="1">
      <c r="A210" s="15"/>
      <c r="B210" s="16" t="s">
        <v>123</v>
      </c>
      <c r="C210" s="27"/>
      <c r="D210" s="8">
        <v>1788</v>
      </c>
      <c r="E210" s="2">
        <v>2731</v>
      </c>
      <c r="F210" s="6">
        <v>63666</v>
      </c>
    </row>
    <row r="211" spans="1:6" ht="10.5" customHeight="1">
      <c r="A211" s="15"/>
      <c r="B211" s="16" t="s">
        <v>124</v>
      </c>
      <c r="C211" s="27"/>
      <c r="D211" s="8">
        <v>3423</v>
      </c>
      <c r="E211" s="2">
        <v>5969</v>
      </c>
      <c r="F211" s="6">
        <v>139995</v>
      </c>
    </row>
    <row r="212" spans="1:6" ht="10.5" customHeight="1">
      <c r="A212" s="15"/>
      <c r="B212" s="16" t="s">
        <v>125</v>
      </c>
      <c r="C212" s="27"/>
      <c r="D212" s="8">
        <v>1236</v>
      </c>
      <c r="E212" s="2">
        <v>2165</v>
      </c>
      <c r="F212" s="6">
        <v>49789</v>
      </c>
    </row>
    <row r="213" spans="1:6" ht="10.5" customHeight="1">
      <c r="A213" s="15"/>
      <c r="B213" s="16" t="s">
        <v>207</v>
      </c>
      <c r="C213" s="27"/>
      <c r="D213" s="8">
        <v>1291</v>
      </c>
      <c r="E213" s="2">
        <v>2128</v>
      </c>
      <c r="F213" s="6">
        <v>48982</v>
      </c>
    </row>
    <row r="214" spans="1:6" ht="10.5" customHeight="1">
      <c r="A214" s="11" t="s">
        <v>199</v>
      </c>
      <c r="B214" s="16"/>
      <c r="C214" s="27"/>
      <c r="D214" s="8"/>
      <c r="E214" s="2"/>
      <c r="F214" s="6"/>
    </row>
    <row r="215" spans="1:6" ht="10.5" customHeight="1">
      <c r="A215" s="15"/>
      <c r="B215" s="16" t="s">
        <v>126</v>
      </c>
      <c r="C215" s="27"/>
      <c r="D215" s="8">
        <v>2004</v>
      </c>
      <c r="E215" s="2">
        <v>3860</v>
      </c>
      <c r="F215" s="6">
        <v>88745</v>
      </c>
    </row>
    <row r="216" spans="1:6" ht="10.5" customHeight="1">
      <c r="A216" s="15"/>
      <c r="B216" s="16" t="s">
        <v>127</v>
      </c>
      <c r="C216" s="27"/>
      <c r="D216" s="8">
        <v>1800</v>
      </c>
      <c r="E216" s="2">
        <v>2913</v>
      </c>
      <c r="F216" s="6">
        <v>64006</v>
      </c>
    </row>
    <row r="217" spans="1:6" ht="10.5" customHeight="1">
      <c r="A217" s="15"/>
      <c r="B217" s="16" t="s">
        <v>128</v>
      </c>
      <c r="C217" s="27"/>
      <c r="D217" s="8">
        <v>2606</v>
      </c>
      <c r="E217" s="2">
        <v>3166</v>
      </c>
      <c r="F217" s="6">
        <v>76402</v>
      </c>
    </row>
    <row r="218" spans="1:6" ht="10.5" customHeight="1">
      <c r="A218" s="15"/>
      <c r="B218" s="16" t="s">
        <v>129</v>
      </c>
      <c r="C218" s="27"/>
      <c r="D218" s="8">
        <v>2137</v>
      </c>
      <c r="E218" s="2">
        <v>3923</v>
      </c>
      <c r="F218" s="6">
        <v>90582</v>
      </c>
    </row>
    <row r="219" spans="1:6" ht="10.5" customHeight="1">
      <c r="A219" s="15"/>
      <c r="B219" s="16" t="s">
        <v>130</v>
      </c>
      <c r="C219" s="27"/>
      <c r="D219" s="8">
        <v>1230</v>
      </c>
      <c r="E219" s="2">
        <v>2583</v>
      </c>
      <c r="F219" s="6">
        <v>61850</v>
      </c>
    </row>
    <row r="220" spans="1:6" ht="10.5" customHeight="1">
      <c r="A220" s="15"/>
      <c r="B220" s="16" t="s">
        <v>131</v>
      </c>
      <c r="C220" s="27"/>
      <c r="D220" s="8">
        <v>942</v>
      </c>
      <c r="E220" s="2">
        <v>2059</v>
      </c>
      <c r="F220" s="6">
        <v>49403</v>
      </c>
    </row>
    <row r="221" spans="1:6" ht="10.5" customHeight="1">
      <c r="A221" s="15"/>
      <c r="B221" s="16" t="s">
        <v>132</v>
      </c>
      <c r="C221" s="27"/>
      <c r="D221" s="8">
        <v>397</v>
      </c>
      <c r="E221" s="2">
        <v>679</v>
      </c>
      <c r="F221" s="6">
        <v>15669</v>
      </c>
    </row>
    <row r="222" spans="1:6" ht="10.5" customHeight="1">
      <c r="A222" s="15"/>
      <c r="B222" s="16" t="s">
        <v>133</v>
      </c>
      <c r="C222" s="27"/>
      <c r="D222" s="8">
        <v>2846</v>
      </c>
      <c r="E222" s="2">
        <v>4889</v>
      </c>
      <c r="F222" s="6">
        <v>112011</v>
      </c>
    </row>
    <row r="223" spans="1:6" ht="10.5" customHeight="1">
      <c r="A223" s="15"/>
      <c r="B223" s="16" t="s">
        <v>134</v>
      </c>
      <c r="C223" s="27"/>
      <c r="D223" s="8">
        <v>3195</v>
      </c>
      <c r="E223" s="2">
        <v>5076</v>
      </c>
      <c r="F223" s="6">
        <v>111993</v>
      </c>
    </row>
    <row r="224" spans="1:6" ht="10.5" customHeight="1">
      <c r="A224" s="15"/>
      <c r="B224" s="16" t="s">
        <v>135</v>
      </c>
      <c r="C224" s="27"/>
      <c r="D224" s="8">
        <v>1178</v>
      </c>
      <c r="E224" s="2">
        <v>1753</v>
      </c>
      <c r="F224" s="6">
        <v>41275</v>
      </c>
    </row>
    <row r="225" spans="1:6" ht="10.5" customHeight="1">
      <c r="A225" s="15"/>
      <c r="B225" s="16" t="s">
        <v>136</v>
      </c>
      <c r="C225" s="27"/>
      <c r="D225" s="8">
        <v>4648</v>
      </c>
      <c r="E225" s="2">
        <v>8782</v>
      </c>
      <c r="F225" s="6">
        <v>193192</v>
      </c>
    </row>
    <row r="226" spans="1:6" ht="10.5" customHeight="1">
      <c r="A226" s="15"/>
      <c r="B226" s="33" t="s">
        <v>216</v>
      </c>
      <c r="C226" s="27"/>
      <c r="D226" s="8">
        <v>829</v>
      </c>
      <c r="E226" s="2">
        <v>1215</v>
      </c>
      <c r="F226" s="34">
        <v>28014</v>
      </c>
    </row>
    <row r="227" spans="1:6" ht="10.5" customHeight="1">
      <c r="A227" s="15"/>
      <c r="B227" s="33"/>
      <c r="C227" s="27" t="s">
        <v>204</v>
      </c>
      <c r="D227" s="8">
        <v>98</v>
      </c>
      <c r="E227" s="2">
        <v>98</v>
      </c>
      <c r="F227" s="34"/>
    </row>
    <row r="228" spans="1:6" ht="10.5" customHeight="1">
      <c r="A228" s="15"/>
      <c r="B228" s="16" t="s">
        <v>137</v>
      </c>
      <c r="C228" s="27"/>
      <c r="D228" s="8">
        <v>8253</v>
      </c>
      <c r="E228" s="2">
        <v>16601</v>
      </c>
      <c r="F228" s="6">
        <v>363398</v>
      </c>
    </row>
    <row r="229" spans="1:6" ht="10.5" customHeight="1">
      <c r="A229" s="15"/>
      <c r="B229" s="16" t="s">
        <v>138</v>
      </c>
      <c r="C229" s="27"/>
      <c r="D229" s="8">
        <v>2940</v>
      </c>
      <c r="E229" s="2">
        <v>5571</v>
      </c>
      <c r="F229" s="6">
        <v>116664</v>
      </c>
    </row>
    <row r="230" spans="1:6" ht="10.5" customHeight="1">
      <c r="A230" s="15"/>
      <c r="B230" s="16" t="s">
        <v>139</v>
      </c>
      <c r="C230" s="27"/>
      <c r="D230" s="8">
        <v>2703</v>
      </c>
      <c r="E230" s="2">
        <v>5175</v>
      </c>
      <c r="F230" s="6">
        <v>116132</v>
      </c>
    </row>
    <row r="231" spans="1:6" ht="10.5" customHeight="1">
      <c r="A231" s="15"/>
      <c r="B231" s="16" t="s">
        <v>140</v>
      </c>
      <c r="C231" s="27"/>
      <c r="D231" s="8">
        <v>1993</v>
      </c>
      <c r="E231" s="2">
        <v>3344</v>
      </c>
      <c r="F231" s="6">
        <v>77065</v>
      </c>
    </row>
    <row r="232" spans="1:6" ht="10.5" customHeight="1">
      <c r="A232" s="15"/>
      <c r="B232" s="16" t="s">
        <v>209</v>
      </c>
      <c r="C232" s="27"/>
      <c r="D232" s="8">
        <v>2714</v>
      </c>
      <c r="E232" s="2">
        <v>3905</v>
      </c>
      <c r="F232" s="6">
        <v>98663</v>
      </c>
    </row>
    <row r="233" spans="1:6" ht="10.5" customHeight="1">
      <c r="A233" s="15"/>
      <c r="B233" s="16" t="s">
        <v>141</v>
      </c>
      <c r="C233" s="27"/>
      <c r="D233" s="8">
        <v>1245</v>
      </c>
      <c r="E233" s="2">
        <v>1371</v>
      </c>
      <c r="F233" s="6">
        <v>34747</v>
      </c>
    </row>
    <row r="234" spans="1:6" ht="10.5" customHeight="1">
      <c r="A234" s="15"/>
      <c r="B234" s="16" t="s">
        <v>142</v>
      </c>
      <c r="C234" s="27"/>
      <c r="D234" s="8">
        <v>635</v>
      </c>
      <c r="E234" s="2">
        <v>755</v>
      </c>
      <c r="F234" s="6">
        <v>18262</v>
      </c>
    </row>
    <row r="235" spans="1:6" ht="10.5" customHeight="1">
      <c r="A235" s="15"/>
      <c r="B235" s="16" t="s">
        <v>143</v>
      </c>
      <c r="C235" s="27"/>
      <c r="D235" s="8">
        <v>1138</v>
      </c>
      <c r="E235" s="2">
        <v>1432</v>
      </c>
      <c r="F235" s="6">
        <v>33691</v>
      </c>
    </row>
    <row r="236" spans="1:6" ht="10.5" customHeight="1">
      <c r="A236" s="15"/>
      <c r="B236" s="16" t="s">
        <v>144</v>
      </c>
      <c r="C236" s="27"/>
      <c r="D236" s="8">
        <v>890</v>
      </c>
      <c r="E236" s="2">
        <v>1205</v>
      </c>
      <c r="F236" s="6">
        <v>27816</v>
      </c>
    </row>
    <row r="237" spans="1:6" ht="10.5" customHeight="1">
      <c r="A237" s="15"/>
      <c r="B237" s="16" t="s">
        <v>145</v>
      </c>
      <c r="C237" s="27"/>
      <c r="D237" s="8">
        <v>2127</v>
      </c>
      <c r="E237" s="2">
        <v>2770</v>
      </c>
      <c r="F237" s="6">
        <v>63634</v>
      </c>
    </row>
    <row r="238" spans="1:6" ht="10.5" customHeight="1">
      <c r="A238" s="15"/>
      <c r="B238" s="16" t="s">
        <v>146</v>
      </c>
      <c r="C238" s="27"/>
      <c r="D238" s="8">
        <v>3842</v>
      </c>
      <c r="E238" s="2">
        <v>7675</v>
      </c>
      <c r="F238" s="6">
        <v>192462</v>
      </c>
    </row>
    <row r="239" spans="1:6" ht="10.5" customHeight="1">
      <c r="A239" s="15"/>
      <c r="B239" s="16" t="s">
        <v>147</v>
      </c>
      <c r="C239" s="27"/>
      <c r="D239" s="8">
        <v>1448</v>
      </c>
      <c r="E239" s="2">
        <v>1989</v>
      </c>
      <c r="F239" s="6">
        <v>48800</v>
      </c>
    </row>
    <row r="240" spans="1:6" ht="10.5" customHeight="1">
      <c r="A240" s="15"/>
      <c r="B240" s="16" t="s">
        <v>148</v>
      </c>
      <c r="C240" s="27"/>
      <c r="D240" s="8">
        <v>215</v>
      </c>
      <c r="E240" s="2">
        <v>189</v>
      </c>
      <c r="F240" s="6">
        <v>489</v>
      </c>
    </row>
    <row r="241" spans="1:6" ht="10.5" customHeight="1">
      <c r="A241" s="15"/>
      <c r="B241" s="16" t="s">
        <v>149</v>
      </c>
      <c r="C241" s="27"/>
      <c r="D241" s="8">
        <v>205</v>
      </c>
      <c r="E241" s="2">
        <v>262</v>
      </c>
      <c r="F241" s="6">
        <v>6920</v>
      </c>
    </row>
    <row r="242" spans="1:6" ht="10.5" customHeight="1">
      <c r="A242" s="15"/>
      <c r="B242" s="16" t="s">
        <v>150</v>
      </c>
      <c r="C242" s="27"/>
      <c r="D242" s="8">
        <v>352</v>
      </c>
      <c r="E242" s="2">
        <v>498</v>
      </c>
      <c r="F242" s="6">
        <v>12104</v>
      </c>
    </row>
    <row r="243" spans="1:6" ht="10.5" customHeight="1">
      <c r="A243" s="15"/>
      <c r="B243" s="16" t="s">
        <v>151</v>
      </c>
      <c r="C243" s="27"/>
      <c r="D243" s="8">
        <v>2537</v>
      </c>
      <c r="E243" s="2">
        <v>3354</v>
      </c>
      <c r="F243" s="6">
        <v>80227</v>
      </c>
    </row>
    <row r="244" spans="1:6" ht="10.5" customHeight="1">
      <c r="A244" s="15"/>
      <c r="B244" s="16" t="s">
        <v>152</v>
      </c>
      <c r="C244" s="27"/>
      <c r="D244" s="8">
        <v>608</v>
      </c>
      <c r="E244" s="2">
        <v>798</v>
      </c>
      <c r="F244" s="6">
        <v>20001</v>
      </c>
    </row>
    <row r="245" spans="1:6" ht="10.5" customHeight="1">
      <c r="A245" s="15"/>
      <c r="B245" s="16" t="s">
        <v>153</v>
      </c>
      <c r="C245" s="27"/>
      <c r="D245" s="8">
        <v>2196</v>
      </c>
      <c r="E245" s="2">
        <v>4276</v>
      </c>
      <c r="F245" s="6">
        <v>101920</v>
      </c>
    </row>
    <row r="246" spans="1:6" ht="10.5" customHeight="1">
      <c r="A246" s="15"/>
      <c r="B246" s="16" t="s">
        <v>154</v>
      </c>
      <c r="C246" s="27"/>
      <c r="D246" s="8">
        <v>3180</v>
      </c>
      <c r="E246" s="2">
        <v>5231</v>
      </c>
      <c r="F246" s="6">
        <v>125869</v>
      </c>
    </row>
    <row r="247" spans="1:6" ht="10.5" customHeight="1">
      <c r="A247" s="15"/>
      <c r="B247" s="16" t="s">
        <v>155</v>
      </c>
      <c r="C247" s="27"/>
      <c r="D247" s="8">
        <v>1159</v>
      </c>
      <c r="E247" s="2">
        <v>1970</v>
      </c>
      <c r="F247" s="6">
        <v>47139</v>
      </c>
    </row>
    <row r="248" spans="1:6" ht="10.5" customHeight="1">
      <c r="A248" s="15"/>
      <c r="B248" s="33" t="s">
        <v>30</v>
      </c>
      <c r="C248" s="27"/>
      <c r="D248" s="8">
        <f>SUM(D208:D226,D228:D247)</f>
        <v>76550</v>
      </c>
      <c r="E248" s="2">
        <v>131308</v>
      </c>
      <c r="F248" s="34">
        <f>SUM(F208:F247)</f>
        <v>3041081</v>
      </c>
    </row>
    <row r="249" spans="1:6" ht="10.5" customHeight="1">
      <c r="A249" s="15"/>
      <c r="B249" s="33"/>
      <c r="C249" s="27" t="s">
        <v>204</v>
      </c>
      <c r="D249" s="8">
        <f>SUM(D227)</f>
        <v>98</v>
      </c>
      <c r="E249" s="2">
        <f>SUM(E227)</f>
        <v>98</v>
      </c>
      <c r="F249" s="34"/>
    </row>
    <row r="250" spans="1:6" ht="10.5" customHeight="1">
      <c r="A250" s="11" t="s">
        <v>200</v>
      </c>
      <c r="B250" s="12"/>
      <c r="C250" s="27"/>
      <c r="D250" s="8"/>
      <c r="E250" s="2"/>
      <c r="F250" s="6"/>
    </row>
    <row r="251" spans="1:6" ht="10.5" customHeight="1">
      <c r="A251" s="13"/>
      <c r="B251" s="16" t="s">
        <v>156</v>
      </c>
      <c r="C251" s="27"/>
      <c r="D251" s="8">
        <v>975</v>
      </c>
      <c r="E251" s="2">
        <v>1551</v>
      </c>
      <c r="F251" s="6">
        <v>34772</v>
      </c>
    </row>
    <row r="252" spans="1:6" ht="10.5" customHeight="1">
      <c r="A252" s="15"/>
      <c r="B252" s="16" t="s">
        <v>157</v>
      </c>
      <c r="C252" s="27"/>
      <c r="D252" s="8">
        <v>3350</v>
      </c>
      <c r="E252" s="2">
        <v>5791</v>
      </c>
      <c r="F252" s="6">
        <v>127402</v>
      </c>
    </row>
    <row r="253" spans="1:6" ht="10.5" customHeight="1">
      <c r="A253" s="15"/>
      <c r="B253" s="16" t="s">
        <v>158</v>
      </c>
      <c r="C253" s="27"/>
      <c r="D253" s="8">
        <v>2792</v>
      </c>
      <c r="E253" s="2">
        <v>5176</v>
      </c>
      <c r="F253" s="6">
        <v>116234</v>
      </c>
    </row>
    <row r="254" spans="1:6" ht="10.5" customHeight="1">
      <c r="A254" s="15"/>
      <c r="B254" s="16" t="s">
        <v>159</v>
      </c>
      <c r="C254" s="27"/>
      <c r="D254" s="8">
        <v>1630</v>
      </c>
      <c r="E254" s="2">
        <v>2725</v>
      </c>
      <c r="F254" s="6">
        <v>63075</v>
      </c>
    </row>
    <row r="255" spans="1:6" ht="10.5" customHeight="1">
      <c r="A255" s="15"/>
      <c r="B255" s="14" t="s">
        <v>160</v>
      </c>
      <c r="C255" s="27"/>
      <c r="D255" s="8">
        <v>2929</v>
      </c>
      <c r="E255" s="2">
        <v>4809</v>
      </c>
      <c r="F255" s="9">
        <v>106173</v>
      </c>
    </row>
    <row r="256" spans="1:6" ht="10.5" customHeight="1">
      <c r="A256" s="15"/>
      <c r="B256" s="16" t="s">
        <v>161</v>
      </c>
      <c r="C256" s="27"/>
      <c r="D256" s="8">
        <v>1194</v>
      </c>
      <c r="E256" s="2">
        <v>2383</v>
      </c>
      <c r="F256" s="6">
        <v>52645</v>
      </c>
    </row>
    <row r="257" spans="1:6" ht="10.5" customHeight="1">
      <c r="A257" s="15"/>
      <c r="B257" s="16" t="s">
        <v>162</v>
      </c>
      <c r="C257" s="27"/>
      <c r="D257" s="8">
        <v>2793</v>
      </c>
      <c r="E257" s="2">
        <v>4302</v>
      </c>
      <c r="F257" s="6">
        <v>95028</v>
      </c>
    </row>
    <row r="258" spans="1:6" ht="10.5" customHeight="1">
      <c r="A258" s="15"/>
      <c r="B258" s="16" t="s">
        <v>163</v>
      </c>
      <c r="C258" s="27"/>
      <c r="D258" s="8">
        <v>1191</v>
      </c>
      <c r="E258" s="2">
        <v>2130</v>
      </c>
      <c r="F258" s="6">
        <v>49811</v>
      </c>
    </row>
    <row r="259" spans="1:6" ht="10.5" customHeight="1">
      <c r="A259" s="15"/>
      <c r="B259" s="16" t="s">
        <v>164</v>
      </c>
      <c r="C259" s="27"/>
      <c r="D259" s="8">
        <v>3155</v>
      </c>
      <c r="E259" s="2">
        <v>4391</v>
      </c>
      <c r="F259" s="6">
        <v>96921</v>
      </c>
    </row>
    <row r="260" spans="1:6" ht="10.5" customHeight="1">
      <c r="A260" s="15"/>
      <c r="B260" s="16" t="s">
        <v>165</v>
      </c>
      <c r="C260" s="27"/>
      <c r="D260" s="8">
        <v>2358</v>
      </c>
      <c r="E260" s="2">
        <v>3755</v>
      </c>
      <c r="F260" s="6">
        <v>86506</v>
      </c>
    </row>
    <row r="261" spans="1:6" ht="10.5" customHeight="1">
      <c r="A261" s="15"/>
      <c r="B261" s="16" t="s">
        <v>210</v>
      </c>
      <c r="C261" s="27"/>
      <c r="D261" s="8">
        <v>1627</v>
      </c>
      <c r="E261" s="2">
        <v>1955</v>
      </c>
      <c r="F261" s="6">
        <v>43338</v>
      </c>
    </row>
    <row r="262" spans="1:6" ht="10.5" customHeight="1">
      <c r="A262" s="15"/>
      <c r="B262" s="16" t="s">
        <v>211</v>
      </c>
      <c r="C262" s="27"/>
      <c r="D262" s="8">
        <v>2026</v>
      </c>
      <c r="E262" s="2">
        <v>3076</v>
      </c>
      <c r="F262" s="6">
        <v>71027</v>
      </c>
    </row>
    <row r="263" spans="1:6" ht="10.5" customHeight="1">
      <c r="A263" s="15"/>
      <c r="B263" s="16" t="s">
        <v>166</v>
      </c>
      <c r="C263" s="27"/>
      <c r="D263" s="8">
        <v>1155</v>
      </c>
      <c r="E263" s="2">
        <v>1636</v>
      </c>
      <c r="F263" s="6">
        <v>33076</v>
      </c>
    </row>
    <row r="264" spans="1:6" ht="10.5" customHeight="1">
      <c r="A264" s="15"/>
      <c r="B264" s="16" t="s">
        <v>167</v>
      </c>
      <c r="C264" s="27"/>
      <c r="D264" s="8">
        <v>737</v>
      </c>
      <c r="E264" s="2">
        <v>925</v>
      </c>
      <c r="F264" s="6">
        <v>21458</v>
      </c>
    </row>
    <row r="265" spans="1:6" ht="10.5" customHeight="1">
      <c r="A265" s="15"/>
      <c r="B265" s="16" t="s">
        <v>168</v>
      </c>
      <c r="C265" s="27"/>
      <c r="D265" s="8">
        <v>1091</v>
      </c>
      <c r="E265" s="2">
        <v>1811</v>
      </c>
      <c r="F265" s="6">
        <v>42853</v>
      </c>
    </row>
    <row r="266" spans="1:6" ht="10.5" customHeight="1">
      <c r="A266" s="15"/>
      <c r="B266" s="16" t="s">
        <v>169</v>
      </c>
      <c r="C266" s="27"/>
      <c r="D266" s="8">
        <v>2187</v>
      </c>
      <c r="E266" s="2">
        <v>3304</v>
      </c>
      <c r="F266" s="6">
        <v>76992</v>
      </c>
    </row>
    <row r="267" spans="1:6" ht="10.5" customHeight="1">
      <c r="A267" s="11" t="s">
        <v>200</v>
      </c>
      <c r="B267" s="16"/>
      <c r="C267" s="27"/>
      <c r="D267" s="8"/>
      <c r="E267" s="2"/>
      <c r="F267" s="6"/>
    </row>
    <row r="268" spans="1:6" ht="10.5" customHeight="1">
      <c r="A268" s="15"/>
      <c r="B268" s="16" t="s">
        <v>170</v>
      </c>
      <c r="C268" s="27"/>
      <c r="D268" s="8">
        <v>1542</v>
      </c>
      <c r="E268" s="2">
        <v>1923</v>
      </c>
      <c r="F268" s="6">
        <v>43446</v>
      </c>
    </row>
    <row r="269" spans="1:6" ht="10.5" customHeight="1">
      <c r="A269" s="15"/>
      <c r="B269" s="16" t="s">
        <v>171</v>
      </c>
      <c r="C269" s="27"/>
      <c r="D269" s="8">
        <v>3689</v>
      </c>
      <c r="E269" s="2">
        <v>4400</v>
      </c>
      <c r="F269" s="6">
        <v>101481</v>
      </c>
    </row>
    <row r="270" spans="1:6" ht="10.5" customHeight="1">
      <c r="A270" s="15"/>
      <c r="B270" s="16" t="s">
        <v>172</v>
      </c>
      <c r="C270" s="27"/>
      <c r="D270" s="8">
        <v>2487</v>
      </c>
      <c r="E270" s="2">
        <v>2911</v>
      </c>
      <c r="F270" s="6">
        <v>58220</v>
      </c>
    </row>
    <row r="271" spans="1:6" ht="10.5" customHeight="1">
      <c r="A271" s="15"/>
      <c r="B271" s="16" t="s">
        <v>173</v>
      </c>
      <c r="C271" s="27"/>
      <c r="D271" s="8">
        <v>2012</v>
      </c>
      <c r="E271" s="2">
        <v>2789</v>
      </c>
      <c r="F271" s="6">
        <v>62142</v>
      </c>
    </row>
    <row r="272" spans="1:6" ht="10.5" customHeight="1">
      <c r="A272" s="15"/>
      <c r="B272" s="16" t="s">
        <v>174</v>
      </c>
      <c r="C272" s="27"/>
      <c r="D272" s="8">
        <v>941</v>
      </c>
      <c r="E272" s="2">
        <v>1309</v>
      </c>
      <c r="F272" s="6">
        <v>26369</v>
      </c>
    </row>
    <row r="273" spans="1:6" ht="10.5" customHeight="1">
      <c r="A273" s="15"/>
      <c r="B273" s="16" t="s">
        <v>175</v>
      </c>
      <c r="C273" s="27"/>
      <c r="D273" s="8">
        <v>1132</v>
      </c>
      <c r="E273" s="2">
        <v>1384</v>
      </c>
      <c r="F273" s="6">
        <v>29180</v>
      </c>
    </row>
    <row r="274" spans="1:6" ht="10.5" customHeight="1">
      <c r="A274" s="15"/>
      <c r="B274" s="16" t="s">
        <v>176</v>
      </c>
      <c r="C274" s="27"/>
      <c r="D274" s="8">
        <v>2905</v>
      </c>
      <c r="E274" s="2">
        <v>5420</v>
      </c>
      <c r="F274" s="6">
        <v>124949</v>
      </c>
    </row>
    <row r="275" spans="1:6" ht="10.5" customHeight="1">
      <c r="A275" s="15"/>
      <c r="B275" s="16" t="s">
        <v>177</v>
      </c>
      <c r="C275" s="27"/>
      <c r="D275" s="8">
        <v>1933</v>
      </c>
      <c r="E275" s="2">
        <v>3038</v>
      </c>
      <c r="F275" s="6">
        <v>68850</v>
      </c>
    </row>
    <row r="276" spans="1:6" ht="10.5" customHeight="1">
      <c r="A276" s="15"/>
      <c r="B276" s="16" t="s">
        <v>178</v>
      </c>
      <c r="C276" s="27"/>
      <c r="D276" s="8">
        <v>1538</v>
      </c>
      <c r="E276" s="2">
        <v>2443</v>
      </c>
      <c r="F276" s="6">
        <v>49560</v>
      </c>
    </row>
    <row r="277" spans="1:6" ht="10.5" customHeight="1">
      <c r="A277" s="15"/>
      <c r="B277" s="16" t="s">
        <v>179</v>
      </c>
      <c r="C277" s="27"/>
      <c r="D277" s="8">
        <v>13</v>
      </c>
      <c r="E277" s="2">
        <v>12</v>
      </c>
      <c r="F277" s="6">
        <v>284</v>
      </c>
    </row>
    <row r="278" spans="1:6" ht="10.5" customHeight="1">
      <c r="A278" s="15"/>
      <c r="B278" s="16" t="s">
        <v>180</v>
      </c>
      <c r="C278" s="27"/>
      <c r="D278" s="8">
        <v>3389</v>
      </c>
      <c r="E278" s="2">
        <v>4003</v>
      </c>
      <c r="F278" s="6">
        <v>91948</v>
      </c>
    </row>
    <row r="279" spans="1:6" ht="10.5" customHeight="1">
      <c r="A279" s="15"/>
      <c r="B279" s="16" t="s">
        <v>181</v>
      </c>
      <c r="C279" s="27"/>
      <c r="D279" s="8">
        <v>2144</v>
      </c>
      <c r="E279" s="2">
        <v>3000</v>
      </c>
      <c r="F279" s="6">
        <v>66364</v>
      </c>
    </row>
    <row r="280" spans="1:6" ht="10.5" customHeight="1">
      <c r="A280" s="15"/>
      <c r="B280" s="16" t="s">
        <v>182</v>
      </c>
      <c r="C280" s="27"/>
      <c r="D280" s="8">
        <v>3196</v>
      </c>
      <c r="E280" s="2">
        <v>3804</v>
      </c>
      <c r="F280" s="6">
        <v>76427</v>
      </c>
    </row>
    <row r="281" spans="1:6" ht="10.5" customHeight="1">
      <c r="A281" s="15"/>
      <c r="B281" s="16" t="s">
        <v>183</v>
      </c>
      <c r="C281" s="27"/>
      <c r="D281" s="8">
        <v>1290</v>
      </c>
      <c r="E281" s="2">
        <v>1604</v>
      </c>
      <c r="F281" s="6">
        <v>35402</v>
      </c>
    </row>
    <row r="282" spans="1:6" ht="10.5" customHeight="1">
      <c r="A282" s="15"/>
      <c r="B282" s="16" t="s">
        <v>184</v>
      </c>
      <c r="C282" s="27"/>
      <c r="D282" s="8">
        <v>3315</v>
      </c>
      <c r="E282" s="2">
        <v>4640</v>
      </c>
      <c r="F282" s="6">
        <v>104490</v>
      </c>
    </row>
    <row r="283" spans="1:6" ht="10.5" customHeight="1">
      <c r="A283" s="15"/>
      <c r="B283" s="16" t="s">
        <v>185</v>
      </c>
      <c r="C283" s="27"/>
      <c r="D283" s="8">
        <v>3145</v>
      </c>
      <c r="E283" s="2">
        <v>5056</v>
      </c>
      <c r="F283" s="6">
        <v>111442</v>
      </c>
    </row>
    <row r="284" spans="1:6" ht="10.5" customHeight="1">
      <c r="A284" s="15"/>
      <c r="B284" s="16" t="s">
        <v>186</v>
      </c>
      <c r="C284" s="27"/>
      <c r="D284" s="8">
        <v>2460</v>
      </c>
      <c r="E284" s="2">
        <v>3187</v>
      </c>
      <c r="F284" s="6">
        <v>73367</v>
      </c>
    </row>
    <row r="285" spans="1:6" ht="10.5" customHeight="1">
      <c r="A285" s="15"/>
      <c r="B285" s="16" t="s">
        <v>187</v>
      </c>
      <c r="C285" s="27"/>
      <c r="D285" s="8">
        <v>3062</v>
      </c>
      <c r="E285" s="2">
        <v>2945</v>
      </c>
      <c r="F285" s="6">
        <v>58644</v>
      </c>
    </row>
    <row r="286" spans="1:6" ht="10.5" customHeight="1">
      <c r="A286" s="15"/>
      <c r="B286" s="16" t="s">
        <v>188</v>
      </c>
      <c r="C286" s="27"/>
      <c r="D286" s="8">
        <v>3735</v>
      </c>
      <c r="E286" s="2">
        <v>4019</v>
      </c>
      <c r="F286" s="6">
        <v>85199</v>
      </c>
    </row>
    <row r="287" spans="1:6" ht="10.5" customHeight="1">
      <c r="A287" s="15"/>
      <c r="B287" s="16" t="s">
        <v>189</v>
      </c>
      <c r="C287" s="27"/>
      <c r="D287" s="8">
        <v>2353</v>
      </c>
      <c r="E287" s="2">
        <v>2870</v>
      </c>
      <c r="F287" s="6">
        <v>65925</v>
      </c>
    </row>
    <row r="288" spans="1:6" ht="10.5" customHeight="1">
      <c r="A288" s="17"/>
      <c r="B288" s="18" t="s">
        <v>30</v>
      </c>
      <c r="C288" s="28"/>
      <c r="D288" s="29">
        <f>SUM(D251:D287)</f>
        <v>77471</v>
      </c>
      <c r="E288" s="30">
        <f>SUM(E251:E255,E256:E287)</f>
        <v>110477</v>
      </c>
      <c r="F288" s="10">
        <f>SUM(F251:F287)</f>
        <v>2451000</v>
      </c>
    </row>
    <row r="289" spans="2:6" ht="10.5" customHeight="1">
      <c r="B289" s="19" t="s">
        <v>208</v>
      </c>
      <c r="D289" s="4"/>
      <c r="E289" s="4"/>
      <c r="F289" s="4"/>
    </row>
  </sheetData>
  <mergeCells count="151">
    <mergeCell ref="B226:B227"/>
    <mergeCell ref="F226:F227"/>
    <mergeCell ref="B248:B249"/>
    <mergeCell ref="F248:F249"/>
    <mergeCell ref="B186:B187"/>
    <mergeCell ref="B205:B206"/>
    <mergeCell ref="F182:F183"/>
    <mergeCell ref="F186:F187"/>
    <mergeCell ref="F205:F206"/>
    <mergeCell ref="F162:F163"/>
    <mergeCell ref="F164:F165"/>
    <mergeCell ref="F174:F175"/>
    <mergeCell ref="B182:B183"/>
    <mergeCell ref="A176:B176"/>
    <mergeCell ref="F152:F153"/>
    <mergeCell ref="F154:F155"/>
    <mergeCell ref="F157:F158"/>
    <mergeCell ref="F159:F160"/>
    <mergeCell ref="F143:F144"/>
    <mergeCell ref="F146:F147"/>
    <mergeCell ref="F148:F149"/>
    <mergeCell ref="F150:F151"/>
    <mergeCell ref="F127:F128"/>
    <mergeCell ref="F129:F130"/>
    <mergeCell ref="F131:F132"/>
    <mergeCell ref="F133:F134"/>
    <mergeCell ref="F119:F120"/>
    <mergeCell ref="F121:F122"/>
    <mergeCell ref="F123:F124"/>
    <mergeCell ref="F125:F126"/>
    <mergeCell ref="F113:F114"/>
    <mergeCell ref="B111:B112"/>
    <mergeCell ref="F115:F116"/>
    <mergeCell ref="F117:F118"/>
    <mergeCell ref="B79:B80"/>
    <mergeCell ref="B81:B82"/>
    <mergeCell ref="B83:B84"/>
    <mergeCell ref="F106:F107"/>
    <mergeCell ref="F85:F86"/>
    <mergeCell ref="F87:F88"/>
    <mergeCell ref="F92:F93"/>
    <mergeCell ref="F99:F100"/>
    <mergeCell ref="B85:B86"/>
    <mergeCell ref="B87:B88"/>
    <mergeCell ref="B71:B72"/>
    <mergeCell ref="B73:B74"/>
    <mergeCell ref="B75:B76"/>
    <mergeCell ref="B77:B78"/>
    <mergeCell ref="B47:B48"/>
    <mergeCell ref="B50:B51"/>
    <mergeCell ref="B52:B53"/>
    <mergeCell ref="B54:B55"/>
    <mergeCell ref="A49:B49"/>
    <mergeCell ref="B57:B58"/>
    <mergeCell ref="B59:B60"/>
    <mergeCell ref="B61:B62"/>
    <mergeCell ref="B63:B64"/>
    <mergeCell ref="B67:B68"/>
    <mergeCell ref="B129:B130"/>
    <mergeCell ref="B131:B132"/>
    <mergeCell ref="B133:B134"/>
    <mergeCell ref="B113:B114"/>
    <mergeCell ref="B115:B116"/>
    <mergeCell ref="B117:B118"/>
    <mergeCell ref="B119:B120"/>
    <mergeCell ref="B106:B107"/>
    <mergeCell ref="B69:B70"/>
    <mergeCell ref="B102:B103"/>
    <mergeCell ref="F89:F90"/>
    <mergeCell ref="B143:B144"/>
    <mergeCell ref="B121:B122"/>
    <mergeCell ref="B123:B124"/>
    <mergeCell ref="B125:B126"/>
    <mergeCell ref="B127:B128"/>
    <mergeCell ref="F109:F110"/>
    <mergeCell ref="B109:B110"/>
    <mergeCell ref="F111:F112"/>
    <mergeCell ref="F73:F74"/>
    <mergeCell ref="F75:F76"/>
    <mergeCell ref="B92:B93"/>
    <mergeCell ref="F102:F103"/>
    <mergeCell ref="B99:B100"/>
    <mergeCell ref="F77:F78"/>
    <mergeCell ref="F79:F80"/>
    <mergeCell ref="F81:F82"/>
    <mergeCell ref="F83:F84"/>
    <mergeCell ref="A101:B101"/>
    <mergeCell ref="F63:F64"/>
    <mergeCell ref="F67:F68"/>
    <mergeCell ref="F69:F70"/>
    <mergeCell ref="F71:F72"/>
    <mergeCell ref="F41:F42"/>
    <mergeCell ref="F43:F44"/>
    <mergeCell ref="F45:F46"/>
    <mergeCell ref="F50:F51"/>
    <mergeCell ref="F47:F48"/>
    <mergeCell ref="F33:F34"/>
    <mergeCell ref="F35:F36"/>
    <mergeCell ref="F37:F38"/>
    <mergeCell ref="F39:F40"/>
    <mergeCell ref="B45:B46"/>
    <mergeCell ref="F6:F7"/>
    <mergeCell ref="F8:F9"/>
    <mergeCell ref="F11:F12"/>
    <mergeCell ref="F21:F22"/>
    <mergeCell ref="F23:F24"/>
    <mergeCell ref="F25:F26"/>
    <mergeCell ref="F27:F28"/>
    <mergeCell ref="F29:F30"/>
    <mergeCell ref="F31:F32"/>
    <mergeCell ref="B37:B38"/>
    <mergeCell ref="B39:B40"/>
    <mergeCell ref="B41:B42"/>
    <mergeCell ref="B43:B44"/>
    <mergeCell ref="B29:B30"/>
    <mergeCell ref="B31:B32"/>
    <mergeCell ref="B33:B34"/>
    <mergeCell ref="B35:B36"/>
    <mergeCell ref="B21:B22"/>
    <mergeCell ref="B23:B24"/>
    <mergeCell ref="B25:B26"/>
    <mergeCell ref="B27:B28"/>
    <mergeCell ref="C3:D3"/>
    <mergeCell ref="C1:E1"/>
    <mergeCell ref="B6:B7"/>
    <mergeCell ref="B8:B9"/>
    <mergeCell ref="A2:B3"/>
    <mergeCell ref="C2:D2"/>
    <mergeCell ref="A1:B1"/>
    <mergeCell ref="A4:B4"/>
    <mergeCell ref="A5:B5"/>
    <mergeCell ref="B164:B165"/>
    <mergeCell ref="B162:B163"/>
    <mergeCell ref="B11:B12"/>
    <mergeCell ref="B159:B160"/>
    <mergeCell ref="B157:B158"/>
    <mergeCell ref="B154:B155"/>
    <mergeCell ref="B152:B153"/>
    <mergeCell ref="B89:B90"/>
    <mergeCell ref="B150:B151"/>
    <mergeCell ref="B148:B149"/>
    <mergeCell ref="A161:B161"/>
    <mergeCell ref="B146:B147"/>
    <mergeCell ref="A145:B145"/>
    <mergeCell ref="F52:F53"/>
    <mergeCell ref="F54:F55"/>
    <mergeCell ref="F57:F58"/>
    <mergeCell ref="A56:B56"/>
    <mergeCell ref="A108:B108"/>
    <mergeCell ref="F59:F60"/>
    <mergeCell ref="F61:F6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Ｐ明朝,標準"&amp;8大正６年</oddFooter>
  </headerFooter>
  <rowBreaks count="5" manualBreakCount="5">
    <brk id="55" max="255" man="1"/>
    <brk id="107" max="255" man="1"/>
    <brk id="160" max="255" man="1"/>
    <brk id="213" max="255" man="1"/>
    <brk id="2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2002-01-17T06:41:12Z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