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9-26-490F" sheetId="1" r:id="rId1"/>
  </sheets>
  <definedNames>
    <definedName name="_xlnm.Print_Titles" localSheetId="0">'M39-26-490F'!$A:$C</definedName>
  </definedNames>
  <calcPr fullCalcOnLoad="1"/>
</workbook>
</file>

<file path=xl/sharedStrings.xml><?xml version="1.0" encoding="utf-8"?>
<sst xmlns="http://schemas.openxmlformats.org/spreadsheetml/2006/main" count="545" uniqueCount="51">
  <si>
    <t>合計</t>
  </si>
  <si>
    <t>-</t>
  </si>
  <si>
    <t>官公吏及文書</t>
  </si>
  <si>
    <t>人員</t>
  </si>
  <si>
    <t>円</t>
  </si>
  <si>
    <t>３７年</t>
  </si>
  <si>
    <t>年末現在</t>
  </si>
  <si>
    <t>名誉職</t>
  </si>
  <si>
    <t>助役</t>
  </si>
  <si>
    <t>事務傭</t>
  </si>
  <si>
    <t>技術員</t>
  </si>
  <si>
    <t>給仕</t>
  </si>
  <si>
    <t>×</t>
  </si>
  <si>
    <t>-</t>
  </si>
  <si>
    <t>種別</t>
  </si>
  <si>
    <t>市町村長</t>
  </si>
  <si>
    <t>有給</t>
  </si>
  <si>
    <t>市参事会員</t>
  </si>
  <si>
    <t>常設委員</t>
  </si>
  <si>
    <t>土木委員</t>
  </si>
  <si>
    <t>議員及公民中より選出せしもの</t>
  </si>
  <si>
    <t>学務委員</t>
  </si>
  <si>
    <t>勧業委員</t>
  </si>
  <si>
    <t>衛生委員</t>
  </si>
  <si>
    <t>其他委員</t>
  </si>
  <si>
    <t>収入役</t>
  </si>
  <si>
    <t>書記</t>
  </si>
  <si>
    <t>掃除吏員</t>
  </si>
  <si>
    <t>区長（名誉職）</t>
  </si>
  <si>
    <t>小使</t>
  </si>
  <si>
    <t>無報酬</t>
  </si>
  <si>
    <t>５０円以上</t>
  </si>
  <si>
    <t>報酬</t>
  </si>
  <si>
    <t>第４９０　市町村吏員人員及俸給別（月額）</t>
  </si>
  <si>
    <t>４０円未満３５円以上</t>
  </si>
  <si>
    <t>３５円未満３０円以上</t>
  </si>
  <si>
    <t>３０円未満２５円以上</t>
  </si>
  <si>
    <t>２５円未満２０円以上</t>
  </si>
  <si>
    <t>２０円未満１５円以上</t>
  </si>
  <si>
    <t>１５円未満１０円以上</t>
  </si>
  <si>
    <t>１０円未満８円以上</t>
  </si>
  <si>
    <t>８円未満６円以上</t>
  </si>
  <si>
    <t>６円未満</t>
  </si>
  <si>
    <t>兼務に付無給</t>
  </si>
  <si>
    <t>計</t>
  </si>
  <si>
    <t>書記補</t>
  </si>
  <si>
    <t>-</t>
  </si>
  <si>
    <t>３８年</t>
  </si>
  <si>
    <t>備考　給料は報酬中に包含す</t>
  </si>
  <si>
    <t>区長代理者（名誉職）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</si>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</sst>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8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 wrapText="1"/>
    </xf>
    <xf numFmtId="176" fontId="1" fillId="0" borderId="20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left" wrapText="1"/>
    </xf>
    <xf numFmtId="176" fontId="1" fillId="0" borderId="11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23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left"/>
    </xf>
    <xf numFmtId="176" fontId="1" fillId="0" borderId="20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horizontal="left" wrapText="1"/>
    </xf>
    <xf numFmtId="176" fontId="1" fillId="0" borderId="17" xfId="0" applyNumberFormat="1" applyFont="1" applyBorder="1" applyAlignment="1">
      <alignment horizontal="left" wrapText="1"/>
    </xf>
    <xf numFmtId="176" fontId="1" fillId="0" borderId="5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 wrapText="1"/>
    </xf>
    <xf numFmtId="176" fontId="1" fillId="0" borderId="27" xfId="0" applyNumberFormat="1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8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29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23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36" xfId="0" applyNumberFormat="1" applyFont="1" applyBorder="1" applyAlignment="1">
      <alignment horizontal="left"/>
    </xf>
    <xf numFmtId="176" fontId="1" fillId="0" borderId="4" xfId="0" applyNumberFormat="1" applyFont="1" applyBorder="1" applyAlignment="1">
      <alignment horizontal="left"/>
    </xf>
    <xf numFmtId="176" fontId="1" fillId="0" borderId="7" xfId="0" applyNumberFormat="1" applyFont="1" applyBorder="1" applyAlignment="1">
      <alignment horizontal="center" vertical="center" textRotation="255"/>
    </xf>
    <xf numFmtId="176" fontId="1" fillId="0" borderId="2" xfId="0" applyNumberFormat="1" applyFont="1" applyBorder="1" applyAlignment="1">
      <alignment horizontal="center" vertical="center" textRotation="255"/>
    </xf>
    <xf numFmtId="176" fontId="1" fillId="0" borderId="14" xfId="0" applyNumberFormat="1" applyFont="1" applyBorder="1" applyAlignment="1">
      <alignment horizontal="center" vertical="center" textRotation="255"/>
    </xf>
    <xf numFmtId="176" fontId="1" fillId="0" borderId="7" xfId="0" applyNumberFormat="1" applyFont="1" applyBorder="1" applyAlignment="1">
      <alignment horizontal="left" wrapText="1"/>
    </xf>
    <xf numFmtId="176" fontId="1" fillId="0" borderId="2" xfId="0" applyNumberFormat="1" applyFont="1" applyBorder="1" applyAlignment="1">
      <alignment horizontal="left" wrapText="1"/>
    </xf>
    <xf numFmtId="176" fontId="1" fillId="0" borderId="14" xfId="0" applyNumberFormat="1" applyFont="1" applyBorder="1" applyAlignment="1">
      <alignment vertical="center"/>
    </xf>
    <xf numFmtId="176" fontId="1" fillId="0" borderId="37" xfId="0" applyNumberFormat="1" applyFont="1" applyBorder="1" applyAlignment="1">
      <alignment horizontal="center" vertical="center" textRotation="255"/>
    </xf>
    <xf numFmtId="176" fontId="1" fillId="0" borderId="38" xfId="0" applyNumberFormat="1" applyFont="1" applyBorder="1" applyAlignment="1">
      <alignment horizontal="center" vertical="center" textRotation="255"/>
    </xf>
    <xf numFmtId="176" fontId="1" fillId="0" borderId="39" xfId="0" applyNumberFormat="1" applyFont="1" applyBorder="1" applyAlignment="1">
      <alignment horizontal="center" vertical="center" textRotation="255"/>
    </xf>
    <xf numFmtId="176" fontId="1" fillId="0" borderId="37" xfId="0" applyNumberFormat="1" applyFont="1" applyBorder="1" applyAlignment="1">
      <alignment horizontal="center" wrapText="1"/>
    </xf>
    <xf numFmtId="176" fontId="1" fillId="0" borderId="39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left" vertical="center"/>
    </xf>
    <xf numFmtId="176" fontId="1" fillId="0" borderId="37" xfId="0" applyNumberFormat="1" applyFont="1" applyBorder="1" applyAlignment="1">
      <alignment horizontal="center" vertical="center" wrapText="1"/>
    </xf>
    <xf numFmtId="176" fontId="1" fillId="0" borderId="39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textRotation="255"/>
    </xf>
    <xf numFmtId="176" fontId="1" fillId="0" borderId="11" xfId="0" applyNumberFormat="1" applyFont="1" applyBorder="1" applyAlignment="1">
      <alignment horizontal="left" wrapText="1"/>
    </xf>
    <xf numFmtId="176" fontId="1" fillId="0" borderId="10" xfId="0" applyNumberFormat="1" applyFont="1" applyBorder="1" applyAlignment="1">
      <alignment horizontal="left" wrapText="1"/>
    </xf>
    <xf numFmtId="176" fontId="1" fillId="0" borderId="10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3.625" style="1" customWidth="1"/>
    <col min="2" max="2" width="2.375" style="1" customWidth="1"/>
    <col min="3" max="3" width="10.875" style="1" customWidth="1"/>
    <col min="4" max="4" width="2.375" style="1" customWidth="1"/>
    <col min="5" max="5" width="7.75390625" style="1" customWidth="1"/>
    <col min="6" max="19" width="9.375" style="1" customWidth="1"/>
    <col min="20" max="20" width="2.375" style="1" customWidth="1"/>
    <col min="21" max="21" width="7.75390625" style="1" customWidth="1"/>
    <col min="22" max="22" width="2.375" style="1" customWidth="1"/>
    <col min="23" max="23" width="7.75390625" style="1" customWidth="1"/>
    <col min="24" max="25" width="9.375" style="1" customWidth="1"/>
    <col min="26" max="26" width="2.375" style="1" customWidth="1"/>
    <col min="27" max="27" width="7.75390625" style="1" customWidth="1"/>
    <col min="28" max="28" width="2.375" style="1" customWidth="1"/>
    <col min="29" max="29" width="7.75390625" style="1" customWidth="1"/>
    <col min="30" max="30" width="2.375" style="1" customWidth="1"/>
    <col min="31" max="31" width="7.75390625" style="1" customWidth="1"/>
    <col min="32" max="32" width="2.375" style="1" customWidth="1"/>
    <col min="33" max="33" width="7.75390625" style="1" customWidth="1"/>
    <col min="34" max="34" width="2.375" style="1" customWidth="1"/>
    <col min="35" max="35" width="7.75390625" style="1" customWidth="1"/>
    <col min="36" max="16384" width="9.375" style="1" customWidth="1"/>
  </cols>
  <sheetData>
    <row r="1" spans="1:35" s="2" customFormat="1" ht="12" customHeight="1">
      <c r="A1" s="2" t="s">
        <v>2</v>
      </c>
      <c r="C1" s="7"/>
      <c r="D1" s="113" t="s">
        <v>33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s="4" customFormat="1" ht="10.5" customHeight="1">
      <c r="A2" s="125" t="s">
        <v>14</v>
      </c>
      <c r="B2" s="126"/>
      <c r="C2" s="126"/>
      <c r="D2" s="90" t="s">
        <v>30</v>
      </c>
      <c r="E2" s="92"/>
      <c r="F2" s="103" t="s">
        <v>31</v>
      </c>
      <c r="G2" s="103"/>
      <c r="H2" s="103" t="s">
        <v>34</v>
      </c>
      <c r="I2" s="103"/>
      <c r="J2" s="103" t="s">
        <v>35</v>
      </c>
      <c r="K2" s="103"/>
      <c r="L2" s="103" t="s">
        <v>36</v>
      </c>
      <c r="M2" s="103"/>
      <c r="N2" s="103" t="s">
        <v>37</v>
      </c>
      <c r="O2" s="103"/>
      <c r="P2" s="103" t="s">
        <v>38</v>
      </c>
      <c r="Q2" s="103"/>
      <c r="R2" s="103" t="s">
        <v>39</v>
      </c>
      <c r="S2" s="103"/>
      <c r="T2" s="90" t="s">
        <v>40</v>
      </c>
      <c r="U2" s="91"/>
      <c r="V2" s="91"/>
      <c r="W2" s="92"/>
      <c r="X2" s="90" t="s">
        <v>41</v>
      </c>
      <c r="Y2" s="92"/>
      <c r="Z2" s="90" t="s">
        <v>42</v>
      </c>
      <c r="AA2" s="91"/>
      <c r="AB2" s="91"/>
      <c r="AC2" s="92"/>
      <c r="AD2" s="103" t="s">
        <v>43</v>
      </c>
      <c r="AE2" s="103"/>
      <c r="AF2" s="103" t="s">
        <v>44</v>
      </c>
      <c r="AG2" s="103"/>
      <c r="AH2" s="103"/>
      <c r="AI2" s="87"/>
    </row>
    <row r="3" spans="1:35" s="3" customFormat="1" ht="10.5" customHeight="1">
      <c r="A3" s="127"/>
      <c r="B3" s="128"/>
      <c r="C3" s="128"/>
      <c r="D3" s="99" t="s">
        <v>3</v>
      </c>
      <c r="E3" s="100"/>
      <c r="F3" s="15" t="s">
        <v>3</v>
      </c>
      <c r="G3" s="13" t="s">
        <v>32</v>
      </c>
      <c r="H3" s="14" t="s">
        <v>3</v>
      </c>
      <c r="I3" s="13" t="s">
        <v>32</v>
      </c>
      <c r="J3" s="14" t="s">
        <v>3</v>
      </c>
      <c r="K3" s="13" t="s">
        <v>32</v>
      </c>
      <c r="L3" s="14" t="s">
        <v>3</v>
      </c>
      <c r="M3" s="13" t="s">
        <v>32</v>
      </c>
      <c r="N3" s="14" t="s">
        <v>3</v>
      </c>
      <c r="O3" s="13" t="s">
        <v>32</v>
      </c>
      <c r="P3" s="14" t="s">
        <v>3</v>
      </c>
      <c r="Q3" s="13" t="s">
        <v>32</v>
      </c>
      <c r="R3" s="34" t="s">
        <v>3</v>
      </c>
      <c r="S3" s="5" t="s">
        <v>32</v>
      </c>
      <c r="T3" s="88" t="s">
        <v>3</v>
      </c>
      <c r="U3" s="89"/>
      <c r="V3" s="99" t="s">
        <v>32</v>
      </c>
      <c r="W3" s="100"/>
      <c r="X3" s="34" t="s">
        <v>3</v>
      </c>
      <c r="Y3" s="5" t="s">
        <v>32</v>
      </c>
      <c r="Z3" s="86" t="s">
        <v>3</v>
      </c>
      <c r="AA3" s="86"/>
      <c r="AB3" s="99" t="s">
        <v>32</v>
      </c>
      <c r="AC3" s="100"/>
      <c r="AD3" s="86" t="s">
        <v>3</v>
      </c>
      <c r="AE3" s="86"/>
      <c r="AF3" s="88" t="s">
        <v>3</v>
      </c>
      <c r="AG3" s="89"/>
      <c r="AH3" s="101" t="s">
        <v>32</v>
      </c>
      <c r="AI3" s="102"/>
    </row>
    <row r="4" spans="1:35" ht="10.5" customHeight="1">
      <c r="A4" s="129"/>
      <c r="B4" s="86"/>
      <c r="C4" s="86"/>
      <c r="D4" s="148"/>
      <c r="E4" s="149"/>
      <c r="F4" s="53"/>
      <c r="G4" s="35" t="s">
        <v>4</v>
      </c>
      <c r="H4" s="34"/>
      <c r="I4" s="35" t="s">
        <v>4</v>
      </c>
      <c r="J4" s="34"/>
      <c r="K4" s="35" t="s">
        <v>4</v>
      </c>
      <c r="L4" s="34"/>
      <c r="M4" s="35" t="s">
        <v>4</v>
      </c>
      <c r="N4" s="34"/>
      <c r="O4" s="35" t="s">
        <v>4</v>
      </c>
      <c r="P4" s="34"/>
      <c r="Q4" s="35" t="s">
        <v>4</v>
      </c>
      <c r="R4" s="34"/>
      <c r="S4" s="35" t="s">
        <v>4</v>
      </c>
      <c r="T4" s="41"/>
      <c r="U4" s="40"/>
      <c r="V4" s="38"/>
      <c r="W4" s="39" t="s">
        <v>4</v>
      </c>
      <c r="X4" s="34"/>
      <c r="Y4" s="35" t="s">
        <v>4</v>
      </c>
      <c r="Z4" s="101"/>
      <c r="AA4" s="101"/>
      <c r="AB4" s="38"/>
      <c r="AC4" s="39" t="s">
        <v>4</v>
      </c>
      <c r="AD4" s="54"/>
      <c r="AE4" s="53"/>
      <c r="AF4" s="88"/>
      <c r="AG4" s="89"/>
      <c r="AH4" s="53"/>
      <c r="AI4" s="43" t="s">
        <v>4</v>
      </c>
    </row>
    <row r="5" spans="1:35" ht="10.5" customHeight="1">
      <c r="A5" s="142" t="s">
        <v>15</v>
      </c>
      <c r="B5" s="144" t="s">
        <v>7</v>
      </c>
      <c r="C5" s="144"/>
      <c r="D5" s="45"/>
      <c r="E5" s="49">
        <v>1</v>
      </c>
      <c r="F5" s="63" t="s">
        <v>13</v>
      </c>
      <c r="G5" s="47" t="s">
        <v>13</v>
      </c>
      <c r="H5" s="47" t="s">
        <v>13</v>
      </c>
      <c r="I5" s="47" t="s">
        <v>13</v>
      </c>
      <c r="J5" s="47" t="s">
        <v>13</v>
      </c>
      <c r="K5" s="47" t="s">
        <v>13</v>
      </c>
      <c r="L5" s="47" t="s">
        <v>13</v>
      </c>
      <c r="M5" s="47" t="s">
        <v>13</v>
      </c>
      <c r="N5" s="47">
        <v>4</v>
      </c>
      <c r="O5" s="47">
        <v>83</v>
      </c>
      <c r="P5" s="47">
        <v>25</v>
      </c>
      <c r="Q5" s="47">
        <v>415</v>
      </c>
      <c r="R5" s="47">
        <v>58</v>
      </c>
      <c r="S5" s="47">
        <v>716</v>
      </c>
      <c r="T5" s="42"/>
      <c r="U5" s="49">
        <v>4</v>
      </c>
      <c r="V5" s="42"/>
      <c r="W5" s="49">
        <v>35</v>
      </c>
      <c r="X5" s="47">
        <v>4</v>
      </c>
      <c r="Y5" s="47">
        <v>27</v>
      </c>
      <c r="Z5" s="55"/>
      <c r="AA5" s="55">
        <v>10</v>
      </c>
      <c r="AB5" s="42"/>
      <c r="AC5" s="49">
        <v>30</v>
      </c>
      <c r="AD5" s="55"/>
      <c r="AE5" s="55" t="s">
        <v>13</v>
      </c>
      <c r="AF5" s="42"/>
      <c r="AG5" s="49">
        <f aca="true" t="shared" si="0" ref="AG5:AG13">SUM(E5,F5,H5,J5,L5,N5,P5,R5,U5,X5,AA5,AE5)</f>
        <v>106</v>
      </c>
      <c r="AH5" s="55"/>
      <c r="AI5" s="52">
        <f>SUM(G5,I5,K5,M5,O5,Q5,S5,W5,Y5,AC5)</f>
        <v>1306</v>
      </c>
    </row>
    <row r="6" spans="1:35" ht="10.5" customHeight="1">
      <c r="A6" s="143"/>
      <c r="B6" s="145" t="s">
        <v>16</v>
      </c>
      <c r="C6" s="145"/>
      <c r="D6" s="64"/>
      <c r="E6" s="60" t="s">
        <v>1</v>
      </c>
      <c r="F6" s="65">
        <v>1</v>
      </c>
      <c r="G6" s="62">
        <v>83</v>
      </c>
      <c r="H6" s="62" t="s">
        <v>1</v>
      </c>
      <c r="I6" s="62" t="s">
        <v>1</v>
      </c>
      <c r="J6" s="62" t="s">
        <v>1</v>
      </c>
      <c r="K6" s="62" t="s">
        <v>1</v>
      </c>
      <c r="L6" s="62">
        <v>1</v>
      </c>
      <c r="M6" s="62">
        <v>25</v>
      </c>
      <c r="N6" s="62">
        <v>3</v>
      </c>
      <c r="O6" s="62">
        <v>60</v>
      </c>
      <c r="P6" s="28">
        <v>37</v>
      </c>
      <c r="Q6" s="62">
        <v>582</v>
      </c>
      <c r="R6" s="28">
        <v>42</v>
      </c>
      <c r="S6" s="62">
        <v>503</v>
      </c>
      <c r="T6" s="31"/>
      <c r="U6" s="29">
        <v>2</v>
      </c>
      <c r="V6" s="33"/>
      <c r="W6" s="60">
        <v>18</v>
      </c>
      <c r="X6" s="66" t="s">
        <v>1</v>
      </c>
      <c r="Y6" s="66" t="s">
        <v>1</v>
      </c>
      <c r="Z6" s="65"/>
      <c r="AA6" s="65" t="s">
        <v>1</v>
      </c>
      <c r="AB6" s="67"/>
      <c r="AC6" s="32" t="s">
        <v>1</v>
      </c>
      <c r="AD6" s="65"/>
      <c r="AE6" s="65" t="s">
        <v>1</v>
      </c>
      <c r="AF6" s="67"/>
      <c r="AG6" s="60">
        <f t="shared" si="0"/>
        <v>86</v>
      </c>
      <c r="AH6" s="57"/>
      <c r="AI6" s="58">
        <f>SUM(G6,I6,K6,M6,O6,Q6,S6,W6,Y6,AC6)</f>
        <v>1271</v>
      </c>
    </row>
    <row r="7" spans="1:35" ht="10.5" customHeight="1">
      <c r="A7" s="146" t="s">
        <v>8</v>
      </c>
      <c r="B7" s="144" t="s">
        <v>7</v>
      </c>
      <c r="C7" s="144"/>
      <c r="D7" s="45"/>
      <c r="E7" s="49">
        <v>14</v>
      </c>
      <c r="F7" s="63" t="s">
        <v>1</v>
      </c>
      <c r="G7" s="16" t="s">
        <v>1</v>
      </c>
      <c r="H7" s="16" t="s">
        <v>1</v>
      </c>
      <c r="I7" s="16" t="s">
        <v>1</v>
      </c>
      <c r="J7" s="16" t="s">
        <v>1</v>
      </c>
      <c r="K7" s="16" t="s">
        <v>1</v>
      </c>
      <c r="L7" s="16" t="s">
        <v>1</v>
      </c>
      <c r="M7" s="16" t="s">
        <v>1</v>
      </c>
      <c r="N7" s="16" t="s">
        <v>1</v>
      </c>
      <c r="O7" s="16" t="s">
        <v>1</v>
      </c>
      <c r="P7" s="16">
        <v>10</v>
      </c>
      <c r="Q7" s="16">
        <v>154</v>
      </c>
      <c r="R7" s="16">
        <v>56</v>
      </c>
      <c r="S7" s="16">
        <v>649</v>
      </c>
      <c r="T7" s="23"/>
      <c r="U7" s="22">
        <v>20</v>
      </c>
      <c r="V7" s="23"/>
      <c r="W7" s="22">
        <v>173</v>
      </c>
      <c r="X7" s="16">
        <v>4</v>
      </c>
      <c r="Y7" s="16">
        <v>26</v>
      </c>
      <c r="Z7" s="63"/>
      <c r="AA7" s="63">
        <v>10</v>
      </c>
      <c r="AB7" s="23"/>
      <c r="AC7" s="22">
        <v>24</v>
      </c>
      <c r="AD7" s="63"/>
      <c r="AE7" s="63" t="s">
        <v>1</v>
      </c>
      <c r="AF7" s="23"/>
      <c r="AG7" s="49">
        <f t="shared" si="0"/>
        <v>114</v>
      </c>
      <c r="AH7" s="55"/>
      <c r="AI7" s="52">
        <f>SUM(G7,I7,K7,M7,O7,Q7,S7,W7,Y7,AC7)</f>
        <v>1026</v>
      </c>
    </row>
    <row r="8" spans="1:35" ht="10.5" customHeight="1">
      <c r="A8" s="147"/>
      <c r="B8" s="145" t="s">
        <v>16</v>
      </c>
      <c r="C8" s="145"/>
      <c r="D8" s="64"/>
      <c r="E8" s="60" t="s">
        <v>1</v>
      </c>
      <c r="F8" s="65">
        <v>1</v>
      </c>
      <c r="G8" s="66">
        <v>50</v>
      </c>
      <c r="H8" s="66" t="s">
        <v>13</v>
      </c>
      <c r="I8" s="66" t="s">
        <v>13</v>
      </c>
      <c r="J8" s="66" t="s">
        <v>1</v>
      </c>
      <c r="K8" s="66" t="s">
        <v>1</v>
      </c>
      <c r="L8" s="66" t="s">
        <v>1</v>
      </c>
      <c r="M8" s="66" t="s">
        <v>1</v>
      </c>
      <c r="N8" s="66" t="s">
        <v>1</v>
      </c>
      <c r="O8" s="66" t="s">
        <v>1</v>
      </c>
      <c r="P8" s="66">
        <v>12</v>
      </c>
      <c r="Q8" s="66">
        <v>189</v>
      </c>
      <c r="R8" s="66">
        <v>96</v>
      </c>
      <c r="S8" s="66">
        <v>1114</v>
      </c>
      <c r="T8" s="67"/>
      <c r="U8" s="32">
        <v>18</v>
      </c>
      <c r="V8" s="67"/>
      <c r="W8" s="32">
        <v>167</v>
      </c>
      <c r="X8" s="66">
        <v>2</v>
      </c>
      <c r="Y8" s="66">
        <v>14</v>
      </c>
      <c r="Z8" s="65"/>
      <c r="AA8" s="65" t="s">
        <v>1</v>
      </c>
      <c r="AB8" s="67"/>
      <c r="AC8" s="32" t="s">
        <v>1</v>
      </c>
      <c r="AD8" s="65"/>
      <c r="AE8" s="65" t="s">
        <v>1</v>
      </c>
      <c r="AF8" s="67"/>
      <c r="AG8" s="60">
        <f t="shared" si="0"/>
        <v>129</v>
      </c>
      <c r="AH8" s="57"/>
      <c r="AI8" s="58">
        <f>SUM(G8,I8,K8,M8,O8,Q8,S8,W8,Y8,AC8)</f>
        <v>1534</v>
      </c>
    </row>
    <row r="9" spans="1:35" ht="10.5" customHeight="1">
      <c r="A9" s="131" t="s">
        <v>17</v>
      </c>
      <c r="B9" s="132"/>
      <c r="C9" s="132"/>
      <c r="D9" s="68"/>
      <c r="E9" s="69">
        <v>6</v>
      </c>
      <c r="F9" s="8" t="s">
        <v>1</v>
      </c>
      <c r="G9" s="70" t="s">
        <v>1</v>
      </c>
      <c r="H9" s="70" t="s">
        <v>1</v>
      </c>
      <c r="I9" s="70" t="s">
        <v>1</v>
      </c>
      <c r="J9" s="70" t="s">
        <v>1</v>
      </c>
      <c r="K9" s="70" t="s">
        <v>1</v>
      </c>
      <c r="L9" s="70" t="s">
        <v>1</v>
      </c>
      <c r="M9" s="70" t="s">
        <v>1</v>
      </c>
      <c r="N9" s="70" t="s">
        <v>1</v>
      </c>
      <c r="O9" s="70" t="s">
        <v>1</v>
      </c>
      <c r="P9" s="70" t="s">
        <v>1</v>
      </c>
      <c r="Q9" s="70" t="s">
        <v>1</v>
      </c>
      <c r="R9" s="70" t="s">
        <v>1</v>
      </c>
      <c r="S9" s="70" t="s">
        <v>1</v>
      </c>
      <c r="T9" s="71"/>
      <c r="U9" s="72" t="s">
        <v>1</v>
      </c>
      <c r="V9" s="71"/>
      <c r="W9" s="72" t="s">
        <v>1</v>
      </c>
      <c r="X9" s="70" t="s">
        <v>1</v>
      </c>
      <c r="Y9" s="70" t="s">
        <v>1</v>
      </c>
      <c r="Z9" s="8"/>
      <c r="AA9" s="8" t="s">
        <v>1</v>
      </c>
      <c r="AB9" s="71"/>
      <c r="AC9" s="72" t="s">
        <v>1</v>
      </c>
      <c r="AD9" s="8"/>
      <c r="AE9" s="8" t="s">
        <v>1</v>
      </c>
      <c r="AF9" s="71"/>
      <c r="AG9" s="69">
        <f t="shared" si="0"/>
        <v>6</v>
      </c>
      <c r="AH9" s="73"/>
      <c r="AI9" s="74" t="s">
        <v>1</v>
      </c>
    </row>
    <row r="10" spans="1:35" ht="10.5" customHeight="1">
      <c r="A10" s="139" t="s">
        <v>18</v>
      </c>
      <c r="B10" s="133" t="s">
        <v>19</v>
      </c>
      <c r="C10" s="136" t="s">
        <v>20</v>
      </c>
      <c r="D10" s="76"/>
      <c r="E10" s="111">
        <v>52</v>
      </c>
      <c r="F10" s="130" t="s">
        <v>1</v>
      </c>
      <c r="G10" s="106" t="s">
        <v>1</v>
      </c>
      <c r="H10" s="106" t="s">
        <v>1</v>
      </c>
      <c r="I10" s="106" t="s">
        <v>1</v>
      </c>
      <c r="J10" s="106" t="s">
        <v>1</v>
      </c>
      <c r="K10" s="106" t="s">
        <v>1</v>
      </c>
      <c r="L10" s="106" t="s">
        <v>1</v>
      </c>
      <c r="M10" s="106" t="s">
        <v>1</v>
      </c>
      <c r="N10" s="106" t="s">
        <v>1</v>
      </c>
      <c r="O10" s="106" t="s">
        <v>1</v>
      </c>
      <c r="P10" s="106" t="s">
        <v>1</v>
      </c>
      <c r="Q10" s="106" t="s">
        <v>1</v>
      </c>
      <c r="R10" s="106">
        <v>2</v>
      </c>
      <c r="S10" s="106">
        <v>24</v>
      </c>
      <c r="T10" s="42"/>
      <c r="U10" s="111" t="s">
        <v>13</v>
      </c>
      <c r="V10" s="42"/>
      <c r="W10" s="111" t="s">
        <v>13</v>
      </c>
      <c r="X10" s="106" t="s">
        <v>1</v>
      </c>
      <c r="Y10" s="106" t="s">
        <v>1</v>
      </c>
      <c r="Z10" s="55"/>
      <c r="AA10" s="130">
        <v>45</v>
      </c>
      <c r="AB10" s="42"/>
      <c r="AC10" s="111">
        <v>28</v>
      </c>
      <c r="AD10" s="55"/>
      <c r="AE10" s="130" t="s">
        <v>1</v>
      </c>
      <c r="AF10" s="42"/>
      <c r="AG10" s="111">
        <f t="shared" si="0"/>
        <v>99</v>
      </c>
      <c r="AH10" s="55"/>
      <c r="AI10" s="96">
        <f>SUM(G10,I10,K10,M10,O10,Q10,S10,W10,Y10,AC10)</f>
        <v>52</v>
      </c>
    </row>
    <row r="11" spans="1:35" ht="10.5" customHeight="1">
      <c r="A11" s="140"/>
      <c r="B11" s="134"/>
      <c r="C11" s="137"/>
      <c r="D11" s="44"/>
      <c r="E11" s="124"/>
      <c r="F11" s="114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20"/>
      <c r="U11" s="124"/>
      <c r="V11" s="20"/>
      <c r="W11" s="124"/>
      <c r="X11" s="109"/>
      <c r="Y11" s="109"/>
      <c r="Z11" s="24"/>
      <c r="AA11" s="114"/>
      <c r="AB11" s="20"/>
      <c r="AC11" s="124"/>
      <c r="AD11" s="24"/>
      <c r="AE11" s="114"/>
      <c r="AF11" s="20"/>
      <c r="AG11" s="124">
        <f t="shared" si="0"/>
        <v>0</v>
      </c>
      <c r="AH11" s="24"/>
      <c r="AI11" s="97">
        <f>SUM(G11,I11,K11,M11,O11,Q11,S11,W11,Y11,AC11)</f>
        <v>0</v>
      </c>
    </row>
    <row r="12" spans="1:35" ht="10.5" customHeight="1">
      <c r="A12" s="140"/>
      <c r="B12" s="134"/>
      <c r="C12" s="104" t="s">
        <v>50</v>
      </c>
      <c r="D12" s="84"/>
      <c r="E12" s="124" t="s">
        <v>13</v>
      </c>
      <c r="F12" s="114" t="s">
        <v>1</v>
      </c>
      <c r="G12" s="109" t="s">
        <v>1</v>
      </c>
      <c r="H12" s="109" t="s">
        <v>1</v>
      </c>
      <c r="I12" s="109" t="s">
        <v>1</v>
      </c>
      <c r="J12" s="109" t="s">
        <v>1</v>
      </c>
      <c r="K12" s="109" t="s">
        <v>1</v>
      </c>
      <c r="L12" s="109" t="s">
        <v>1</v>
      </c>
      <c r="M12" s="109" t="s">
        <v>1</v>
      </c>
      <c r="N12" s="109" t="s">
        <v>1</v>
      </c>
      <c r="O12" s="109" t="s">
        <v>1</v>
      </c>
      <c r="P12" s="109" t="s">
        <v>1</v>
      </c>
      <c r="Q12" s="109" t="s">
        <v>1</v>
      </c>
      <c r="R12" s="109" t="s">
        <v>1</v>
      </c>
      <c r="S12" s="109" t="s">
        <v>1</v>
      </c>
      <c r="T12" s="20"/>
      <c r="U12" s="124" t="s">
        <v>1</v>
      </c>
      <c r="V12" s="20"/>
      <c r="W12" s="124" t="s">
        <v>1</v>
      </c>
      <c r="X12" s="109" t="s">
        <v>1</v>
      </c>
      <c r="Y12" s="109" t="s">
        <v>1</v>
      </c>
      <c r="Z12" s="24"/>
      <c r="AA12" s="114">
        <v>1</v>
      </c>
      <c r="AB12" s="20"/>
      <c r="AC12" s="124">
        <v>1</v>
      </c>
      <c r="AD12" s="24"/>
      <c r="AE12" s="114" t="s">
        <v>1</v>
      </c>
      <c r="AF12" s="20"/>
      <c r="AG12" s="124">
        <f t="shared" si="0"/>
        <v>1</v>
      </c>
      <c r="AH12" s="24"/>
      <c r="AI12" s="97">
        <f>SUM(G12,I12,K12,M12,O12,Q12,S12,W12,Y12,AC12)</f>
        <v>1</v>
      </c>
    </row>
    <row r="13" spans="1:35" ht="10.5" customHeight="1">
      <c r="A13" s="140"/>
      <c r="B13" s="135"/>
      <c r="C13" s="138"/>
      <c r="D13" s="75"/>
      <c r="E13" s="112"/>
      <c r="F13" s="115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31"/>
      <c r="U13" s="112"/>
      <c r="V13" s="31"/>
      <c r="W13" s="112"/>
      <c r="X13" s="107"/>
      <c r="Y13" s="107"/>
      <c r="Z13" s="57"/>
      <c r="AA13" s="115"/>
      <c r="AB13" s="31"/>
      <c r="AC13" s="112"/>
      <c r="AD13" s="57"/>
      <c r="AE13" s="115"/>
      <c r="AF13" s="31"/>
      <c r="AG13" s="112">
        <f t="shared" si="0"/>
        <v>0</v>
      </c>
      <c r="AH13" s="57"/>
      <c r="AI13" s="98">
        <f>SUM(G13,I13,K13,M13,O13,Q13,S13,W13,Y13,AC13)</f>
        <v>0</v>
      </c>
    </row>
    <row r="14" spans="1:35" ht="10.5" customHeight="1">
      <c r="A14" s="140"/>
      <c r="B14" s="150" t="s">
        <v>21</v>
      </c>
      <c r="C14" s="151" t="s">
        <v>20</v>
      </c>
      <c r="D14" s="76"/>
      <c r="E14" s="49">
        <v>293</v>
      </c>
      <c r="F14" s="63" t="s">
        <v>1</v>
      </c>
      <c r="G14" s="16" t="s">
        <v>1</v>
      </c>
      <c r="H14" s="16" t="s">
        <v>1</v>
      </c>
      <c r="I14" s="16" t="s">
        <v>1</v>
      </c>
      <c r="J14" s="16" t="s">
        <v>1</v>
      </c>
      <c r="K14" s="16" t="s">
        <v>1</v>
      </c>
      <c r="L14" s="16" t="s">
        <v>1</v>
      </c>
      <c r="M14" s="16" t="s">
        <v>1</v>
      </c>
      <c r="N14" s="16" t="s">
        <v>1</v>
      </c>
      <c r="O14" s="16" t="s">
        <v>1</v>
      </c>
      <c r="P14" s="16" t="s">
        <v>1</v>
      </c>
      <c r="Q14" s="16" t="s">
        <v>1</v>
      </c>
      <c r="R14" s="16">
        <v>2</v>
      </c>
      <c r="S14" s="16">
        <v>24</v>
      </c>
      <c r="T14" s="23"/>
      <c r="U14" s="22">
        <v>13</v>
      </c>
      <c r="V14" s="23"/>
      <c r="W14" s="22">
        <v>119</v>
      </c>
      <c r="X14" s="16">
        <v>9</v>
      </c>
      <c r="Y14" s="16">
        <v>59</v>
      </c>
      <c r="Z14" s="63"/>
      <c r="AA14" s="63">
        <v>71</v>
      </c>
      <c r="AB14" s="23"/>
      <c r="AC14" s="22">
        <v>52</v>
      </c>
      <c r="AD14" s="63"/>
      <c r="AE14" s="63"/>
      <c r="AF14" s="23"/>
      <c r="AG14" s="22">
        <f aca="true" t="shared" si="1" ref="AG14:AG43">SUM(E14,F14,H14,J14,L14,N14,P14,R14,U14,X14,AA14,AE14)</f>
        <v>388</v>
      </c>
      <c r="AH14" s="63"/>
      <c r="AI14" s="96">
        <f>SUM(G14,I14,K14,M14,O14,Q14,S14,W14,Y14,AC14)</f>
        <v>254</v>
      </c>
    </row>
    <row r="15" spans="1:35" ht="10.5" customHeight="1">
      <c r="A15" s="140"/>
      <c r="B15" s="150"/>
      <c r="C15" s="152"/>
      <c r="D15" s="44" t="s">
        <v>12</v>
      </c>
      <c r="E15" s="18">
        <v>3</v>
      </c>
      <c r="F15" s="9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46"/>
      <c r="U15" s="36"/>
      <c r="V15" s="46"/>
      <c r="W15" s="36"/>
      <c r="X15" s="26"/>
      <c r="Y15" s="26"/>
      <c r="Z15" s="9"/>
      <c r="AA15" s="9"/>
      <c r="AB15" s="46"/>
      <c r="AC15" s="36"/>
      <c r="AD15" s="9" t="s">
        <v>12</v>
      </c>
      <c r="AE15" s="9">
        <v>1</v>
      </c>
      <c r="AF15" s="46" t="s">
        <v>12</v>
      </c>
      <c r="AG15" s="36">
        <f t="shared" si="1"/>
        <v>4</v>
      </c>
      <c r="AH15" s="9"/>
      <c r="AI15" s="97"/>
    </row>
    <row r="16" spans="1:35" ht="10.5" customHeight="1">
      <c r="A16" s="140"/>
      <c r="B16" s="150"/>
      <c r="C16" s="153" t="s">
        <v>50</v>
      </c>
      <c r="D16" s="84"/>
      <c r="E16" s="18">
        <v>183</v>
      </c>
      <c r="F16" s="10" t="s">
        <v>1</v>
      </c>
      <c r="G16" s="48" t="s">
        <v>1</v>
      </c>
      <c r="H16" s="48" t="s">
        <v>1</v>
      </c>
      <c r="I16" s="48" t="s">
        <v>1</v>
      </c>
      <c r="J16" s="48" t="s">
        <v>1</v>
      </c>
      <c r="K16" s="48" t="s">
        <v>1</v>
      </c>
      <c r="L16" s="48" t="s">
        <v>1</v>
      </c>
      <c r="M16" s="48" t="s">
        <v>1</v>
      </c>
      <c r="N16" s="48" t="s">
        <v>1</v>
      </c>
      <c r="O16" s="48" t="s">
        <v>1</v>
      </c>
      <c r="P16" s="48" t="s">
        <v>1</v>
      </c>
      <c r="Q16" s="48" t="s">
        <v>1</v>
      </c>
      <c r="R16" s="48" t="s">
        <v>1</v>
      </c>
      <c r="S16" s="48" t="s">
        <v>1</v>
      </c>
      <c r="T16" s="50"/>
      <c r="U16" s="51">
        <v>1</v>
      </c>
      <c r="V16" s="50"/>
      <c r="W16" s="51">
        <v>9</v>
      </c>
      <c r="X16" s="48">
        <v>3</v>
      </c>
      <c r="Y16" s="48">
        <v>18</v>
      </c>
      <c r="Z16" s="10"/>
      <c r="AA16" s="10">
        <v>4</v>
      </c>
      <c r="AB16" s="50"/>
      <c r="AC16" s="51">
        <v>1</v>
      </c>
      <c r="AD16" s="10"/>
      <c r="AE16" s="10"/>
      <c r="AF16" s="50"/>
      <c r="AG16" s="36">
        <f t="shared" si="1"/>
        <v>191</v>
      </c>
      <c r="AH16" s="9"/>
      <c r="AI16" s="97">
        <f>SUM(G16,I16,K16,M16,O16,Q16,S16,W16,Y16,AC16)</f>
        <v>28</v>
      </c>
    </row>
    <row r="17" spans="1:35" ht="10.5" customHeight="1">
      <c r="A17" s="140"/>
      <c r="B17" s="150"/>
      <c r="C17" s="154"/>
      <c r="D17" s="75"/>
      <c r="E17" s="60"/>
      <c r="F17" s="30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33"/>
      <c r="U17" s="29"/>
      <c r="V17" s="33"/>
      <c r="W17" s="29"/>
      <c r="X17" s="28"/>
      <c r="Y17" s="28"/>
      <c r="Z17" s="30"/>
      <c r="AA17" s="30"/>
      <c r="AB17" s="33"/>
      <c r="AC17" s="29"/>
      <c r="AD17" s="30" t="s">
        <v>12</v>
      </c>
      <c r="AE17" s="30">
        <v>9</v>
      </c>
      <c r="AF17" s="33" t="s">
        <v>12</v>
      </c>
      <c r="AG17" s="29">
        <f t="shared" si="1"/>
        <v>9</v>
      </c>
      <c r="AH17" s="30"/>
      <c r="AI17" s="98"/>
    </row>
    <row r="18" spans="1:35" ht="10.5" customHeight="1">
      <c r="A18" s="140"/>
      <c r="B18" s="150" t="s">
        <v>22</v>
      </c>
      <c r="C18" s="151" t="s">
        <v>20</v>
      </c>
      <c r="D18" s="76"/>
      <c r="E18" s="49">
        <v>97</v>
      </c>
      <c r="F18" s="63" t="s">
        <v>1</v>
      </c>
      <c r="G18" s="16" t="s">
        <v>1</v>
      </c>
      <c r="H18" s="16" t="s">
        <v>1</v>
      </c>
      <c r="I18" s="16" t="s">
        <v>1</v>
      </c>
      <c r="J18" s="16" t="s">
        <v>1</v>
      </c>
      <c r="K18" s="16" t="s">
        <v>1</v>
      </c>
      <c r="L18" s="16" t="s">
        <v>1</v>
      </c>
      <c r="M18" s="16" t="s">
        <v>1</v>
      </c>
      <c r="N18" s="16" t="s">
        <v>1</v>
      </c>
      <c r="O18" s="16" t="s">
        <v>1</v>
      </c>
      <c r="P18" s="16">
        <v>1</v>
      </c>
      <c r="Q18" s="16">
        <v>15</v>
      </c>
      <c r="R18" s="16" t="s">
        <v>1</v>
      </c>
      <c r="S18" s="16" t="s">
        <v>1</v>
      </c>
      <c r="T18" s="23"/>
      <c r="U18" s="22" t="s">
        <v>1</v>
      </c>
      <c r="V18" s="23"/>
      <c r="W18" s="22" t="s">
        <v>1</v>
      </c>
      <c r="X18" s="16" t="s">
        <v>13</v>
      </c>
      <c r="Y18" s="16" t="s">
        <v>13</v>
      </c>
      <c r="Z18" s="63"/>
      <c r="AA18" s="63">
        <v>7</v>
      </c>
      <c r="AB18" s="23"/>
      <c r="AC18" s="22">
        <v>11</v>
      </c>
      <c r="AD18" s="63"/>
      <c r="AE18" s="63"/>
      <c r="AF18" s="23"/>
      <c r="AG18" s="19">
        <f t="shared" si="1"/>
        <v>105</v>
      </c>
      <c r="AH18" s="25"/>
      <c r="AI18" s="96">
        <f>SUM(G18,I18,K18,M18,O18,Q18,S18,W18,Y18,AC18)</f>
        <v>26</v>
      </c>
    </row>
    <row r="19" spans="1:35" ht="10.5" customHeight="1">
      <c r="A19" s="140"/>
      <c r="B19" s="150"/>
      <c r="C19" s="152"/>
      <c r="D19" s="44" t="s">
        <v>12</v>
      </c>
      <c r="E19" s="18">
        <v>3</v>
      </c>
      <c r="F19" s="9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46"/>
      <c r="U19" s="36"/>
      <c r="V19" s="46"/>
      <c r="W19" s="36"/>
      <c r="X19" s="26"/>
      <c r="Y19" s="26"/>
      <c r="Z19" s="9"/>
      <c r="AA19" s="9"/>
      <c r="AB19" s="46"/>
      <c r="AC19" s="36"/>
      <c r="AD19" s="9" t="s">
        <v>12</v>
      </c>
      <c r="AE19" s="9">
        <v>7</v>
      </c>
      <c r="AF19" s="46" t="s">
        <v>12</v>
      </c>
      <c r="AG19" s="36">
        <f t="shared" si="1"/>
        <v>10</v>
      </c>
      <c r="AH19" s="9"/>
      <c r="AI19" s="97"/>
    </row>
    <row r="20" spans="1:35" ht="10.5" customHeight="1">
      <c r="A20" s="140"/>
      <c r="B20" s="150"/>
      <c r="C20" s="153" t="s">
        <v>50</v>
      </c>
      <c r="D20" s="84"/>
      <c r="E20" s="18" t="s">
        <v>13</v>
      </c>
      <c r="F20" s="10" t="s">
        <v>1</v>
      </c>
      <c r="G20" s="48" t="s">
        <v>1</v>
      </c>
      <c r="H20" s="48" t="s">
        <v>1</v>
      </c>
      <c r="I20" s="48" t="s">
        <v>1</v>
      </c>
      <c r="J20" s="48" t="s">
        <v>1</v>
      </c>
      <c r="K20" s="48" t="s">
        <v>1</v>
      </c>
      <c r="L20" s="48" t="s">
        <v>1</v>
      </c>
      <c r="M20" s="48" t="s">
        <v>1</v>
      </c>
      <c r="N20" s="48" t="s">
        <v>1</v>
      </c>
      <c r="O20" s="48" t="s">
        <v>1</v>
      </c>
      <c r="P20" s="48" t="s">
        <v>1</v>
      </c>
      <c r="Q20" s="48" t="s">
        <v>1</v>
      </c>
      <c r="R20" s="48" t="s">
        <v>1</v>
      </c>
      <c r="S20" s="48" t="s">
        <v>1</v>
      </c>
      <c r="T20" s="50"/>
      <c r="U20" s="51" t="s">
        <v>1</v>
      </c>
      <c r="V20" s="50"/>
      <c r="W20" s="51" t="s">
        <v>1</v>
      </c>
      <c r="X20" s="48" t="s">
        <v>1</v>
      </c>
      <c r="Y20" s="48" t="s">
        <v>1</v>
      </c>
      <c r="Z20" s="10"/>
      <c r="AA20" s="10" t="s">
        <v>13</v>
      </c>
      <c r="AB20" s="50"/>
      <c r="AC20" s="51" t="s">
        <v>13</v>
      </c>
      <c r="AD20" s="10"/>
      <c r="AE20" s="10" t="s">
        <v>1</v>
      </c>
      <c r="AF20" s="50"/>
      <c r="AG20" s="51" t="s">
        <v>13</v>
      </c>
      <c r="AH20" s="9"/>
      <c r="AI20" s="97" t="s">
        <v>13</v>
      </c>
    </row>
    <row r="21" spans="1:35" ht="10.5" customHeight="1">
      <c r="A21" s="140"/>
      <c r="B21" s="150"/>
      <c r="C21" s="154"/>
      <c r="D21" s="75"/>
      <c r="E21" s="60"/>
      <c r="F21" s="30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3"/>
      <c r="U21" s="29"/>
      <c r="V21" s="33"/>
      <c r="W21" s="29"/>
      <c r="X21" s="28"/>
      <c r="Y21" s="28"/>
      <c r="Z21" s="30"/>
      <c r="AA21" s="30"/>
      <c r="AB21" s="33"/>
      <c r="AC21" s="29"/>
      <c r="AD21" s="30"/>
      <c r="AE21" s="30"/>
      <c r="AF21" s="33"/>
      <c r="AG21" s="29"/>
      <c r="AH21" s="30"/>
      <c r="AI21" s="98"/>
    </row>
    <row r="22" spans="1:35" ht="10.5" customHeight="1">
      <c r="A22" s="140"/>
      <c r="B22" s="150" t="s">
        <v>23</v>
      </c>
      <c r="C22" s="151" t="s">
        <v>20</v>
      </c>
      <c r="D22" s="76"/>
      <c r="E22" s="49">
        <v>20</v>
      </c>
      <c r="F22" s="63" t="s">
        <v>1</v>
      </c>
      <c r="G22" s="16" t="s">
        <v>1</v>
      </c>
      <c r="H22" s="16" t="s">
        <v>1</v>
      </c>
      <c r="I22" s="16" t="s">
        <v>1</v>
      </c>
      <c r="J22" s="16" t="s">
        <v>1</v>
      </c>
      <c r="K22" s="16" t="s">
        <v>1</v>
      </c>
      <c r="L22" s="16" t="s">
        <v>1</v>
      </c>
      <c r="M22" s="16" t="s">
        <v>1</v>
      </c>
      <c r="N22" s="16" t="s">
        <v>1</v>
      </c>
      <c r="O22" s="16" t="s">
        <v>1</v>
      </c>
      <c r="P22" s="16" t="s">
        <v>1</v>
      </c>
      <c r="Q22" s="16" t="s">
        <v>1</v>
      </c>
      <c r="R22" s="16" t="s">
        <v>1</v>
      </c>
      <c r="S22" s="16" t="s">
        <v>1</v>
      </c>
      <c r="T22" s="23"/>
      <c r="U22" s="22" t="s">
        <v>1</v>
      </c>
      <c r="V22" s="23"/>
      <c r="W22" s="22" t="s">
        <v>1</v>
      </c>
      <c r="X22" s="16" t="s">
        <v>1</v>
      </c>
      <c r="Y22" s="16" t="s">
        <v>1</v>
      </c>
      <c r="Z22" s="63"/>
      <c r="AA22" s="63" t="s">
        <v>13</v>
      </c>
      <c r="AB22" s="23"/>
      <c r="AC22" s="22" t="s">
        <v>13</v>
      </c>
      <c r="AD22" s="63"/>
      <c r="AE22" s="63" t="s">
        <v>1</v>
      </c>
      <c r="AF22" s="23"/>
      <c r="AG22" s="19">
        <f t="shared" si="1"/>
        <v>20</v>
      </c>
      <c r="AH22" s="25"/>
      <c r="AI22" s="96" t="s">
        <v>13</v>
      </c>
    </row>
    <row r="23" spans="1:35" ht="10.5" customHeight="1">
      <c r="A23" s="140"/>
      <c r="B23" s="150"/>
      <c r="C23" s="152"/>
      <c r="D23" s="44" t="s">
        <v>12</v>
      </c>
      <c r="E23" s="18">
        <v>1</v>
      </c>
      <c r="F23" s="9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46"/>
      <c r="U23" s="36"/>
      <c r="V23" s="46"/>
      <c r="W23" s="36"/>
      <c r="X23" s="26"/>
      <c r="Y23" s="26"/>
      <c r="Z23" s="9"/>
      <c r="AA23" s="9"/>
      <c r="AB23" s="46"/>
      <c r="AC23" s="36"/>
      <c r="AD23" s="9"/>
      <c r="AE23" s="9"/>
      <c r="AF23" s="46" t="s">
        <v>12</v>
      </c>
      <c r="AG23" s="36">
        <f t="shared" si="1"/>
        <v>1</v>
      </c>
      <c r="AH23" s="9"/>
      <c r="AI23" s="97"/>
    </row>
    <row r="24" spans="1:35" ht="10.5" customHeight="1">
      <c r="A24" s="140"/>
      <c r="B24" s="150"/>
      <c r="C24" s="153" t="s">
        <v>50</v>
      </c>
      <c r="D24" s="84"/>
      <c r="E24" s="18">
        <v>1</v>
      </c>
      <c r="F24" s="10" t="s">
        <v>1</v>
      </c>
      <c r="G24" s="48" t="s">
        <v>1</v>
      </c>
      <c r="H24" s="48" t="s">
        <v>1</v>
      </c>
      <c r="I24" s="48" t="s">
        <v>1</v>
      </c>
      <c r="J24" s="48" t="s">
        <v>1</v>
      </c>
      <c r="K24" s="48" t="s">
        <v>1</v>
      </c>
      <c r="L24" s="48" t="s">
        <v>1</v>
      </c>
      <c r="M24" s="48" t="s">
        <v>1</v>
      </c>
      <c r="N24" s="48" t="s">
        <v>1</v>
      </c>
      <c r="O24" s="48" t="s">
        <v>1</v>
      </c>
      <c r="P24" s="48" t="s">
        <v>1</v>
      </c>
      <c r="Q24" s="48" t="s">
        <v>1</v>
      </c>
      <c r="R24" s="48" t="s">
        <v>1</v>
      </c>
      <c r="S24" s="48" t="s">
        <v>1</v>
      </c>
      <c r="T24" s="50"/>
      <c r="U24" s="51" t="s">
        <v>1</v>
      </c>
      <c r="V24" s="50"/>
      <c r="W24" s="51" t="s">
        <v>1</v>
      </c>
      <c r="X24" s="48" t="s">
        <v>1</v>
      </c>
      <c r="Y24" s="48" t="s">
        <v>1</v>
      </c>
      <c r="Z24" s="10"/>
      <c r="AA24" s="10" t="s">
        <v>1</v>
      </c>
      <c r="AB24" s="50"/>
      <c r="AC24" s="51" t="s">
        <v>1</v>
      </c>
      <c r="AD24" s="10"/>
      <c r="AE24" s="10" t="s">
        <v>1</v>
      </c>
      <c r="AF24" s="50"/>
      <c r="AG24" s="36">
        <f t="shared" si="1"/>
        <v>1</v>
      </c>
      <c r="AH24" s="9"/>
      <c r="AI24" s="97" t="s">
        <v>1</v>
      </c>
    </row>
    <row r="25" spans="1:35" ht="10.5" customHeight="1">
      <c r="A25" s="140"/>
      <c r="B25" s="150"/>
      <c r="C25" s="154"/>
      <c r="D25" s="77"/>
      <c r="E25" s="60"/>
      <c r="F25" s="30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3"/>
      <c r="U25" s="29"/>
      <c r="V25" s="33"/>
      <c r="W25" s="29"/>
      <c r="X25" s="28"/>
      <c r="Y25" s="28"/>
      <c r="Z25" s="30"/>
      <c r="AA25" s="30"/>
      <c r="AB25" s="31"/>
      <c r="AC25" s="29"/>
      <c r="AD25" s="30"/>
      <c r="AE25" s="30"/>
      <c r="AF25" s="33"/>
      <c r="AG25" s="29"/>
      <c r="AH25" s="30"/>
      <c r="AI25" s="98"/>
    </row>
    <row r="26" spans="1:35" ht="10.5" customHeight="1">
      <c r="A26" s="140"/>
      <c r="B26" s="150" t="s">
        <v>24</v>
      </c>
      <c r="C26" s="151" t="s">
        <v>20</v>
      </c>
      <c r="D26" s="76"/>
      <c r="E26" s="49">
        <v>36</v>
      </c>
      <c r="F26" s="63" t="s">
        <v>1</v>
      </c>
      <c r="G26" s="16" t="s">
        <v>1</v>
      </c>
      <c r="H26" s="16" t="s">
        <v>1</v>
      </c>
      <c r="I26" s="16" t="s">
        <v>1</v>
      </c>
      <c r="J26" s="16" t="s">
        <v>1</v>
      </c>
      <c r="K26" s="16" t="s">
        <v>1</v>
      </c>
      <c r="L26" s="16" t="s">
        <v>1</v>
      </c>
      <c r="M26" s="16" t="s">
        <v>1</v>
      </c>
      <c r="N26" s="16" t="s">
        <v>1</v>
      </c>
      <c r="O26" s="16" t="s">
        <v>1</v>
      </c>
      <c r="P26" s="16">
        <v>2</v>
      </c>
      <c r="Q26" s="16">
        <v>30</v>
      </c>
      <c r="R26" s="16" t="s">
        <v>1</v>
      </c>
      <c r="S26" s="16" t="s">
        <v>1</v>
      </c>
      <c r="T26" s="23"/>
      <c r="U26" s="22" t="s">
        <v>1</v>
      </c>
      <c r="V26" s="23"/>
      <c r="W26" s="22" t="s">
        <v>1</v>
      </c>
      <c r="X26" s="16" t="s">
        <v>1</v>
      </c>
      <c r="Y26" s="16" t="s">
        <v>1</v>
      </c>
      <c r="Z26" s="63"/>
      <c r="AA26" s="63">
        <v>12</v>
      </c>
      <c r="AB26" s="23"/>
      <c r="AC26" s="22">
        <v>8</v>
      </c>
      <c r="AD26" s="63"/>
      <c r="AE26" s="63" t="s">
        <v>1</v>
      </c>
      <c r="AF26" s="23"/>
      <c r="AG26" s="19">
        <f t="shared" si="1"/>
        <v>50</v>
      </c>
      <c r="AH26" s="25"/>
      <c r="AI26" s="78">
        <f>SUM(G26,I26,K26,M26,O26,Q26,S26,W26,Y26,AC26)</f>
        <v>38</v>
      </c>
    </row>
    <row r="27" spans="1:35" ht="10.5" customHeight="1">
      <c r="A27" s="140"/>
      <c r="B27" s="150"/>
      <c r="C27" s="152"/>
      <c r="D27" s="44"/>
      <c r="E27" s="18"/>
      <c r="F27" s="9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0"/>
      <c r="U27" s="18"/>
      <c r="V27" s="20"/>
      <c r="W27" s="18"/>
      <c r="X27" s="6"/>
      <c r="Y27" s="6"/>
      <c r="Z27" s="24" t="s">
        <v>12</v>
      </c>
      <c r="AA27" s="24">
        <v>1</v>
      </c>
      <c r="AB27" s="20" t="s">
        <v>12</v>
      </c>
      <c r="AC27" s="18">
        <v>1</v>
      </c>
      <c r="AD27" s="24"/>
      <c r="AE27" s="24"/>
      <c r="AF27" s="46" t="s">
        <v>12</v>
      </c>
      <c r="AG27" s="36">
        <f t="shared" si="1"/>
        <v>1</v>
      </c>
      <c r="AH27" s="46" t="s">
        <v>12</v>
      </c>
      <c r="AI27" s="37">
        <f>SUM(G27,I27,K27,M27,O27,Q27,S27,W27,Y27,AC27)</f>
        <v>1</v>
      </c>
    </row>
    <row r="28" spans="1:35" ht="10.5" customHeight="1">
      <c r="A28" s="140"/>
      <c r="B28" s="150"/>
      <c r="C28" s="153" t="s">
        <v>50</v>
      </c>
      <c r="D28" s="84"/>
      <c r="E28" s="18" t="s">
        <v>1</v>
      </c>
      <c r="F28" s="10" t="s">
        <v>1</v>
      </c>
      <c r="G28" s="48" t="s">
        <v>1</v>
      </c>
      <c r="H28" s="48" t="s">
        <v>1</v>
      </c>
      <c r="I28" s="48" t="s">
        <v>1</v>
      </c>
      <c r="J28" s="48" t="s">
        <v>1</v>
      </c>
      <c r="K28" s="48" t="s">
        <v>1</v>
      </c>
      <c r="L28" s="48" t="s">
        <v>1</v>
      </c>
      <c r="M28" s="48" t="s">
        <v>1</v>
      </c>
      <c r="N28" s="48" t="s">
        <v>1</v>
      </c>
      <c r="O28" s="48" t="s">
        <v>1</v>
      </c>
      <c r="P28" s="48" t="s">
        <v>1</v>
      </c>
      <c r="Q28" s="48" t="s">
        <v>1</v>
      </c>
      <c r="R28" s="48" t="s">
        <v>1</v>
      </c>
      <c r="S28" s="48" t="s">
        <v>1</v>
      </c>
      <c r="T28" s="50"/>
      <c r="U28" s="51" t="s">
        <v>1</v>
      </c>
      <c r="V28" s="50"/>
      <c r="W28" s="51" t="s">
        <v>1</v>
      </c>
      <c r="X28" s="48" t="s">
        <v>1</v>
      </c>
      <c r="Y28" s="48" t="s">
        <v>1</v>
      </c>
      <c r="Z28" s="24"/>
      <c r="AA28" s="10" t="s">
        <v>13</v>
      </c>
      <c r="AB28" s="50"/>
      <c r="AC28" s="51" t="s">
        <v>13</v>
      </c>
      <c r="AD28" s="10"/>
      <c r="AE28" s="51" t="s">
        <v>1</v>
      </c>
      <c r="AF28" s="50"/>
      <c r="AG28" s="51" t="s">
        <v>13</v>
      </c>
      <c r="AH28" s="9"/>
      <c r="AI28" s="37" t="s">
        <v>13</v>
      </c>
    </row>
    <row r="29" spans="1:35" ht="10.5" customHeight="1">
      <c r="A29" s="141"/>
      <c r="B29" s="150"/>
      <c r="C29" s="154"/>
      <c r="D29" s="75"/>
      <c r="E29" s="60"/>
      <c r="F29" s="30"/>
      <c r="G29" s="62"/>
      <c r="H29" s="28"/>
      <c r="I29" s="62"/>
      <c r="J29" s="28"/>
      <c r="K29" s="62"/>
      <c r="L29" s="28"/>
      <c r="M29" s="62"/>
      <c r="N29" s="28"/>
      <c r="O29" s="62"/>
      <c r="P29" s="28"/>
      <c r="Q29" s="62"/>
      <c r="R29" s="28"/>
      <c r="S29" s="62"/>
      <c r="T29" s="31"/>
      <c r="U29" s="29"/>
      <c r="V29" s="33"/>
      <c r="W29" s="60"/>
      <c r="X29" s="28"/>
      <c r="Y29" s="62"/>
      <c r="Z29" s="57"/>
      <c r="AA29" s="30"/>
      <c r="AB29" s="31"/>
      <c r="AC29" s="60"/>
      <c r="AD29" s="57"/>
      <c r="AE29" s="29"/>
      <c r="AF29" s="33"/>
      <c r="AG29" s="29"/>
      <c r="AH29" s="30"/>
      <c r="AI29" s="79"/>
    </row>
    <row r="30" spans="1:35" ht="10.5" customHeight="1">
      <c r="A30" s="116" t="s">
        <v>25</v>
      </c>
      <c r="B30" s="117"/>
      <c r="C30" s="117"/>
      <c r="D30" s="46"/>
      <c r="E30" s="18" t="s">
        <v>1</v>
      </c>
      <c r="F30" s="24" t="s">
        <v>1</v>
      </c>
      <c r="G30" s="6" t="s">
        <v>1</v>
      </c>
      <c r="H30" s="6" t="s">
        <v>1</v>
      </c>
      <c r="I30" s="6" t="s">
        <v>1</v>
      </c>
      <c r="J30" s="6" t="s">
        <v>1</v>
      </c>
      <c r="K30" s="6" t="s">
        <v>1</v>
      </c>
      <c r="L30" s="6">
        <v>1</v>
      </c>
      <c r="M30" s="6">
        <v>25</v>
      </c>
      <c r="N30" s="6" t="s">
        <v>13</v>
      </c>
      <c r="O30" s="6" t="s">
        <v>13</v>
      </c>
      <c r="P30" s="6">
        <v>4</v>
      </c>
      <c r="Q30" s="6">
        <v>62</v>
      </c>
      <c r="R30" s="6">
        <v>112</v>
      </c>
      <c r="S30" s="6">
        <v>1276</v>
      </c>
      <c r="T30" s="20"/>
      <c r="U30" s="18">
        <v>59</v>
      </c>
      <c r="V30" s="20"/>
      <c r="W30" s="18">
        <v>518</v>
      </c>
      <c r="X30" s="6">
        <v>8</v>
      </c>
      <c r="Y30" s="6">
        <v>58</v>
      </c>
      <c r="Z30" s="24"/>
      <c r="AA30" s="24">
        <v>2</v>
      </c>
      <c r="AB30" s="20"/>
      <c r="AC30" s="18">
        <v>10</v>
      </c>
      <c r="AD30" s="24"/>
      <c r="AE30" s="24"/>
      <c r="AF30" s="50"/>
      <c r="AG30" s="36">
        <f t="shared" si="1"/>
        <v>186</v>
      </c>
      <c r="AH30" s="24"/>
      <c r="AI30" s="37">
        <f>SUM(G30,I30,K30,M30,O30,Q30,S30,W30,Y30,AC30)</f>
        <v>1949</v>
      </c>
    </row>
    <row r="31" spans="1:35" ht="10.5" customHeight="1">
      <c r="A31" s="116"/>
      <c r="B31" s="117"/>
      <c r="C31" s="117"/>
      <c r="D31" s="46"/>
      <c r="E31" s="18"/>
      <c r="F31" s="2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20"/>
      <c r="U31" s="18"/>
      <c r="V31" s="20"/>
      <c r="W31" s="18"/>
      <c r="X31" s="6"/>
      <c r="Y31" s="6"/>
      <c r="Z31" s="24" t="s">
        <v>12</v>
      </c>
      <c r="AA31" s="24">
        <v>1</v>
      </c>
      <c r="AB31" s="24" t="s">
        <v>12</v>
      </c>
      <c r="AC31" s="18">
        <v>5</v>
      </c>
      <c r="AD31" s="24" t="s">
        <v>12</v>
      </c>
      <c r="AE31" s="24">
        <v>9</v>
      </c>
      <c r="AF31" s="46" t="s">
        <v>12</v>
      </c>
      <c r="AG31" s="36">
        <f t="shared" si="1"/>
        <v>10</v>
      </c>
      <c r="AH31" s="46" t="s">
        <v>12</v>
      </c>
      <c r="AI31" s="37">
        <f>SUM(AC31)</f>
        <v>5</v>
      </c>
    </row>
    <row r="32" spans="1:35" ht="10.5" customHeight="1">
      <c r="A32" s="116" t="s">
        <v>26</v>
      </c>
      <c r="B32" s="117"/>
      <c r="C32" s="117"/>
      <c r="D32" s="46"/>
      <c r="E32" s="18" t="s">
        <v>1</v>
      </c>
      <c r="F32" s="24" t="s">
        <v>1</v>
      </c>
      <c r="G32" s="6" t="s">
        <v>1</v>
      </c>
      <c r="H32" s="6" t="s">
        <v>1</v>
      </c>
      <c r="I32" s="6" t="s">
        <v>1</v>
      </c>
      <c r="J32" s="6" t="s">
        <v>1</v>
      </c>
      <c r="K32" s="6" t="s">
        <v>1</v>
      </c>
      <c r="L32" s="6">
        <v>1</v>
      </c>
      <c r="M32" s="6">
        <v>27</v>
      </c>
      <c r="N32" s="6">
        <v>4</v>
      </c>
      <c r="O32" s="6">
        <v>81</v>
      </c>
      <c r="P32" s="6">
        <v>6</v>
      </c>
      <c r="Q32" s="6">
        <v>99</v>
      </c>
      <c r="R32" s="6">
        <v>97</v>
      </c>
      <c r="S32" s="6">
        <v>1088</v>
      </c>
      <c r="T32" s="20"/>
      <c r="U32" s="18">
        <v>67</v>
      </c>
      <c r="V32" s="20"/>
      <c r="W32" s="18">
        <v>569</v>
      </c>
      <c r="X32" s="6">
        <v>49</v>
      </c>
      <c r="Y32" s="6">
        <v>332</v>
      </c>
      <c r="Z32" s="24"/>
      <c r="AA32" s="24">
        <v>7</v>
      </c>
      <c r="AB32" s="20"/>
      <c r="AC32" s="18">
        <v>33</v>
      </c>
      <c r="AD32" s="24"/>
      <c r="AE32" s="24" t="s">
        <v>1</v>
      </c>
      <c r="AF32" s="50"/>
      <c r="AG32" s="36">
        <f t="shared" si="1"/>
        <v>231</v>
      </c>
      <c r="AH32" s="24"/>
      <c r="AI32" s="37">
        <f aca="true" t="shared" si="2" ref="AI32:AI43">SUM(G32,I32,K32,M32,O32,Q32,S32,W32,Y32,AC32)</f>
        <v>2229</v>
      </c>
    </row>
    <row r="33" spans="1:35" ht="10.5" customHeight="1">
      <c r="A33" s="116"/>
      <c r="B33" s="117"/>
      <c r="C33" s="117"/>
      <c r="D33" s="46"/>
      <c r="E33" s="18"/>
      <c r="F33" s="2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20"/>
      <c r="U33" s="18"/>
      <c r="V33" s="20"/>
      <c r="W33" s="18"/>
      <c r="X33" s="6"/>
      <c r="Y33" s="6"/>
      <c r="Z33" s="24" t="s">
        <v>12</v>
      </c>
      <c r="AA33" s="24">
        <v>10</v>
      </c>
      <c r="AB33" s="20" t="s">
        <v>12</v>
      </c>
      <c r="AC33" s="18">
        <v>9</v>
      </c>
      <c r="AD33" s="24"/>
      <c r="AE33" s="24"/>
      <c r="AF33" s="46" t="s">
        <v>12</v>
      </c>
      <c r="AG33" s="36">
        <f t="shared" si="1"/>
        <v>10</v>
      </c>
      <c r="AH33" s="9" t="s">
        <v>12</v>
      </c>
      <c r="AI33" s="37">
        <f t="shared" si="2"/>
        <v>9</v>
      </c>
    </row>
    <row r="34" spans="1:35" ht="10.5" customHeight="1">
      <c r="A34" s="59" t="s">
        <v>45</v>
      </c>
      <c r="B34" s="56"/>
      <c r="C34" s="56"/>
      <c r="D34" s="46"/>
      <c r="E34" s="18" t="s">
        <v>1</v>
      </c>
      <c r="F34" s="24" t="s">
        <v>1</v>
      </c>
      <c r="G34" s="6" t="s">
        <v>1</v>
      </c>
      <c r="H34" s="6" t="s">
        <v>1</v>
      </c>
      <c r="I34" s="6" t="s">
        <v>1</v>
      </c>
      <c r="J34" s="6" t="s">
        <v>1</v>
      </c>
      <c r="K34" s="6" t="s">
        <v>1</v>
      </c>
      <c r="L34" s="6" t="s">
        <v>13</v>
      </c>
      <c r="M34" s="6" t="s">
        <v>13</v>
      </c>
      <c r="N34" s="6" t="s">
        <v>13</v>
      </c>
      <c r="O34" s="6" t="s">
        <v>13</v>
      </c>
      <c r="P34" s="6" t="s">
        <v>13</v>
      </c>
      <c r="Q34" s="6" t="s">
        <v>13</v>
      </c>
      <c r="R34" s="6">
        <v>7</v>
      </c>
      <c r="S34" s="6">
        <v>74</v>
      </c>
      <c r="T34" s="20"/>
      <c r="U34" s="18">
        <v>3</v>
      </c>
      <c r="V34" s="20"/>
      <c r="W34" s="18">
        <v>25</v>
      </c>
      <c r="X34" s="6">
        <v>5</v>
      </c>
      <c r="Y34" s="6">
        <v>35</v>
      </c>
      <c r="Z34" s="24"/>
      <c r="AA34" s="24" t="s">
        <v>13</v>
      </c>
      <c r="AB34" s="20"/>
      <c r="AC34" s="18" t="s">
        <v>13</v>
      </c>
      <c r="AD34" s="24"/>
      <c r="AE34" s="24" t="s">
        <v>1</v>
      </c>
      <c r="AF34" s="50"/>
      <c r="AG34" s="36">
        <f>SUM(E34,F34,H34,J34,L34,N34,P34,R34,U34,X34,AA34,AE34)</f>
        <v>15</v>
      </c>
      <c r="AH34" s="24"/>
      <c r="AI34" s="37">
        <f>SUM(G34,I34,K34,M34,O34,Q34,S34,W34,Y34,AC34)</f>
        <v>134</v>
      </c>
    </row>
    <row r="35" spans="1:35" ht="10.5" customHeight="1">
      <c r="A35" s="93" t="s">
        <v>9</v>
      </c>
      <c r="B35" s="94"/>
      <c r="C35" s="94"/>
      <c r="D35" s="46"/>
      <c r="E35" s="18" t="s">
        <v>1</v>
      </c>
      <c r="F35" s="24" t="s">
        <v>1</v>
      </c>
      <c r="G35" s="6" t="s">
        <v>1</v>
      </c>
      <c r="H35" s="6" t="s">
        <v>1</v>
      </c>
      <c r="I35" s="6" t="s">
        <v>1</v>
      </c>
      <c r="J35" s="6" t="s">
        <v>1</v>
      </c>
      <c r="K35" s="6" t="s">
        <v>1</v>
      </c>
      <c r="L35" s="6" t="s">
        <v>1</v>
      </c>
      <c r="M35" s="6" t="s">
        <v>1</v>
      </c>
      <c r="N35" s="6" t="s">
        <v>1</v>
      </c>
      <c r="O35" s="6" t="s">
        <v>1</v>
      </c>
      <c r="P35" s="6" t="s">
        <v>1</v>
      </c>
      <c r="Q35" s="6" t="s">
        <v>1</v>
      </c>
      <c r="R35" s="6">
        <v>3</v>
      </c>
      <c r="S35" s="6">
        <v>32</v>
      </c>
      <c r="T35" s="20"/>
      <c r="U35" s="18">
        <v>1</v>
      </c>
      <c r="V35" s="20"/>
      <c r="W35" s="18">
        <v>8</v>
      </c>
      <c r="X35" s="6">
        <v>1</v>
      </c>
      <c r="Y35" s="6">
        <v>6</v>
      </c>
      <c r="Z35" s="24"/>
      <c r="AA35" s="24" t="s">
        <v>13</v>
      </c>
      <c r="AB35" s="20"/>
      <c r="AC35" s="18" t="s">
        <v>46</v>
      </c>
      <c r="AD35" s="24"/>
      <c r="AE35" s="24" t="s">
        <v>1</v>
      </c>
      <c r="AF35" s="20"/>
      <c r="AG35" s="36">
        <f t="shared" si="1"/>
        <v>5</v>
      </c>
      <c r="AH35" s="24"/>
      <c r="AI35" s="37">
        <f t="shared" si="2"/>
        <v>46</v>
      </c>
    </row>
    <row r="36" spans="1:35" ht="10.5" customHeight="1">
      <c r="A36" s="93" t="s">
        <v>10</v>
      </c>
      <c r="B36" s="94"/>
      <c r="C36" s="94"/>
      <c r="D36" s="46"/>
      <c r="E36" s="18" t="s">
        <v>1</v>
      </c>
      <c r="F36" s="24" t="s">
        <v>1</v>
      </c>
      <c r="G36" s="6" t="s">
        <v>1</v>
      </c>
      <c r="H36" s="6" t="s">
        <v>1</v>
      </c>
      <c r="I36" s="6" t="s">
        <v>1</v>
      </c>
      <c r="J36" s="6">
        <v>1</v>
      </c>
      <c r="K36" s="6">
        <v>30</v>
      </c>
      <c r="L36" s="6" t="s">
        <v>1</v>
      </c>
      <c r="M36" s="6" t="s">
        <v>1</v>
      </c>
      <c r="N36" s="6" t="s">
        <v>1</v>
      </c>
      <c r="O36" s="6" t="s">
        <v>1</v>
      </c>
      <c r="P36" s="6" t="s">
        <v>1</v>
      </c>
      <c r="Q36" s="6" t="s">
        <v>1</v>
      </c>
      <c r="R36" s="6" t="s">
        <v>1</v>
      </c>
      <c r="S36" s="6" t="s">
        <v>1</v>
      </c>
      <c r="T36" s="20"/>
      <c r="U36" s="18" t="s">
        <v>1</v>
      </c>
      <c r="V36" s="20"/>
      <c r="W36" s="18" t="s">
        <v>1</v>
      </c>
      <c r="X36" s="6" t="s">
        <v>1</v>
      </c>
      <c r="Y36" s="6" t="s">
        <v>1</v>
      </c>
      <c r="Z36" s="24"/>
      <c r="AA36" s="24" t="s">
        <v>1</v>
      </c>
      <c r="AB36" s="20"/>
      <c r="AC36" s="18" t="s">
        <v>1</v>
      </c>
      <c r="AD36" s="24"/>
      <c r="AE36" s="24" t="s">
        <v>1</v>
      </c>
      <c r="AF36" s="20"/>
      <c r="AG36" s="36">
        <f t="shared" si="1"/>
        <v>1</v>
      </c>
      <c r="AH36" s="24"/>
      <c r="AI36" s="37">
        <f t="shared" si="2"/>
        <v>30</v>
      </c>
    </row>
    <row r="37" spans="1:35" ht="10.5" customHeight="1">
      <c r="A37" s="116" t="s">
        <v>27</v>
      </c>
      <c r="B37" s="117"/>
      <c r="C37" s="95"/>
      <c r="D37" s="46"/>
      <c r="E37" s="18" t="s">
        <v>1</v>
      </c>
      <c r="F37" s="24" t="s">
        <v>1</v>
      </c>
      <c r="G37" s="6" t="s">
        <v>1</v>
      </c>
      <c r="H37" s="6" t="s">
        <v>1</v>
      </c>
      <c r="I37" s="6" t="s">
        <v>1</v>
      </c>
      <c r="J37" s="6" t="s">
        <v>1</v>
      </c>
      <c r="K37" s="6" t="s">
        <v>1</v>
      </c>
      <c r="L37" s="6" t="s">
        <v>1</v>
      </c>
      <c r="M37" s="6" t="s">
        <v>1</v>
      </c>
      <c r="N37" s="6">
        <v>1</v>
      </c>
      <c r="O37" s="6">
        <v>20</v>
      </c>
      <c r="P37" s="6" t="s">
        <v>1</v>
      </c>
      <c r="Q37" s="6" t="s">
        <v>1</v>
      </c>
      <c r="R37" s="6">
        <v>4</v>
      </c>
      <c r="S37" s="6">
        <v>44</v>
      </c>
      <c r="T37" s="20"/>
      <c r="U37" s="18" t="s">
        <v>1</v>
      </c>
      <c r="V37" s="20"/>
      <c r="W37" s="18" t="s">
        <v>1</v>
      </c>
      <c r="X37" s="6">
        <v>1</v>
      </c>
      <c r="Y37" s="6">
        <v>7</v>
      </c>
      <c r="Z37" s="24"/>
      <c r="AA37" s="24" t="s">
        <v>1</v>
      </c>
      <c r="AB37" s="20"/>
      <c r="AC37" s="18" t="s">
        <v>1</v>
      </c>
      <c r="AD37" s="24"/>
      <c r="AE37" s="24" t="s">
        <v>1</v>
      </c>
      <c r="AF37" s="20"/>
      <c r="AG37" s="36">
        <f t="shared" si="1"/>
        <v>6</v>
      </c>
      <c r="AH37" s="24"/>
      <c r="AI37" s="97">
        <f t="shared" si="2"/>
        <v>71</v>
      </c>
    </row>
    <row r="38" spans="1:35" ht="10.5" customHeight="1">
      <c r="A38" s="116"/>
      <c r="B38" s="117"/>
      <c r="C38" s="95"/>
      <c r="D38" s="46"/>
      <c r="E38" s="18"/>
      <c r="F38" s="24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20"/>
      <c r="U38" s="18"/>
      <c r="V38" s="20"/>
      <c r="W38" s="18"/>
      <c r="X38" s="6"/>
      <c r="Y38" s="6"/>
      <c r="Z38" s="24"/>
      <c r="AA38" s="24"/>
      <c r="AB38" s="20"/>
      <c r="AC38" s="18"/>
      <c r="AD38" s="24" t="s">
        <v>12</v>
      </c>
      <c r="AE38" s="24">
        <v>1</v>
      </c>
      <c r="AF38" s="20" t="s">
        <v>12</v>
      </c>
      <c r="AG38" s="18">
        <v>1</v>
      </c>
      <c r="AH38" s="24"/>
      <c r="AI38" s="97"/>
    </row>
    <row r="39" spans="1:35" ht="10.5" customHeight="1">
      <c r="A39" s="59" t="s">
        <v>28</v>
      </c>
      <c r="B39" s="56"/>
      <c r="C39" s="83"/>
      <c r="D39" s="46"/>
      <c r="E39" s="18">
        <v>437</v>
      </c>
      <c r="F39" s="24" t="s">
        <v>1</v>
      </c>
      <c r="G39" s="6" t="s">
        <v>1</v>
      </c>
      <c r="H39" s="6" t="s">
        <v>1</v>
      </c>
      <c r="I39" s="6" t="s">
        <v>1</v>
      </c>
      <c r="J39" s="6" t="s">
        <v>1</v>
      </c>
      <c r="K39" s="6" t="s">
        <v>1</v>
      </c>
      <c r="L39" s="6" t="s">
        <v>1</v>
      </c>
      <c r="M39" s="6" t="s">
        <v>1</v>
      </c>
      <c r="N39" s="6" t="s">
        <v>1</v>
      </c>
      <c r="O39" s="6" t="s">
        <v>1</v>
      </c>
      <c r="P39" s="6" t="s">
        <v>1</v>
      </c>
      <c r="Q39" s="6" t="s">
        <v>1</v>
      </c>
      <c r="R39" s="6" t="s">
        <v>1</v>
      </c>
      <c r="S39" s="6" t="s">
        <v>1</v>
      </c>
      <c r="T39" s="20"/>
      <c r="U39" s="18" t="s">
        <v>1</v>
      </c>
      <c r="V39" s="20"/>
      <c r="W39" s="18" t="s">
        <v>1</v>
      </c>
      <c r="X39" s="6" t="s">
        <v>1</v>
      </c>
      <c r="Y39" s="6" t="s">
        <v>1</v>
      </c>
      <c r="Z39" s="24"/>
      <c r="AA39" s="24">
        <v>65</v>
      </c>
      <c r="AB39" s="20"/>
      <c r="AC39" s="18">
        <v>51</v>
      </c>
      <c r="AD39" s="24"/>
      <c r="AE39" s="24"/>
      <c r="AF39" s="20"/>
      <c r="AG39" s="36">
        <f t="shared" si="1"/>
        <v>502</v>
      </c>
      <c r="AH39" s="24"/>
      <c r="AI39" s="37">
        <f t="shared" si="2"/>
        <v>51</v>
      </c>
    </row>
    <row r="40" spans="1:35" ht="10.5" customHeight="1">
      <c r="A40" s="93" t="s">
        <v>49</v>
      </c>
      <c r="B40" s="94"/>
      <c r="C40" s="94"/>
      <c r="D40" s="46"/>
      <c r="E40" s="18">
        <v>443</v>
      </c>
      <c r="F40" s="24" t="s">
        <v>1</v>
      </c>
      <c r="G40" s="6" t="s">
        <v>1</v>
      </c>
      <c r="H40" s="6" t="s">
        <v>1</v>
      </c>
      <c r="I40" s="6" t="s">
        <v>1</v>
      </c>
      <c r="J40" s="6" t="s">
        <v>1</v>
      </c>
      <c r="K40" s="6" t="s">
        <v>1</v>
      </c>
      <c r="L40" s="6" t="s">
        <v>1</v>
      </c>
      <c r="M40" s="6" t="s">
        <v>1</v>
      </c>
      <c r="N40" s="6" t="s">
        <v>1</v>
      </c>
      <c r="O40" s="6" t="s">
        <v>1</v>
      </c>
      <c r="P40" s="6" t="s">
        <v>1</v>
      </c>
      <c r="Q40" s="6" t="s">
        <v>1</v>
      </c>
      <c r="R40" s="6" t="s">
        <v>1</v>
      </c>
      <c r="S40" s="6" t="s">
        <v>1</v>
      </c>
      <c r="T40" s="20"/>
      <c r="U40" s="18" t="s">
        <v>1</v>
      </c>
      <c r="V40" s="20"/>
      <c r="W40" s="18" t="s">
        <v>1</v>
      </c>
      <c r="X40" s="6" t="s">
        <v>1</v>
      </c>
      <c r="Y40" s="6" t="s">
        <v>1</v>
      </c>
      <c r="Z40" s="24"/>
      <c r="AA40" s="24">
        <v>6</v>
      </c>
      <c r="AB40" s="20"/>
      <c r="AC40" s="18">
        <v>9</v>
      </c>
      <c r="AD40" s="24"/>
      <c r="AE40" s="24" t="s">
        <v>1</v>
      </c>
      <c r="AF40" s="20"/>
      <c r="AG40" s="36">
        <f t="shared" si="1"/>
        <v>449</v>
      </c>
      <c r="AH40" s="24"/>
      <c r="AI40" s="37">
        <f t="shared" si="2"/>
        <v>9</v>
      </c>
    </row>
    <row r="41" spans="1:35" ht="10.5" customHeight="1">
      <c r="A41" s="116" t="s">
        <v>11</v>
      </c>
      <c r="B41" s="117"/>
      <c r="C41" s="95"/>
      <c r="D41" s="46"/>
      <c r="E41" s="18" t="s">
        <v>1</v>
      </c>
      <c r="F41" s="24" t="s">
        <v>1</v>
      </c>
      <c r="G41" s="6" t="s">
        <v>1</v>
      </c>
      <c r="H41" s="6" t="s">
        <v>1</v>
      </c>
      <c r="I41" s="6" t="s">
        <v>1</v>
      </c>
      <c r="J41" s="6" t="s">
        <v>1</v>
      </c>
      <c r="K41" s="6" t="s">
        <v>1</v>
      </c>
      <c r="L41" s="6" t="s">
        <v>1</v>
      </c>
      <c r="M41" s="6" t="s">
        <v>1</v>
      </c>
      <c r="N41" s="6" t="s">
        <v>1</v>
      </c>
      <c r="O41" s="6" t="s">
        <v>1</v>
      </c>
      <c r="P41" s="6" t="s">
        <v>1</v>
      </c>
      <c r="Q41" s="6" t="s">
        <v>1</v>
      </c>
      <c r="R41" s="6" t="s">
        <v>1</v>
      </c>
      <c r="S41" s="6" t="s">
        <v>1</v>
      </c>
      <c r="T41" s="20"/>
      <c r="U41" s="18" t="s">
        <v>1</v>
      </c>
      <c r="V41" s="20"/>
      <c r="W41" s="18" t="s">
        <v>1</v>
      </c>
      <c r="X41" s="6">
        <v>1</v>
      </c>
      <c r="Y41" s="6">
        <v>6</v>
      </c>
      <c r="Z41" s="24"/>
      <c r="AA41" s="24">
        <v>5</v>
      </c>
      <c r="AB41" s="20"/>
      <c r="AC41" s="18">
        <v>16</v>
      </c>
      <c r="AD41" s="24"/>
      <c r="AE41" s="24"/>
      <c r="AF41" s="20"/>
      <c r="AG41" s="36">
        <f t="shared" si="1"/>
        <v>6</v>
      </c>
      <c r="AH41" s="24"/>
      <c r="AI41" s="97">
        <f t="shared" si="2"/>
        <v>22</v>
      </c>
    </row>
    <row r="42" spans="1:35" ht="10.5" customHeight="1">
      <c r="A42" s="116"/>
      <c r="B42" s="117"/>
      <c r="C42" s="95"/>
      <c r="D42" s="46"/>
      <c r="E42" s="18"/>
      <c r="F42" s="24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20"/>
      <c r="U42" s="18"/>
      <c r="V42" s="20"/>
      <c r="W42" s="18"/>
      <c r="X42" s="6"/>
      <c r="Y42" s="6"/>
      <c r="Z42" s="24"/>
      <c r="AA42" s="24"/>
      <c r="AB42" s="20"/>
      <c r="AC42" s="18"/>
      <c r="AD42" s="24" t="s">
        <v>12</v>
      </c>
      <c r="AE42" s="24">
        <v>1</v>
      </c>
      <c r="AF42" s="20" t="s">
        <v>12</v>
      </c>
      <c r="AG42" s="36">
        <f>SUM(AE42)</f>
        <v>1</v>
      </c>
      <c r="AH42" s="24"/>
      <c r="AI42" s="97"/>
    </row>
    <row r="43" spans="1:35" ht="10.5" customHeight="1">
      <c r="A43" s="93" t="s">
        <v>29</v>
      </c>
      <c r="B43" s="94"/>
      <c r="C43" s="94"/>
      <c r="D43" s="46"/>
      <c r="E43" s="18" t="s">
        <v>1</v>
      </c>
      <c r="F43" s="24" t="s">
        <v>1</v>
      </c>
      <c r="G43" s="6" t="s">
        <v>1</v>
      </c>
      <c r="H43" s="6" t="s">
        <v>1</v>
      </c>
      <c r="I43" s="6" t="s">
        <v>1</v>
      </c>
      <c r="J43" s="6" t="s">
        <v>1</v>
      </c>
      <c r="K43" s="6" t="s">
        <v>1</v>
      </c>
      <c r="L43" s="6" t="s">
        <v>1</v>
      </c>
      <c r="M43" s="6" t="s">
        <v>1</v>
      </c>
      <c r="N43" s="6" t="s">
        <v>1</v>
      </c>
      <c r="O43" s="6" t="s">
        <v>1</v>
      </c>
      <c r="P43" s="6" t="s">
        <v>1</v>
      </c>
      <c r="Q43" s="6" t="s">
        <v>1</v>
      </c>
      <c r="R43" s="6">
        <v>1</v>
      </c>
      <c r="S43" s="6">
        <v>11</v>
      </c>
      <c r="T43" s="20"/>
      <c r="U43" s="18">
        <v>15</v>
      </c>
      <c r="V43" s="20"/>
      <c r="W43" s="18">
        <v>125</v>
      </c>
      <c r="X43" s="6">
        <v>130</v>
      </c>
      <c r="Y43" s="6">
        <v>867</v>
      </c>
      <c r="Z43" s="24"/>
      <c r="AA43" s="24">
        <v>153</v>
      </c>
      <c r="AB43" s="20"/>
      <c r="AC43" s="18">
        <v>666</v>
      </c>
      <c r="AD43" s="24"/>
      <c r="AE43" s="24" t="s">
        <v>1</v>
      </c>
      <c r="AF43" s="20"/>
      <c r="AG43" s="36">
        <f t="shared" si="1"/>
        <v>299</v>
      </c>
      <c r="AH43" s="24"/>
      <c r="AI43" s="37">
        <f t="shared" si="2"/>
        <v>1669</v>
      </c>
    </row>
    <row r="44" spans="1:35" ht="10.5" customHeight="1">
      <c r="A44" s="120" t="s">
        <v>0</v>
      </c>
      <c r="B44" s="121"/>
      <c r="C44" s="121"/>
      <c r="D44" s="21"/>
      <c r="E44" s="49">
        <f>SUM(E5:E14,E16,E18,E20,E22,E24,E26:E43)</f>
        <v>1583</v>
      </c>
      <c r="F44" s="106">
        <f>SUM(F5:F14,F16,F18,F20,F22,F24,F26:F43)</f>
        <v>2</v>
      </c>
      <c r="G44" s="106">
        <f>SUM(G5:G14,G16,G18,G20,G22,G24,G26:G43)</f>
        <v>133</v>
      </c>
      <c r="H44" s="106" t="s">
        <v>13</v>
      </c>
      <c r="I44" s="106" t="s">
        <v>13</v>
      </c>
      <c r="J44" s="106">
        <f aca="true" t="shared" si="3" ref="J44:Q44">SUM(J5:J14,J16,J18,J20,J22,J24,J26:J43)</f>
        <v>1</v>
      </c>
      <c r="K44" s="106">
        <f t="shared" si="3"/>
        <v>30</v>
      </c>
      <c r="L44" s="106">
        <f t="shared" si="3"/>
        <v>3</v>
      </c>
      <c r="M44" s="106">
        <f t="shared" si="3"/>
        <v>77</v>
      </c>
      <c r="N44" s="106">
        <f t="shared" si="3"/>
        <v>12</v>
      </c>
      <c r="O44" s="106">
        <f t="shared" si="3"/>
        <v>244</v>
      </c>
      <c r="P44" s="106">
        <f t="shared" si="3"/>
        <v>97</v>
      </c>
      <c r="Q44" s="106">
        <f t="shared" si="3"/>
        <v>1546</v>
      </c>
      <c r="R44" s="106">
        <v>438</v>
      </c>
      <c r="S44" s="106">
        <f>SUM(S5:S14,S16,S18,S20,S22,S24,S26:S43)</f>
        <v>5555</v>
      </c>
      <c r="T44" s="42"/>
      <c r="U44" s="111">
        <f>SUM(U5:U14,U16,U18,U20,U22,U24,U26:U43)</f>
        <v>203</v>
      </c>
      <c r="V44" s="42"/>
      <c r="W44" s="111">
        <f>SUM(W5:W14,W16,W18,W20,W22,W24,W26:W43)</f>
        <v>1766</v>
      </c>
      <c r="X44" s="106">
        <f>SUM(X5:X14,X16,X18,X20,X22,X24,X26:X43)</f>
        <v>217</v>
      </c>
      <c r="Y44" s="106">
        <f>SUM(Y5:Y14,Y16,Y18,Y20,Y22,Y24,Y26:Y43)</f>
        <v>1455</v>
      </c>
      <c r="Z44" s="55"/>
      <c r="AA44" s="55">
        <v>398</v>
      </c>
      <c r="AB44" s="42"/>
      <c r="AC44" s="49">
        <f>SUM(AC5,AC7,AC10,AC12,AC14,AC16,AC18,AC26,AC30,AC32,AC39,AC40,AC41:AC43)</f>
        <v>940</v>
      </c>
      <c r="AD44" s="42"/>
      <c r="AE44" s="19"/>
      <c r="AF44" s="42"/>
      <c r="AG44" s="49">
        <f>SUM(AG5:AG14,AG16,AG18,AG22,AG26,AG24,AG30,AG32,AG34:AG37,AG39:AG40,AG41,AG43)</f>
        <v>2996</v>
      </c>
      <c r="AH44" s="55"/>
      <c r="AI44" s="52">
        <f>SUM(AI5:AI26,AI30,AI32,AI34:AI43)</f>
        <v>11746</v>
      </c>
    </row>
    <row r="45" spans="1:35" ht="10.5" customHeight="1">
      <c r="A45" s="122"/>
      <c r="B45" s="123"/>
      <c r="C45" s="123"/>
      <c r="D45" s="33" t="s">
        <v>12</v>
      </c>
      <c r="E45" s="60">
        <f>SUM(E15,E17,E19,E21,E23,E25)</f>
        <v>7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31"/>
      <c r="U45" s="112"/>
      <c r="V45" s="31"/>
      <c r="W45" s="112"/>
      <c r="X45" s="107"/>
      <c r="Y45" s="107"/>
      <c r="Z45" s="57" t="s">
        <v>12</v>
      </c>
      <c r="AA45" s="57">
        <f>SUM(AA27,AA31,AA33)</f>
        <v>12</v>
      </c>
      <c r="AB45" s="31" t="s">
        <v>12</v>
      </c>
      <c r="AC45" s="60">
        <f>SUM(AC27,AC31,AC33)</f>
        <v>15</v>
      </c>
      <c r="AD45" s="31" t="s">
        <v>12</v>
      </c>
      <c r="AE45" s="60">
        <f>SUM(AE5:AE26,AE30:AE32,AE35:AE43)</f>
        <v>28</v>
      </c>
      <c r="AF45" s="31" t="s">
        <v>12</v>
      </c>
      <c r="AG45" s="60">
        <f>SUM(AG15,AG17,AG19,AG23,AG27,AG31,AG33,AG38,AG42)</f>
        <v>47</v>
      </c>
      <c r="AH45" s="57" t="s">
        <v>12</v>
      </c>
      <c r="AI45" s="58">
        <f>SUM(AI15,AI17,AI19,AI21,AI23,AI25,AI27,AI29,AI31,AI33)</f>
        <v>15</v>
      </c>
    </row>
    <row r="46" spans="1:35" ht="9.75" customHeight="1">
      <c r="A46" s="120" t="s">
        <v>47</v>
      </c>
      <c r="B46" s="121"/>
      <c r="C46" s="121"/>
      <c r="D46" s="21"/>
      <c r="E46" s="19">
        <v>1731</v>
      </c>
      <c r="F46" s="108">
        <v>1</v>
      </c>
      <c r="G46" s="108">
        <v>58</v>
      </c>
      <c r="H46" s="108">
        <v>1</v>
      </c>
      <c r="I46" s="108">
        <v>35</v>
      </c>
      <c r="J46" s="106">
        <v>1</v>
      </c>
      <c r="K46" s="106">
        <v>30</v>
      </c>
      <c r="L46" s="108">
        <v>2</v>
      </c>
      <c r="M46" s="108">
        <v>50</v>
      </c>
      <c r="N46" s="108">
        <v>9</v>
      </c>
      <c r="O46" s="108">
        <v>190</v>
      </c>
      <c r="P46" s="108">
        <v>81</v>
      </c>
      <c r="Q46" s="108">
        <v>1296</v>
      </c>
      <c r="R46" s="108">
        <v>455</v>
      </c>
      <c r="S46" s="108">
        <v>5158</v>
      </c>
      <c r="T46" s="155">
        <v>224</v>
      </c>
      <c r="U46" s="156"/>
      <c r="V46" s="155">
        <v>1936</v>
      </c>
      <c r="W46" s="156"/>
      <c r="X46" s="108">
        <v>235</v>
      </c>
      <c r="Y46" s="108">
        <v>1544</v>
      </c>
      <c r="Z46" s="25"/>
      <c r="AA46" s="25">
        <v>463</v>
      </c>
      <c r="AB46" s="21"/>
      <c r="AC46" s="19">
        <v>1073</v>
      </c>
      <c r="AD46" s="25"/>
      <c r="AE46" s="25"/>
      <c r="AF46" s="21"/>
      <c r="AG46" s="19">
        <v>3203</v>
      </c>
      <c r="AH46" s="25"/>
      <c r="AI46" s="11">
        <v>11370</v>
      </c>
    </row>
    <row r="47" spans="1:35" ht="10.5" customHeight="1">
      <c r="A47" s="116"/>
      <c r="B47" s="117"/>
      <c r="C47" s="117"/>
      <c r="D47" s="46" t="s">
        <v>12</v>
      </c>
      <c r="E47" s="36">
        <v>8</v>
      </c>
      <c r="F47" s="104"/>
      <c r="G47" s="104"/>
      <c r="H47" s="104"/>
      <c r="I47" s="104"/>
      <c r="J47" s="109"/>
      <c r="K47" s="109"/>
      <c r="L47" s="104"/>
      <c r="M47" s="104"/>
      <c r="N47" s="104"/>
      <c r="O47" s="104"/>
      <c r="P47" s="104"/>
      <c r="Q47" s="104"/>
      <c r="R47" s="104"/>
      <c r="S47" s="104"/>
      <c r="T47" s="153"/>
      <c r="U47" s="95"/>
      <c r="V47" s="153"/>
      <c r="W47" s="95"/>
      <c r="X47" s="104"/>
      <c r="Y47" s="104"/>
      <c r="Z47" s="24" t="s">
        <v>12</v>
      </c>
      <c r="AA47" s="9">
        <v>13</v>
      </c>
      <c r="AB47" s="24" t="s">
        <v>12</v>
      </c>
      <c r="AC47" s="36">
        <v>14</v>
      </c>
      <c r="AD47" s="24" t="s">
        <v>12</v>
      </c>
      <c r="AE47" s="36">
        <v>26</v>
      </c>
      <c r="AF47" s="24" t="s">
        <v>12</v>
      </c>
      <c r="AG47" s="36">
        <v>47</v>
      </c>
      <c r="AH47" s="24" t="s">
        <v>12</v>
      </c>
      <c r="AI47" s="85">
        <v>14</v>
      </c>
    </row>
    <row r="48" spans="1:35" ht="9.75" customHeight="1">
      <c r="A48" s="116" t="s">
        <v>5</v>
      </c>
      <c r="B48" s="117"/>
      <c r="C48" s="117"/>
      <c r="D48" s="46"/>
      <c r="E48" s="36">
        <v>1458</v>
      </c>
      <c r="F48" s="104">
        <v>1</v>
      </c>
      <c r="G48" s="104">
        <v>58</v>
      </c>
      <c r="H48" s="104">
        <v>1</v>
      </c>
      <c r="I48" s="104">
        <v>35</v>
      </c>
      <c r="J48" s="109" t="s">
        <v>1</v>
      </c>
      <c r="K48" s="109" t="s">
        <v>1</v>
      </c>
      <c r="L48" s="104">
        <v>2</v>
      </c>
      <c r="M48" s="104">
        <v>50</v>
      </c>
      <c r="N48" s="104">
        <v>8</v>
      </c>
      <c r="O48" s="104">
        <v>166</v>
      </c>
      <c r="P48" s="104">
        <v>70</v>
      </c>
      <c r="Q48" s="104">
        <v>1132</v>
      </c>
      <c r="R48" s="104">
        <v>424</v>
      </c>
      <c r="S48" s="104">
        <v>4918</v>
      </c>
      <c r="T48" s="84"/>
      <c r="U48" s="83">
        <v>235</v>
      </c>
      <c r="V48" s="84"/>
      <c r="W48" s="83">
        <v>2080</v>
      </c>
      <c r="X48" s="104">
        <v>196</v>
      </c>
      <c r="Y48" s="104">
        <v>1351</v>
      </c>
      <c r="Z48" s="9"/>
      <c r="AA48" s="9">
        <v>579</v>
      </c>
      <c r="AB48" s="46"/>
      <c r="AC48" s="36">
        <v>1217</v>
      </c>
      <c r="AD48" s="9"/>
      <c r="AE48" s="9"/>
      <c r="AF48" s="46"/>
      <c r="AG48" s="36">
        <v>2973</v>
      </c>
      <c r="AH48" s="9"/>
      <c r="AI48" s="85">
        <v>11007</v>
      </c>
    </row>
    <row r="49" spans="1:35" ht="10.5" customHeight="1">
      <c r="A49" s="118"/>
      <c r="B49" s="119"/>
      <c r="C49" s="119"/>
      <c r="D49" s="61" t="s">
        <v>12</v>
      </c>
      <c r="E49" s="27">
        <v>8</v>
      </c>
      <c r="F49" s="105"/>
      <c r="G49" s="105"/>
      <c r="H49" s="105"/>
      <c r="I49" s="105"/>
      <c r="J49" s="110"/>
      <c r="K49" s="110"/>
      <c r="L49" s="105"/>
      <c r="M49" s="105"/>
      <c r="N49" s="105"/>
      <c r="O49" s="105"/>
      <c r="P49" s="105"/>
      <c r="Q49" s="105"/>
      <c r="R49" s="105"/>
      <c r="S49" s="105"/>
      <c r="T49" s="82" t="s">
        <v>12</v>
      </c>
      <c r="U49" s="81">
        <v>1</v>
      </c>
      <c r="V49" s="82" t="s">
        <v>12</v>
      </c>
      <c r="W49" s="81">
        <v>8</v>
      </c>
      <c r="X49" s="105"/>
      <c r="Y49" s="105"/>
      <c r="Z49" s="80" t="s">
        <v>12</v>
      </c>
      <c r="AA49" s="17">
        <v>14</v>
      </c>
      <c r="AB49" s="80" t="s">
        <v>12</v>
      </c>
      <c r="AC49" s="27">
        <v>16</v>
      </c>
      <c r="AD49" s="80" t="s">
        <v>12</v>
      </c>
      <c r="AE49" s="27">
        <v>14</v>
      </c>
      <c r="AF49" s="80" t="s">
        <v>12</v>
      </c>
      <c r="AG49" s="27">
        <v>38</v>
      </c>
      <c r="AH49" s="80" t="s">
        <v>12</v>
      </c>
      <c r="AI49" s="12">
        <v>24</v>
      </c>
    </row>
    <row r="50" spans="4:30" ht="10.5" customHeight="1">
      <c r="D50" s="1" t="s">
        <v>48</v>
      </c>
      <c r="AD50" s="9"/>
    </row>
    <row r="51" ht="10.5" customHeight="1">
      <c r="AD51" s="9"/>
    </row>
    <row r="52" ht="10.5" customHeight="1">
      <c r="AD52" s="9"/>
    </row>
    <row r="53" ht="10.5" customHeight="1">
      <c r="AD53" s="9"/>
    </row>
    <row r="54" ht="10.5" customHeight="1">
      <c r="AD54" s="9"/>
    </row>
    <row r="55" ht="10.5" customHeight="1">
      <c r="AD55" s="9"/>
    </row>
    <row r="56" ht="10.5" customHeight="1">
      <c r="AD56" s="9"/>
    </row>
    <row r="57" ht="10.5" customHeight="1">
      <c r="AD57" s="9"/>
    </row>
    <row r="58" ht="10.5" customHeight="1">
      <c r="AD58" s="9"/>
    </row>
    <row r="59" ht="10.5" customHeight="1">
      <c r="AD59" s="9"/>
    </row>
    <row r="60" ht="10.5" customHeight="1">
      <c r="AD60" s="9"/>
    </row>
    <row r="61" ht="10.5" customHeight="1">
      <c r="AD61" s="9"/>
    </row>
  </sheetData>
  <mergeCells count="168">
    <mergeCell ref="T46:U47"/>
    <mergeCell ref="V46:W47"/>
    <mergeCell ref="P46:P47"/>
    <mergeCell ref="Q46:Q47"/>
    <mergeCell ref="R46:R47"/>
    <mergeCell ref="S46:S47"/>
    <mergeCell ref="L46:L47"/>
    <mergeCell ref="M46:M47"/>
    <mergeCell ref="N46:N47"/>
    <mergeCell ref="O46:O47"/>
    <mergeCell ref="AI37:AI38"/>
    <mergeCell ref="AI41:AI42"/>
    <mergeCell ref="AI18:AI19"/>
    <mergeCell ref="A46:C47"/>
    <mergeCell ref="F46:F47"/>
    <mergeCell ref="G46:G47"/>
    <mergeCell ref="H46:H47"/>
    <mergeCell ref="I46:I47"/>
    <mergeCell ref="J46:J47"/>
    <mergeCell ref="K46:K47"/>
    <mergeCell ref="B22:B25"/>
    <mergeCell ref="C22:C23"/>
    <mergeCell ref="C24:C25"/>
    <mergeCell ref="B26:B29"/>
    <mergeCell ref="C26:C27"/>
    <mergeCell ref="C28:C29"/>
    <mergeCell ref="B18:B21"/>
    <mergeCell ref="C18:C19"/>
    <mergeCell ref="C20:C21"/>
    <mergeCell ref="AI10:AI11"/>
    <mergeCell ref="R12:R13"/>
    <mergeCell ref="S12:S13"/>
    <mergeCell ref="U12:U13"/>
    <mergeCell ref="W12:W13"/>
    <mergeCell ref="X12:X13"/>
    <mergeCell ref="Y12:Y13"/>
    <mergeCell ref="B14:B17"/>
    <mergeCell ref="C14:C15"/>
    <mergeCell ref="C16:C17"/>
    <mergeCell ref="AG10:AG11"/>
    <mergeCell ref="L12:L13"/>
    <mergeCell ref="M12:M13"/>
    <mergeCell ref="N12:N13"/>
    <mergeCell ref="O12:O13"/>
    <mergeCell ref="P12:P13"/>
    <mergeCell ref="Q12:Q13"/>
    <mergeCell ref="Y10:Y11"/>
    <mergeCell ref="AA10:AA11"/>
    <mergeCell ref="AC10:AC11"/>
    <mergeCell ref="AE10:AE11"/>
    <mergeCell ref="X10:X11"/>
    <mergeCell ref="G12:G13"/>
    <mergeCell ref="H12:H13"/>
    <mergeCell ref="I12:I13"/>
    <mergeCell ref="J12:J13"/>
    <mergeCell ref="K12:K13"/>
    <mergeCell ref="R10:R11"/>
    <mergeCell ref="S10:S11"/>
    <mergeCell ref="U10:U11"/>
    <mergeCell ref="W10:W11"/>
    <mergeCell ref="V3:W3"/>
    <mergeCell ref="A7:A8"/>
    <mergeCell ref="B7:C7"/>
    <mergeCell ref="B8:C8"/>
    <mergeCell ref="D4:E4"/>
    <mergeCell ref="T3:U3"/>
    <mergeCell ref="P2:Q2"/>
    <mergeCell ref="R2:S2"/>
    <mergeCell ref="A5:A6"/>
    <mergeCell ref="B5:C5"/>
    <mergeCell ref="B6:C6"/>
    <mergeCell ref="H2:I2"/>
    <mergeCell ref="J2:K2"/>
    <mergeCell ref="L2:M2"/>
    <mergeCell ref="N2:O2"/>
    <mergeCell ref="D3:E3"/>
    <mergeCell ref="F2:G2"/>
    <mergeCell ref="A2:C4"/>
    <mergeCell ref="F10:F11"/>
    <mergeCell ref="A9:C9"/>
    <mergeCell ref="B10:B13"/>
    <mergeCell ref="C10:C11"/>
    <mergeCell ref="C12:C13"/>
    <mergeCell ref="E10:E11"/>
    <mergeCell ref="D2:E2"/>
    <mergeCell ref="A10:A29"/>
    <mergeCell ref="AE12:AE13"/>
    <mergeCell ref="AG12:AG13"/>
    <mergeCell ref="E12:E13"/>
    <mergeCell ref="AC12:AC13"/>
    <mergeCell ref="P10:P11"/>
    <mergeCell ref="Q10:Q11"/>
    <mergeCell ref="H10:H11"/>
    <mergeCell ref="I10:I11"/>
    <mergeCell ref="J10:J11"/>
    <mergeCell ref="K10:K11"/>
    <mergeCell ref="L10:L11"/>
    <mergeCell ref="M10:M11"/>
    <mergeCell ref="N10:N11"/>
    <mergeCell ref="O10:O11"/>
    <mergeCell ref="G10:G11"/>
    <mergeCell ref="AD2:AE2"/>
    <mergeCell ref="AD3:AE3"/>
    <mergeCell ref="AF2:AI2"/>
    <mergeCell ref="AF3:AG3"/>
    <mergeCell ref="AF4:AG4"/>
    <mergeCell ref="T2:W2"/>
    <mergeCell ref="X2:Y2"/>
    <mergeCell ref="Z2:AC2"/>
    <mergeCell ref="Z3:AA3"/>
    <mergeCell ref="AI22:AI23"/>
    <mergeCell ref="AI24:AI25"/>
    <mergeCell ref="AB3:AC3"/>
    <mergeCell ref="Z4:AA4"/>
    <mergeCell ref="AI14:AI15"/>
    <mergeCell ref="AI16:AI17"/>
    <mergeCell ref="AI20:AI21"/>
    <mergeCell ref="AI12:AI13"/>
    <mergeCell ref="AA12:AA13"/>
    <mergeCell ref="AH3:AI3"/>
    <mergeCell ref="A48:C49"/>
    <mergeCell ref="A44:C45"/>
    <mergeCell ref="A32:C33"/>
    <mergeCell ref="A30:C31"/>
    <mergeCell ref="A40:C40"/>
    <mergeCell ref="A43:C43"/>
    <mergeCell ref="A36:C36"/>
    <mergeCell ref="A41:C42"/>
    <mergeCell ref="A37:C38"/>
    <mergeCell ref="A35:C35"/>
    <mergeCell ref="N44:N45"/>
    <mergeCell ref="O44:O45"/>
    <mergeCell ref="P44:P45"/>
    <mergeCell ref="Q44:Q45"/>
    <mergeCell ref="D1:P1"/>
    <mergeCell ref="F44:F45"/>
    <mergeCell ref="G44:G45"/>
    <mergeCell ref="H44:H45"/>
    <mergeCell ref="I44:I45"/>
    <mergeCell ref="J44:J45"/>
    <mergeCell ref="K44:K45"/>
    <mergeCell ref="L44:L45"/>
    <mergeCell ref="M44:M45"/>
    <mergeCell ref="F12:F13"/>
    <mergeCell ref="R44:R45"/>
    <mergeCell ref="S44:S45"/>
    <mergeCell ref="U44:U45"/>
    <mergeCell ref="W44:W45"/>
    <mergeCell ref="J48:J49"/>
    <mergeCell ref="K48:K49"/>
    <mergeCell ref="L48:L49"/>
    <mergeCell ref="M48:M49"/>
    <mergeCell ref="F48:F49"/>
    <mergeCell ref="G48:G49"/>
    <mergeCell ref="H48:H49"/>
    <mergeCell ref="I48:I49"/>
    <mergeCell ref="R48:R49"/>
    <mergeCell ref="S48:S49"/>
    <mergeCell ref="N48:N49"/>
    <mergeCell ref="O48:O49"/>
    <mergeCell ref="P48:P49"/>
    <mergeCell ref="Q48:Q49"/>
    <mergeCell ref="X48:X49"/>
    <mergeCell ref="Y48:Y49"/>
    <mergeCell ref="X44:X45"/>
    <mergeCell ref="Y44:Y45"/>
    <mergeCell ref="X46:X47"/>
    <mergeCell ref="Y46:Y47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2001-11-08T05:52:18Z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