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39F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<sst xmlns="http://schemas.openxmlformats.org/spreadsheetml/2006/main" count="108" uniqueCount="37">
  <si>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郡市別</t>
  </si>
  <si>
    <t>計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</si>
  <si>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</si>
  <si>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</si>
  <si>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</si>
  <si>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</si>
  <si>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</si>
  <si>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</si>
  <si>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</si>
  <si>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</si>
  <si>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</si>
  <si>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</si>
  <si>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</si>
  <si>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</si>
  <si>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大麦</t>
  </si>
  <si>
    <t>小麦</t>
  </si>
  <si>
    <t xml:space="preserve">     田</t>
  </si>
  <si>
    <t xml:space="preserve">     畑</t>
  </si>
  <si>
    <t>幡多郡</t>
  </si>
  <si>
    <t>作付反別</t>
  </si>
  <si>
    <t>町反</t>
  </si>
  <si>
    <t>－</t>
  </si>
  <si>
    <t xml:space="preserve">     計</t>
  </si>
  <si>
    <t>３１年</t>
  </si>
  <si>
    <t>３０年</t>
  </si>
  <si>
    <t>収穫高</t>
  </si>
  <si>
    <t>石</t>
  </si>
  <si>
    <t>円</t>
  </si>
  <si>
    <t>一反歩収穫</t>
  </si>
  <si>
    <t>石  合</t>
  </si>
  <si>
    <t>価額</t>
  </si>
  <si>
    <t>農業</t>
  </si>
  <si>
    <t>第３９  麦作付反別及収穫</t>
  </si>
  <si>
    <t>暦年内</t>
  </si>
  <si>
    <t>裸麦</t>
  </si>
  <si>
    <t>裸麦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</si>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</sst>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4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80" fontId="1" fillId="0" borderId="9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/>
    </xf>
    <xf numFmtId="180" fontId="1" fillId="0" borderId="5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left"/>
    </xf>
    <xf numFmtId="176" fontId="1" fillId="0" borderId="18" xfId="0" applyNumberFormat="1" applyFont="1" applyBorder="1" applyAlignment="1">
      <alignment/>
    </xf>
    <xf numFmtId="176" fontId="1" fillId="0" borderId="28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1</xdr:col>
      <xdr:colOff>123825</xdr:colOff>
      <xdr:row>5</xdr:row>
      <xdr:rowOff>95250</xdr:rowOff>
    </xdr:to>
    <xdr:sp>
      <xdr:nvSpPr>
        <xdr:cNvPr id="1" name="AutoShape 2"/>
        <xdr:cNvSpPr>
          <a:spLocks/>
        </xdr:cNvSpPr>
      </xdr:nvSpPr>
      <xdr:spPr>
        <a:xfrm flipV="1">
          <a:off x="581025" y="5905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123825</xdr:colOff>
      <xdr:row>7</xdr:row>
      <xdr:rowOff>95250</xdr:rowOff>
    </xdr:to>
    <xdr:sp>
      <xdr:nvSpPr>
        <xdr:cNvPr id="2" name="AutoShape 5"/>
        <xdr:cNvSpPr>
          <a:spLocks/>
        </xdr:cNvSpPr>
      </xdr:nvSpPr>
      <xdr:spPr>
        <a:xfrm flipV="1">
          <a:off x="581025" y="8572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123825</xdr:colOff>
      <xdr:row>9</xdr:row>
      <xdr:rowOff>95250</xdr:rowOff>
    </xdr:to>
    <xdr:sp>
      <xdr:nvSpPr>
        <xdr:cNvPr id="3" name="AutoShape 6"/>
        <xdr:cNvSpPr>
          <a:spLocks/>
        </xdr:cNvSpPr>
      </xdr:nvSpPr>
      <xdr:spPr>
        <a:xfrm flipV="1">
          <a:off x="581025" y="11239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38100</xdr:rowOff>
    </xdr:from>
    <xdr:to>
      <xdr:col>1</xdr:col>
      <xdr:colOff>123825</xdr:colOff>
      <xdr:row>11</xdr:row>
      <xdr:rowOff>95250</xdr:rowOff>
    </xdr:to>
    <xdr:sp>
      <xdr:nvSpPr>
        <xdr:cNvPr id="4" name="AutoShape 7"/>
        <xdr:cNvSpPr>
          <a:spLocks/>
        </xdr:cNvSpPr>
      </xdr:nvSpPr>
      <xdr:spPr>
        <a:xfrm flipV="1">
          <a:off x="581025" y="13906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123825</xdr:colOff>
      <xdr:row>13</xdr:row>
      <xdr:rowOff>95250</xdr:rowOff>
    </xdr:to>
    <xdr:sp>
      <xdr:nvSpPr>
        <xdr:cNvPr id="5" name="AutoShape 8"/>
        <xdr:cNvSpPr>
          <a:spLocks/>
        </xdr:cNvSpPr>
      </xdr:nvSpPr>
      <xdr:spPr>
        <a:xfrm flipV="1">
          <a:off x="581025" y="16573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123825</xdr:colOff>
      <xdr:row>15</xdr:row>
      <xdr:rowOff>95250</xdr:rowOff>
    </xdr:to>
    <xdr:sp>
      <xdr:nvSpPr>
        <xdr:cNvPr id="6" name="AutoShape 9"/>
        <xdr:cNvSpPr>
          <a:spLocks/>
        </xdr:cNvSpPr>
      </xdr:nvSpPr>
      <xdr:spPr>
        <a:xfrm flipV="1">
          <a:off x="581025" y="19240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123825</xdr:colOff>
      <xdr:row>17</xdr:row>
      <xdr:rowOff>95250</xdr:rowOff>
    </xdr:to>
    <xdr:sp>
      <xdr:nvSpPr>
        <xdr:cNvPr id="7" name="AutoShape 10"/>
        <xdr:cNvSpPr>
          <a:spLocks/>
        </xdr:cNvSpPr>
      </xdr:nvSpPr>
      <xdr:spPr>
        <a:xfrm flipV="1">
          <a:off x="581025" y="21907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123825</xdr:colOff>
      <xdr:row>19</xdr:row>
      <xdr:rowOff>95250</xdr:rowOff>
    </xdr:to>
    <xdr:sp>
      <xdr:nvSpPr>
        <xdr:cNvPr id="8" name="AutoShape 11"/>
        <xdr:cNvSpPr>
          <a:spLocks/>
        </xdr:cNvSpPr>
      </xdr:nvSpPr>
      <xdr:spPr>
        <a:xfrm flipV="1">
          <a:off x="581025" y="24574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123825</xdr:colOff>
      <xdr:row>19</xdr:row>
      <xdr:rowOff>95250</xdr:rowOff>
    </xdr:to>
    <xdr:sp>
      <xdr:nvSpPr>
        <xdr:cNvPr id="9" name="AutoShape 12"/>
        <xdr:cNvSpPr>
          <a:spLocks/>
        </xdr:cNvSpPr>
      </xdr:nvSpPr>
      <xdr:spPr>
        <a:xfrm flipV="1">
          <a:off x="581025" y="24574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123825</xdr:colOff>
      <xdr:row>13</xdr:row>
      <xdr:rowOff>95250</xdr:rowOff>
    </xdr:to>
    <xdr:sp>
      <xdr:nvSpPr>
        <xdr:cNvPr id="10" name="AutoShape 13"/>
        <xdr:cNvSpPr>
          <a:spLocks/>
        </xdr:cNvSpPr>
      </xdr:nvSpPr>
      <xdr:spPr>
        <a:xfrm flipV="1">
          <a:off x="581025" y="16573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123825</xdr:colOff>
      <xdr:row>15</xdr:row>
      <xdr:rowOff>95250</xdr:rowOff>
    </xdr:to>
    <xdr:sp>
      <xdr:nvSpPr>
        <xdr:cNvPr id="11" name="AutoShape 14"/>
        <xdr:cNvSpPr>
          <a:spLocks/>
        </xdr:cNvSpPr>
      </xdr:nvSpPr>
      <xdr:spPr>
        <a:xfrm flipV="1">
          <a:off x="581025" y="19240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38100</xdr:rowOff>
    </xdr:from>
    <xdr:to>
      <xdr:col>1</xdr:col>
      <xdr:colOff>123825</xdr:colOff>
      <xdr:row>17</xdr:row>
      <xdr:rowOff>95250</xdr:rowOff>
    </xdr:to>
    <xdr:sp>
      <xdr:nvSpPr>
        <xdr:cNvPr id="12" name="AutoShape 15"/>
        <xdr:cNvSpPr>
          <a:spLocks/>
        </xdr:cNvSpPr>
      </xdr:nvSpPr>
      <xdr:spPr>
        <a:xfrm flipV="1">
          <a:off x="581025" y="21907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123825</xdr:colOff>
      <xdr:row>19</xdr:row>
      <xdr:rowOff>95250</xdr:rowOff>
    </xdr:to>
    <xdr:sp>
      <xdr:nvSpPr>
        <xdr:cNvPr id="13" name="AutoShape 16"/>
        <xdr:cNvSpPr>
          <a:spLocks/>
        </xdr:cNvSpPr>
      </xdr:nvSpPr>
      <xdr:spPr>
        <a:xfrm flipV="1">
          <a:off x="581025" y="2457450"/>
          <a:ext cx="1238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20</xdr:row>
      <xdr:rowOff>38100</xdr:rowOff>
    </xdr:from>
    <xdr:to>
      <xdr:col>1</xdr:col>
      <xdr:colOff>114300</xdr:colOff>
      <xdr:row>22</xdr:row>
      <xdr:rowOff>104775</xdr:rowOff>
    </xdr:to>
    <xdr:sp>
      <xdr:nvSpPr>
        <xdr:cNvPr id="14" name="AutoShape 19"/>
        <xdr:cNvSpPr>
          <a:spLocks/>
        </xdr:cNvSpPr>
      </xdr:nvSpPr>
      <xdr:spPr>
        <a:xfrm flipV="1">
          <a:off x="571500" y="2724150"/>
          <a:ext cx="1238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pane xSplit="2" ySplit="4" topLeftCell="F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7" sqref="N17"/>
    </sheetView>
  </sheetViews>
  <sheetFormatPr defaultColWidth="9.00390625" defaultRowHeight="10.5" customHeight="1"/>
  <cols>
    <col min="1" max="2" width="7.625" style="1" customWidth="1"/>
    <col min="3" max="9" width="9.125" style="1" customWidth="1"/>
    <col min="10" max="10" width="1.37890625" style="1" hidden="1" customWidth="1"/>
    <col min="11" max="11" width="9.125" style="1" hidden="1" customWidth="1"/>
    <col min="12" max="12" width="5.75390625" style="1" hidden="1" customWidth="1"/>
    <col min="13" max="13" width="9.125" style="1" hidden="1" customWidth="1"/>
    <col min="14" max="16384" width="9.125" style="1" customWidth="1"/>
  </cols>
  <sheetData>
    <row r="1" spans="1:18" s="55" customFormat="1" ht="12" customHeight="1">
      <c r="A1" s="55" t="s">
        <v>31</v>
      </c>
      <c r="B1" s="56" t="s">
        <v>32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 t="s">
        <v>33</v>
      </c>
    </row>
    <row r="2" spans="1:18" ht="10.5" customHeight="1">
      <c r="A2" s="49" t="s">
        <v>0</v>
      </c>
      <c r="B2" s="50"/>
      <c r="C2" s="44" t="s">
        <v>19</v>
      </c>
      <c r="D2" s="44"/>
      <c r="E2" s="44"/>
      <c r="F2" s="45"/>
      <c r="G2" s="43" t="s">
        <v>25</v>
      </c>
      <c r="H2" s="44"/>
      <c r="I2" s="44"/>
      <c r="J2" s="44"/>
      <c r="K2" s="44"/>
      <c r="L2" s="44"/>
      <c r="M2" s="44"/>
      <c r="N2" s="45"/>
      <c r="O2" s="46" t="s">
        <v>30</v>
      </c>
      <c r="P2" s="43" t="s">
        <v>28</v>
      </c>
      <c r="Q2" s="44"/>
      <c r="R2" s="48"/>
    </row>
    <row r="3" spans="1:18" ht="10.5" customHeight="1">
      <c r="A3" s="51"/>
      <c r="B3" s="52"/>
      <c r="C3" s="40" t="s">
        <v>14</v>
      </c>
      <c r="D3" s="2" t="s">
        <v>34</v>
      </c>
      <c r="E3" s="2" t="s">
        <v>15</v>
      </c>
      <c r="F3" s="2" t="s">
        <v>1</v>
      </c>
      <c r="G3" s="40" t="s">
        <v>14</v>
      </c>
      <c r="H3" s="2" t="s">
        <v>34</v>
      </c>
      <c r="I3" s="2" t="s">
        <v>15</v>
      </c>
      <c r="J3" s="2" t="s">
        <v>1</v>
      </c>
      <c r="K3" s="40" t="s">
        <v>14</v>
      </c>
      <c r="L3" s="2" t="s">
        <v>34</v>
      </c>
      <c r="M3" s="2" t="s">
        <v>15</v>
      </c>
      <c r="N3" s="2" t="s">
        <v>1</v>
      </c>
      <c r="O3" s="47"/>
      <c r="P3" s="40" t="s">
        <v>14</v>
      </c>
      <c r="Q3" s="2" t="s">
        <v>35</v>
      </c>
      <c r="R3" s="35" t="s">
        <v>15</v>
      </c>
    </row>
    <row r="4" spans="1:18" ht="10.5" customHeight="1">
      <c r="A4" s="53"/>
      <c r="B4" s="54"/>
      <c r="C4" s="4" t="s">
        <v>20</v>
      </c>
      <c r="D4" s="4" t="s">
        <v>20</v>
      </c>
      <c r="E4" s="4" t="s">
        <v>20</v>
      </c>
      <c r="F4" s="4" t="s">
        <v>20</v>
      </c>
      <c r="G4" s="4" t="s">
        <v>26</v>
      </c>
      <c r="H4" s="4" t="s">
        <v>26</v>
      </c>
      <c r="I4" s="4" t="s">
        <v>26</v>
      </c>
      <c r="J4" s="4" t="s">
        <v>26</v>
      </c>
      <c r="K4" s="4" t="s">
        <v>26</v>
      </c>
      <c r="L4" s="4" t="s">
        <v>26</v>
      </c>
      <c r="M4" s="4" t="s">
        <v>26</v>
      </c>
      <c r="N4" s="4" t="s">
        <v>26</v>
      </c>
      <c r="O4" s="4" t="s">
        <v>27</v>
      </c>
      <c r="P4" s="4" t="s">
        <v>29</v>
      </c>
      <c r="Q4" s="4" t="s">
        <v>29</v>
      </c>
      <c r="R4" s="6" t="s">
        <v>29</v>
      </c>
    </row>
    <row r="5" spans="1:18" ht="10.5" customHeight="1">
      <c r="A5" s="42" t="s">
        <v>3</v>
      </c>
      <c r="B5" s="5" t="s">
        <v>16</v>
      </c>
      <c r="C5" s="9" t="s">
        <v>36</v>
      </c>
      <c r="D5" s="9" t="s">
        <v>36</v>
      </c>
      <c r="E5" s="9" t="s">
        <v>36</v>
      </c>
      <c r="F5" s="9" t="s">
        <v>36</v>
      </c>
      <c r="G5" s="9" t="s">
        <v>36</v>
      </c>
      <c r="H5" s="9" t="s">
        <v>36</v>
      </c>
      <c r="I5" s="9" t="s">
        <v>36</v>
      </c>
      <c r="J5" s="9" t="s">
        <v>36</v>
      </c>
      <c r="K5" s="9" t="s">
        <v>36</v>
      </c>
      <c r="L5" s="9" t="s">
        <v>36</v>
      </c>
      <c r="M5" s="9" t="s">
        <v>36</v>
      </c>
      <c r="N5" s="9" t="s">
        <v>36</v>
      </c>
      <c r="O5" s="67" t="s">
        <v>36</v>
      </c>
      <c r="P5" s="9" t="s">
        <v>36</v>
      </c>
      <c r="Q5" s="9" t="s">
        <v>36</v>
      </c>
      <c r="R5" s="13" t="s">
        <v>36</v>
      </c>
    </row>
    <row r="6" spans="1:18" ht="10.5" customHeight="1">
      <c r="A6" s="42"/>
      <c r="B6" s="5" t="s">
        <v>17</v>
      </c>
      <c r="C6" s="10" t="s">
        <v>36</v>
      </c>
      <c r="D6" s="10" t="s">
        <v>36</v>
      </c>
      <c r="E6" s="10" t="s">
        <v>36</v>
      </c>
      <c r="F6" s="10" t="s">
        <v>36</v>
      </c>
      <c r="G6" s="10" t="s">
        <v>36</v>
      </c>
      <c r="H6" s="10" t="s">
        <v>36</v>
      </c>
      <c r="I6" s="10" t="s">
        <v>36</v>
      </c>
      <c r="J6" s="10" t="s">
        <v>36</v>
      </c>
      <c r="K6" s="10" t="s">
        <v>36</v>
      </c>
      <c r="L6" s="10" t="s">
        <v>36</v>
      </c>
      <c r="M6" s="10" t="s">
        <v>36</v>
      </c>
      <c r="N6" s="10" t="s">
        <v>36</v>
      </c>
      <c r="O6" s="68"/>
      <c r="P6" s="10" t="s">
        <v>36</v>
      </c>
      <c r="Q6" s="10" t="s">
        <v>36</v>
      </c>
      <c r="R6" s="14" t="s">
        <v>36</v>
      </c>
    </row>
    <row r="7" spans="1:18" ht="10.5" customHeight="1">
      <c r="A7" s="42" t="s">
        <v>4</v>
      </c>
      <c r="B7" s="5" t="s">
        <v>16</v>
      </c>
      <c r="C7" s="7">
        <v>19.2</v>
      </c>
      <c r="D7" s="10">
        <v>1241.6</v>
      </c>
      <c r="E7" s="10">
        <v>24.1</v>
      </c>
      <c r="F7" s="7">
        <f>SUM(C7:E7)</f>
        <v>1284.8999999999999</v>
      </c>
      <c r="G7" s="24">
        <v>184</v>
      </c>
      <c r="H7" s="11">
        <v>11121</v>
      </c>
      <c r="I7" s="11">
        <v>128</v>
      </c>
      <c r="J7" s="7">
        <f aca="true" t="shared" si="0" ref="J7:J24">SUM(G7:I7)</f>
        <v>11433</v>
      </c>
      <c r="K7" s="7">
        <v>440.55</v>
      </c>
      <c r="L7" s="10">
        <v>443</v>
      </c>
      <c r="M7" s="10">
        <v>445.45</v>
      </c>
      <c r="N7" s="24">
        <f>SUM(G7:I7)</f>
        <v>11433</v>
      </c>
      <c r="O7" s="69">
        <v>134269</v>
      </c>
      <c r="P7" s="27">
        <v>0.958</v>
      </c>
      <c r="Q7" s="28">
        <v>0.895</v>
      </c>
      <c r="R7" s="36">
        <v>0.531</v>
      </c>
    </row>
    <row r="8" spans="1:18" ht="10.5" customHeight="1">
      <c r="A8" s="42"/>
      <c r="B8" s="5" t="s">
        <v>17</v>
      </c>
      <c r="C8" s="10" t="s">
        <v>36</v>
      </c>
      <c r="D8" s="10">
        <v>478.8</v>
      </c>
      <c r="E8" s="10">
        <v>313.9</v>
      </c>
      <c r="F8" s="7">
        <f aca="true" t="shared" si="1" ref="F8:F23">SUM(C8:E8)</f>
        <v>792.7</v>
      </c>
      <c r="G8" s="11" t="s">
        <v>36</v>
      </c>
      <c r="H8" s="11">
        <v>2970</v>
      </c>
      <c r="I8" s="11">
        <v>1679</v>
      </c>
      <c r="J8" s="7">
        <f t="shared" si="0"/>
        <v>4649</v>
      </c>
      <c r="K8" s="10" t="s">
        <v>21</v>
      </c>
      <c r="L8" s="10">
        <v>-180.8</v>
      </c>
      <c r="M8" s="10">
        <v>-345.7</v>
      </c>
      <c r="N8" s="24">
        <f aca="true" t="shared" si="2" ref="N8:N23">SUM(G8:I8)</f>
        <v>4649</v>
      </c>
      <c r="O8" s="69"/>
      <c r="P8" s="28" t="s">
        <v>36</v>
      </c>
      <c r="Q8" s="28">
        <v>0.62</v>
      </c>
      <c r="R8" s="36">
        <v>0.534</v>
      </c>
    </row>
    <row r="9" spans="1:18" ht="10.5" customHeight="1">
      <c r="A9" s="65" t="s">
        <v>2</v>
      </c>
      <c r="B9" s="5" t="s">
        <v>16</v>
      </c>
      <c r="C9" s="7">
        <v>34.8</v>
      </c>
      <c r="D9" s="10">
        <v>1238.7</v>
      </c>
      <c r="E9" s="10">
        <v>81.1</v>
      </c>
      <c r="F9" s="7">
        <f t="shared" si="1"/>
        <v>1354.6</v>
      </c>
      <c r="G9" s="24">
        <v>153</v>
      </c>
      <c r="H9" s="11">
        <v>12630</v>
      </c>
      <c r="I9" s="11">
        <v>459</v>
      </c>
      <c r="J9" s="7">
        <f t="shared" si="0"/>
        <v>13242</v>
      </c>
      <c r="K9" s="7">
        <v>567.283333333335</v>
      </c>
      <c r="L9" s="10">
        <v>590.433333333335</v>
      </c>
      <c r="M9" s="10">
        <v>613.583333333336</v>
      </c>
      <c r="N9" s="24">
        <f t="shared" si="2"/>
        <v>13242</v>
      </c>
      <c r="O9" s="69">
        <v>143962</v>
      </c>
      <c r="P9" s="27">
        <v>0.439</v>
      </c>
      <c r="Q9" s="28">
        <v>1.019</v>
      </c>
      <c r="R9" s="36">
        <v>0.566</v>
      </c>
    </row>
    <row r="10" spans="1:18" ht="10.5" customHeight="1">
      <c r="A10" s="65"/>
      <c r="B10" s="5" t="s">
        <v>17</v>
      </c>
      <c r="C10" s="7">
        <v>116.5</v>
      </c>
      <c r="D10" s="10">
        <v>280.6</v>
      </c>
      <c r="E10" s="10">
        <v>337.8</v>
      </c>
      <c r="F10" s="7">
        <f t="shared" si="1"/>
        <v>734.9000000000001</v>
      </c>
      <c r="G10" s="24">
        <v>825</v>
      </c>
      <c r="H10" s="11">
        <v>2099</v>
      </c>
      <c r="I10" s="11">
        <v>1077</v>
      </c>
      <c r="J10" s="7">
        <f t="shared" si="0"/>
        <v>4001</v>
      </c>
      <c r="K10" s="7">
        <v>798.216666666667</v>
      </c>
      <c r="L10" s="10">
        <v>908.866666666667</v>
      </c>
      <c r="M10" s="10">
        <v>1019.51666666667</v>
      </c>
      <c r="N10" s="24">
        <f t="shared" si="2"/>
        <v>4001</v>
      </c>
      <c r="O10" s="69"/>
      <c r="P10" s="27">
        <v>0.707</v>
      </c>
      <c r="Q10" s="28">
        <v>0.748</v>
      </c>
      <c r="R10" s="36">
        <v>0.319</v>
      </c>
    </row>
    <row r="11" spans="1:18" ht="10.5" customHeight="1">
      <c r="A11" s="65" t="s">
        <v>5</v>
      </c>
      <c r="B11" s="5" t="s">
        <v>16</v>
      </c>
      <c r="C11" s="7">
        <v>5.5</v>
      </c>
      <c r="D11" s="10">
        <v>502.5</v>
      </c>
      <c r="E11" s="10">
        <v>23.9</v>
      </c>
      <c r="F11" s="7">
        <f t="shared" si="1"/>
        <v>531.9</v>
      </c>
      <c r="G11" s="24">
        <v>46</v>
      </c>
      <c r="H11" s="11">
        <v>3945</v>
      </c>
      <c r="I11" s="11">
        <v>78</v>
      </c>
      <c r="J11" s="7">
        <f t="shared" si="0"/>
        <v>4069</v>
      </c>
      <c r="K11" s="7">
        <v>223.3</v>
      </c>
      <c r="L11" s="10">
        <v>232.5</v>
      </c>
      <c r="M11" s="10">
        <v>241.7</v>
      </c>
      <c r="N11" s="24">
        <f t="shared" si="2"/>
        <v>4069</v>
      </c>
      <c r="O11" s="69">
        <v>139404</v>
      </c>
      <c r="P11" s="27">
        <v>0.836</v>
      </c>
      <c r="Q11" s="28">
        <v>0.785</v>
      </c>
      <c r="R11" s="36">
        <v>0.326</v>
      </c>
    </row>
    <row r="12" spans="1:18" ht="10.5" customHeight="1">
      <c r="A12" s="65"/>
      <c r="B12" s="5" t="s">
        <v>17</v>
      </c>
      <c r="C12" s="7">
        <v>288.6</v>
      </c>
      <c r="D12" s="10">
        <v>1317.6</v>
      </c>
      <c r="E12" s="10">
        <v>205.4</v>
      </c>
      <c r="F12" s="7">
        <f t="shared" si="1"/>
        <v>1811.6</v>
      </c>
      <c r="G12" s="24">
        <v>2258</v>
      </c>
      <c r="H12" s="11">
        <v>9673</v>
      </c>
      <c r="I12" s="11">
        <v>697</v>
      </c>
      <c r="J12" s="7">
        <f t="shared" si="0"/>
        <v>12628</v>
      </c>
      <c r="K12" s="7">
        <v>395.866666666668</v>
      </c>
      <c r="L12" s="10">
        <v>354.266666666668</v>
      </c>
      <c r="M12" s="10">
        <v>312.666666666668</v>
      </c>
      <c r="N12" s="24">
        <f t="shared" si="2"/>
        <v>12628</v>
      </c>
      <c r="O12" s="69"/>
      <c r="P12" s="27">
        <v>0.782</v>
      </c>
      <c r="Q12" s="28">
        <v>0.734</v>
      </c>
      <c r="R12" s="36">
        <v>0.339</v>
      </c>
    </row>
    <row r="13" spans="1:18" ht="10.5" customHeight="1">
      <c r="A13" s="65" t="s">
        <v>6</v>
      </c>
      <c r="B13" s="5" t="s">
        <v>16</v>
      </c>
      <c r="C13" s="7">
        <v>2.6</v>
      </c>
      <c r="D13" s="10">
        <v>236.2</v>
      </c>
      <c r="E13" s="10">
        <v>15.8</v>
      </c>
      <c r="F13" s="7">
        <f t="shared" si="1"/>
        <v>254.6</v>
      </c>
      <c r="G13" s="24">
        <v>51</v>
      </c>
      <c r="H13" s="11">
        <v>2518</v>
      </c>
      <c r="I13" s="11">
        <v>71</v>
      </c>
      <c r="J13" s="7">
        <f t="shared" si="0"/>
        <v>2640</v>
      </c>
      <c r="K13" s="7">
        <v>117.866666666667</v>
      </c>
      <c r="L13" s="10">
        <v>124.466666666667</v>
      </c>
      <c r="M13" s="10">
        <v>131.066666666667</v>
      </c>
      <c r="N13" s="24">
        <f t="shared" si="2"/>
        <v>2640</v>
      </c>
      <c r="O13" s="69">
        <v>55446</v>
      </c>
      <c r="P13" s="27">
        <v>0.991</v>
      </c>
      <c r="Q13" s="28">
        <v>1.066</v>
      </c>
      <c r="R13" s="36">
        <v>0.449</v>
      </c>
    </row>
    <row r="14" spans="1:18" ht="10.5" customHeight="1">
      <c r="A14" s="65"/>
      <c r="B14" s="5" t="s">
        <v>17</v>
      </c>
      <c r="C14" s="7">
        <v>5.8</v>
      </c>
      <c r="D14" s="10">
        <v>428.5</v>
      </c>
      <c r="E14" s="10">
        <v>144</v>
      </c>
      <c r="F14" s="7">
        <f t="shared" si="1"/>
        <v>578.3</v>
      </c>
      <c r="G14" s="24">
        <v>32</v>
      </c>
      <c r="H14" s="11">
        <v>3419</v>
      </c>
      <c r="I14" s="11">
        <v>550</v>
      </c>
      <c r="J14" s="7">
        <f t="shared" si="0"/>
        <v>4001</v>
      </c>
      <c r="K14" s="7">
        <v>538.266666666667</v>
      </c>
      <c r="L14" s="10">
        <v>607.366666666667</v>
      </c>
      <c r="M14" s="10">
        <v>676.466666666667</v>
      </c>
      <c r="N14" s="24">
        <f t="shared" si="2"/>
        <v>4001</v>
      </c>
      <c r="O14" s="69"/>
      <c r="P14" s="27">
        <v>0.551</v>
      </c>
      <c r="Q14" s="28">
        <v>0.797</v>
      </c>
      <c r="R14" s="36">
        <v>0.381</v>
      </c>
    </row>
    <row r="15" spans="1:18" ht="10.5" customHeight="1">
      <c r="A15" s="65" t="s">
        <v>7</v>
      </c>
      <c r="B15" s="5" t="s">
        <v>16</v>
      </c>
      <c r="C15" s="10">
        <v>5.3</v>
      </c>
      <c r="D15" s="10">
        <v>327.5</v>
      </c>
      <c r="E15" s="10">
        <v>47.4</v>
      </c>
      <c r="F15" s="7">
        <f t="shared" si="1"/>
        <v>380.2</v>
      </c>
      <c r="G15" s="11">
        <v>48</v>
      </c>
      <c r="H15" s="11">
        <v>2626</v>
      </c>
      <c r="I15" s="11">
        <v>337</v>
      </c>
      <c r="J15" s="7">
        <f t="shared" si="0"/>
        <v>3011</v>
      </c>
      <c r="K15" s="10">
        <v>231.983333333333</v>
      </c>
      <c r="L15" s="10">
        <v>253.033333333333</v>
      </c>
      <c r="M15" s="10">
        <v>274.083333333333</v>
      </c>
      <c r="N15" s="24">
        <f t="shared" si="2"/>
        <v>3011</v>
      </c>
      <c r="O15" s="69">
        <v>103252</v>
      </c>
      <c r="P15" s="28">
        <v>0.91</v>
      </c>
      <c r="Q15" s="28">
        <v>0.801</v>
      </c>
      <c r="R15" s="36">
        <v>0.71</v>
      </c>
    </row>
    <row r="16" spans="1:18" ht="10.5" customHeight="1">
      <c r="A16" s="65"/>
      <c r="B16" s="5" t="s">
        <v>17</v>
      </c>
      <c r="C16" s="10">
        <v>329.7</v>
      </c>
      <c r="D16" s="10">
        <v>783.2</v>
      </c>
      <c r="E16" s="10">
        <v>220</v>
      </c>
      <c r="F16" s="7">
        <f t="shared" si="1"/>
        <v>1332.9</v>
      </c>
      <c r="G16" s="11">
        <v>2469</v>
      </c>
      <c r="H16" s="11">
        <v>5907</v>
      </c>
      <c r="I16" s="11">
        <v>980</v>
      </c>
      <c r="J16" s="7">
        <f t="shared" si="0"/>
        <v>9356</v>
      </c>
      <c r="K16" s="10">
        <v>170.050000000001</v>
      </c>
      <c r="L16" s="10">
        <v>115.200000000001</v>
      </c>
      <c r="M16" s="10">
        <v>60.350000000001</v>
      </c>
      <c r="N16" s="24">
        <f t="shared" si="2"/>
        <v>9356</v>
      </c>
      <c r="O16" s="69"/>
      <c r="P16" s="28">
        <v>0.748</v>
      </c>
      <c r="Q16" s="28">
        <v>0.754</v>
      </c>
      <c r="R16" s="36">
        <v>0.445</v>
      </c>
    </row>
    <row r="17" spans="1:18" ht="10.5" customHeight="1">
      <c r="A17" s="65" t="s">
        <v>8</v>
      </c>
      <c r="B17" s="5" t="s">
        <v>16</v>
      </c>
      <c r="C17" s="7">
        <v>53</v>
      </c>
      <c r="D17" s="10">
        <v>1556.4</v>
      </c>
      <c r="E17" s="10">
        <v>91.8</v>
      </c>
      <c r="F17" s="7">
        <f t="shared" si="1"/>
        <v>1701.2</v>
      </c>
      <c r="G17" s="24">
        <v>505</v>
      </c>
      <c r="H17" s="11">
        <v>12886</v>
      </c>
      <c r="I17" s="11">
        <v>461</v>
      </c>
      <c r="J17" s="7">
        <f t="shared" si="0"/>
        <v>13852</v>
      </c>
      <c r="K17" s="7">
        <v>664.066666666668</v>
      </c>
      <c r="L17" s="10">
        <v>683.466666666668</v>
      </c>
      <c r="M17" s="10">
        <v>702.866666666668</v>
      </c>
      <c r="N17" s="24">
        <f t="shared" si="2"/>
        <v>13852</v>
      </c>
      <c r="O17" s="69">
        <v>248725</v>
      </c>
      <c r="P17" s="27">
        <v>0.952</v>
      </c>
      <c r="Q17" s="28">
        <v>0.827</v>
      </c>
      <c r="R17" s="36">
        <v>0.502</v>
      </c>
    </row>
    <row r="18" spans="1:18" ht="10.5" customHeight="1">
      <c r="A18" s="65"/>
      <c r="B18" s="5" t="s">
        <v>17</v>
      </c>
      <c r="C18" s="7">
        <v>389</v>
      </c>
      <c r="D18" s="10">
        <v>1011</v>
      </c>
      <c r="E18" s="10">
        <v>342.4</v>
      </c>
      <c r="F18" s="7">
        <f t="shared" si="1"/>
        <v>1742.4</v>
      </c>
      <c r="G18" s="24">
        <v>5426</v>
      </c>
      <c r="H18" s="11">
        <v>8762</v>
      </c>
      <c r="I18" s="11">
        <v>1751</v>
      </c>
      <c r="J18" s="7">
        <f t="shared" si="0"/>
        <v>15939</v>
      </c>
      <c r="K18" s="7">
        <v>464.299999999999</v>
      </c>
      <c r="L18" s="10">
        <v>440.999999999999</v>
      </c>
      <c r="M18" s="10">
        <v>417.699999999999</v>
      </c>
      <c r="N18" s="24">
        <f t="shared" si="2"/>
        <v>15939</v>
      </c>
      <c r="O18" s="69"/>
      <c r="P18" s="27">
        <v>1.394</v>
      </c>
      <c r="Q18" s="28">
        <v>0.866</v>
      </c>
      <c r="R18" s="36">
        <v>0.511</v>
      </c>
    </row>
    <row r="19" spans="1:18" ht="10.5" customHeight="1">
      <c r="A19" s="65" t="s">
        <v>18</v>
      </c>
      <c r="B19" s="5" t="s">
        <v>16</v>
      </c>
      <c r="C19" s="7">
        <v>33.7</v>
      </c>
      <c r="D19" s="10">
        <v>1177.1</v>
      </c>
      <c r="E19" s="10">
        <v>51.8</v>
      </c>
      <c r="F19" s="7">
        <f t="shared" si="1"/>
        <v>1262.6</v>
      </c>
      <c r="G19" s="24">
        <v>144</v>
      </c>
      <c r="H19" s="11">
        <v>5840</v>
      </c>
      <c r="I19" s="11">
        <v>108</v>
      </c>
      <c r="J19" s="7">
        <f t="shared" si="0"/>
        <v>6092</v>
      </c>
      <c r="K19" s="7">
        <v>466.116666666666</v>
      </c>
      <c r="L19" s="10">
        <v>475.166666666666</v>
      </c>
      <c r="M19" s="10">
        <v>484.216666666666</v>
      </c>
      <c r="N19" s="24">
        <f t="shared" si="2"/>
        <v>6092</v>
      </c>
      <c r="O19" s="69">
        <v>130353</v>
      </c>
      <c r="P19" s="27">
        <v>0.427</v>
      </c>
      <c r="Q19" s="28">
        <v>0.496</v>
      </c>
      <c r="R19" s="36">
        <v>0.208</v>
      </c>
    </row>
    <row r="20" spans="1:18" ht="10.5" customHeight="1">
      <c r="A20" s="66"/>
      <c r="B20" s="5" t="s">
        <v>17</v>
      </c>
      <c r="C20" s="15">
        <v>105.6</v>
      </c>
      <c r="D20" s="17">
        <v>2098.6</v>
      </c>
      <c r="E20" s="17">
        <v>291.3</v>
      </c>
      <c r="F20" s="7">
        <f t="shared" si="1"/>
        <v>2495.5</v>
      </c>
      <c r="G20" s="25">
        <v>389</v>
      </c>
      <c r="H20" s="16">
        <v>8251</v>
      </c>
      <c r="I20" s="16">
        <v>881</v>
      </c>
      <c r="J20" s="7">
        <f t="shared" si="0"/>
        <v>9521</v>
      </c>
      <c r="K20" s="15">
        <v>1296.08333333333</v>
      </c>
      <c r="L20" s="17">
        <v>1388.93333333334</v>
      </c>
      <c r="M20" s="17">
        <v>1481.78333333334</v>
      </c>
      <c r="N20" s="24">
        <f t="shared" si="2"/>
        <v>9521</v>
      </c>
      <c r="O20" s="70"/>
      <c r="P20" s="29">
        <v>0.368</v>
      </c>
      <c r="Q20" s="30">
        <v>0.393</v>
      </c>
      <c r="R20" s="37">
        <v>0.302</v>
      </c>
    </row>
    <row r="21" spans="1:18" ht="10.5" customHeight="1">
      <c r="A21" s="41" t="s">
        <v>9</v>
      </c>
      <c r="B21" s="19" t="s">
        <v>16</v>
      </c>
      <c r="C21" s="7">
        <f aca="true" t="shared" si="3" ref="C21:E22">SUM(C5,C7,C9,C11,C13,C15,C17,C19)</f>
        <v>154.10000000000002</v>
      </c>
      <c r="D21" s="7">
        <f t="shared" si="3"/>
        <v>6280</v>
      </c>
      <c r="E21" s="7">
        <f t="shared" si="3"/>
        <v>335.90000000000003</v>
      </c>
      <c r="F21" s="20">
        <f t="shared" si="1"/>
        <v>6770</v>
      </c>
      <c r="G21" s="24">
        <f aca="true" t="shared" si="4" ref="G21:I22">SUM(G5,G7,G9,G11,G13,G15,G17,G19)</f>
        <v>1131</v>
      </c>
      <c r="H21" s="24">
        <f t="shared" si="4"/>
        <v>51566</v>
      </c>
      <c r="I21" s="24">
        <f t="shared" si="4"/>
        <v>1642</v>
      </c>
      <c r="J21" s="20">
        <f t="shared" si="0"/>
        <v>54339</v>
      </c>
      <c r="K21" s="7">
        <f aca="true" t="shared" si="5" ref="K21:M22">SUM(K5,K7,K9,K11,K13,K15,K17,K19)</f>
        <v>2711.166666666669</v>
      </c>
      <c r="L21" s="7">
        <f t="shared" si="5"/>
        <v>2802.066666666669</v>
      </c>
      <c r="M21" s="7">
        <f t="shared" si="5"/>
        <v>2892.96666666667</v>
      </c>
      <c r="N21" s="26">
        <f t="shared" si="2"/>
        <v>54339</v>
      </c>
      <c r="O21" s="71">
        <f>SUM(O7,O9,O11,O14,O13,O15,O14,O17,O19)</f>
        <v>955411</v>
      </c>
      <c r="P21" s="27">
        <v>0.734</v>
      </c>
      <c r="Q21" s="27">
        <v>0.821</v>
      </c>
      <c r="R21" s="38">
        <v>0.489</v>
      </c>
    </row>
    <row r="22" spans="1:18" ht="10.5" customHeight="1">
      <c r="A22" s="42"/>
      <c r="B22" s="5" t="s">
        <v>17</v>
      </c>
      <c r="C22" s="7">
        <f t="shared" si="3"/>
        <v>1235.1999999999998</v>
      </c>
      <c r="D22" s="7">
        <f t="shared" si="3"/>
        <v>6398.299999999999</v>
      </c>
      <c r="E22" s="7">
        <f t="shared" si="3"/>
        <v>1854.8</v>
      </c>
      <c r="F22" s="7">
        <f t="shared" si="1"/>
        <v>9488.3</v>
      </c>
      <c r="G22" s="24">
        <f t="shared" si="4"/>
        <v>11399</v>
      </c>
      <c r="H22" s="24">
        <f t="shared" si="4"/>
        <v>41081</v>
      </c>
      <c r="I22" s="24">
        <f t="shared" si="4"/>
        <v>7615</v>
      </c>
      <c r="J22" s="7">
        <f t="shared" si="0"/>
        <v>60095</v>
      </c>
      <c r="K22" s="7">
        <f t="shared" si="5"/>
        <v>3662.783333333332</v>
      </c>
      <c r="L22" s="7">
        <f t="shared" si="5"/>
        <v>3634.833333333342</v>
      </c>
      <c r="M22" s="7">
        <f t="shared" si="5"/>
        <v>3622.7833333333447</v>
      </c>
      <c r="N22" s="24">
        <f t="shared" si="2"/>
        <v>60095</v>
      </c>
      <c r="O22" s="69"/>
      <c r="P22" s="27">
        <v>0.923</v>
      </c>
      <c r="Q22" s="27">
        <v>0.642</v>
      </c>
      <c r="R22" s="38">
        <v>0.411</v>
      </c>
    </row>
    <row r="23" spans="1:18" ht="10.5" customHeight="1">
      <c r="A23" s="42"/>
      <c r="B23" s="58" t="s">
        <v>22</v>
      </c>
      <c r="C23" s="7">
        <f>SUM(C21:C22)</f>
        <v>1389.2999999999997</v>
      </c>
      <c r="D23" s="7">
        <f>SUM(D21:D22)</f>
        <v>12678.3</v>
      </c>
      <c r="E23" s="7">
        <f>SUM(E21:E22)</f>
        <v>2190.7</v>
      </c>
      <c r="F23" s="7">
        <f t="shared" si="1"/>
        <v>16258.3</v>
      </c>
      <c r="G23" s="24">
        <f>SUM(G21:G22)</f>
        <v>12530</v>
      </c>
      <c r="H23" s="24">
        <f>SUM(H21:H22)</f>
        <v>92647</v>
      </c>
      <c r="I23" s="24">
        <f>SUM(I21:I22)</f>
        <v>9257</v>
      </c>
      <c r="J23" s="7">
        <f t="shared" si="0"/>
        <v>114434</v>
      </c>
      <c r="K23" s="7">
        <f>SUM(K21:K22)</f>
        <v>6373.950000000001</v>
      </c>
      <c r="L23" s="7">
        <f>SUM(L21:L22)</f>
        <v>6436.900000000011</v>
      </c>
      <c r="M23" s="7">
        <f>SUM(M21:M22)</f>
        <v>6515.750000000015</v>
      </c>
      <c r="N23" s="24">
        <f t="shared" si="2"/>
        <v>114434</v>
      </c>
      <c r="O23" s="70"/>
      <c r="P23" s="27">
        <v>0.902</v>
      </c>
      <c r="Q23" s="27">
        <v>0.731</v>
      </c>
      <c r="R23" s="38">
        <v>0.423</v>
      </c>
    </row>
    <row r="24" spans="1:18" ht="10.5" customHeight="1">
      <c r="A24" s="59" t="s">
        <v>10</v>
      </c>
      <c r="B24" s="60"/>
      <c r="C24" s="20">
        <v>1604.1</v>
      </c>
      <c r="D24" s="9">
        <v>12623.9</v>
      </c>
      <c r="E24" s="9">
        <v>2214.6</v>
      </c>
      <c r="F24" s="20">
        <f>SUM(C24:E24)</f>
        <v>16442.6</v>
      </c>
      <c r="G24" s="26">
        <v>17700</v>
      </c>
      <c r="H24" s="61">
        <v>117981</v>
      </c>
      <c r="I24" s="61">
        <v>16042</v>
      </c>
      <c r="J24" s="26">
        <f t="shared" si="0"/>
        <v>151723</v>
      </c>
      <c r="K24" s="26">
        <v>7007.11666666667</v>
      </c>
      <c r="L24" s="61">
        <v>7312.36666666667</v>
      </c>
      <c r="M24" s="61">
        <v>7617.61666666667</v>
      </c>
      <c r="N24" s="26">
        <v>155723</v>
      </c>
      <c r="O24" s="19">
        <v>1095750</v>
      </c>
      <c r="P24" s="62">
        <v>1.103</v>
      </c>
      <c r="Q24" s="63">
        <v>0.935</v>
      </c>
      <c r="R24" s="64">
        <v>0.724</v>
      </c>
    </row>
    <row r="25" spans="1:18" ht="10.5" customHeight="1">
      <c r="A25" s="3" t="s">
        <v>11</v>
      </c>
      <c r="B25" s="5"/>
      <c r="C25" s="7">
        <v>1342.5</v>
      </c>
      <c r="D25" s="10">
        <v>12002.1</v>
      </c>
      <c r="E25" s="7">
        <v>2375.2</v>
      </c>
      <c r="F25" s="7">
        <v>15720.1</v>
      </c>
      <c r="G25" s="24">
        <v>17705</v>
      </c>
      <c r="H25" s="11">
        <v>127007</v>
      </c>
      <c r="I25" s="24">
        <v>19368</v>
      </c>
      <c r="J25" s="24">
        <v>26288.22</v>
      </c>
      <c r="K25" s="24">
        <v>29638.81</v>
      </c>
      <c r="L25" s="11">
        <v>32989.4</v>
      </c>
      <c r="M25" s="24">
        <v>36339.99</v>
      </c>
      <c r="N25" s="24">
        <f aca="true" t="shared" si="6" ref="N24:N29">SUM(G25:I25)</f>
        <v>164080</v>
      </c>
      <c r="O25" s="33">
        <v>1093964</v>
      </c>
      <c r="P25" s="27">
        <v>1.321</v>
      </c>
      <c r="Q25" s="28">
        <v>1.058</v>
      </c>
      <c r="R25" s="38">
        <v>0.815</v>
      </c>
    </row>
    <row r="26" spans="1:18" ht="10.5" customHeight="1">
      <c r="A26" s="3" t="s">
        <v>12</v>
      </c>
      <c r="B26" s="5"/>
      <c r="C26" s="7">
        <v>1466.5</v>
      </c>
      <c r="D26" s="10">
        <v>12003.2</v>
      </c>
      <c r="E26" s="7">
        <v>2292.3</v>
      </c>
      <c r="F26" s="7">
        <f>SUM(C26:E26)</f>
        <v>15762</v>
      </c>
      <c r="G26" s="24">
        <v>21079</v>
      </c>
      <c r="H26" s="11">
        <v>141825</v>
      </c>
      <c r="I26" s="24">
        <v>20381</v>
      </c>
      <c r="J26" s="24">
        <f>SUM(G26:I26)</f>
        <v>183285</v>
      </c>
      <c r="K26" s="24">
        <v>7318.50000000001</v>
      </c>
      <c r="L26" s="11">
        <v>7731.40000000001</v>
      </c>
      <c r="M26" s="24">
        <v>8144.30000000001</v>
      </c>
      <c r="N26" s="24">
        <f t="shared" si="6"/>
        <v>183285</v>
      </c>
      <c r="O26" s="33">
        <v>1044044</v>
      </c>
      <c r="P26" s="27">
        <v>1.437</v>
      </c>
      <c r="Q26" s="28">
        <v>1.181</v>
      </c>
      <c r="R26" s="38">
        <v>0.889</v>
      </c>
    </row>
    <row r="27" spans="1:18" ht="10.5" customHeight="1">
      <c r="A27" s="3" t="s">
        <v>13</v>
      </c>
      <c r="B27" s="5"/>
      <c r="C27" s="7">
        <v>1448.9</v>
      </c>
      <c r="D27" s="10">
        <v>12566.5</v>
      </c>
      <c r="E27" s="7">
        <v>2215.2</v>
      </c>
      <c r="F27" s="7">
        <f>SUM(C27:E27)</f>
        <v>16230.599999999999</v>
      </c>
      <c r="G27" s="24">
        <v>15549</v>
      </c>
      <c r="H27" s="11">
        <v>120546</v>
      </c>
      <c r="I27" s="24">
        <v>17357</v>
      </c>
      <c r="J27" s="24">
        <f>SUM(G27:I27)</f>
        <v>153452</v>
      </c>
      <c r="K27" s="24">
        <v>7325.95000000001</v>
      </c>
      <c r="L27" s="11">
        <v>7709.10000000001</v>
      </c>
      <c r="M27" s="24">
        <v>8092.25000000001</v>
      </c>
      <c r="N27" s="24">
        <f t="shared" si="6"/>
        <v>153452</v>
      </c>
      <c r="O27" s="33">
        <v>953110</v>
      </c>
      <c r="P27" s="27">
        <v>1.073</v>
      </c>
      <c r="Q27" s="28">
        <v>0.96</v>
      </c>
      <c r="R27" s="38">
        <v>0.784</v>
      </c>
    </row>
    <row r="28" spans="1:18" ht="10.5" customHeight="1">
      <c r="A28" s="3" t="s">
        <v>23</v>
      </c>
      <c r="B28" s="5"/>
      <c r="C28" s="7">
        <v>1479.6</v>
      </c>
      <c r="D28" s="10">
        <v>12309.6</v>
      </c>
      <c r="E28" s="7">
        <v>2285.6</v>
      </c>
      <c r="F28" s="7">
        <f>SUM(C28:E28)</f>
        <v>16074.800000000001</v>
      </c>
      <c r="G28" s="24">
        <v>17827</v>
      </c>
      <c r="H28" s="11">
        <v>132761</v>
      </c>
      <c r="I28" s="24">
        <v>17726</v>
      </c>
      <c r="J28" s="24">
        <f>SUM(G28:I28)</f>
        <v>168314</v>
      </c>
      <c r="K28" s="24">
        <v>7373.26666666666</v>
      </c>
      <c r="L28" s="11">
        <v>7776.26666666666</v>
      </c>
      <c r="M28" s="24">
        <v>8179.26666666666</v>
      </c>
      <c r="N28" s="24">
        <f t="shared" si="6"/>
        <v>168314</v>
      </c>
      <c r="O28" s="33">
        <v>1460290</v>
      </c>
      <c r="P28" s="27">
        <v>1.204</v>
      </c>
      <c r="Q28" s="28">
        <v>1.078</v>
      </c>
      <c r="R28" s="38">
        <v>0.775</v>
      </c>
    </row>
    <row r="29" spans="1:18" ht="10.5" customHeight="1">
      <c r="A29" s="21" t="s">
        <v>24</v>
      </c>
      <c r="B29" s="22"/>
      <c r="C29" s="8">
        <v>1398.3</v>
      </c>
      <c r="D29" s="18">
        <v>12559.4</v>
      </c>
      <c r="E29" s="8">
        <v>1622</v>
      </c>
      <c r="F29" s="8">
        <f>SUM(C29:E29)</f>
        <v>15579.699999999999</v>
      </c>
      <c r="G29" s="23">
        <v>17461</v>
      </c>
      <c r="H29" s="12">
        <v>132528</v>
      </c>
      <c r="I29" s="23">
        <v>17434</v>
      </c>
      <c r="J29" s="23">
        <f>SUM(G29:I29)</f>
        <v>167423</v>
      </c>
      <c r="K29" s="23">
        <v>5752.48333333333</v>
      </c>
      <c r="L29" s="12">
        <v>5864.33333333334</v>
      </c>
      <c r="M29" s="23">
        <v>5976.18333333334</v>
      </c>
      <c r="N29" s="23">
        <f t="shared" si="6"/>
        <v>167423</v>
      </c>
      <c r="O29" s="34">
        <v>1396308</v>
      </c>
      <c r="P29" s="31">
        <v>1.248</v>
      </c>
      <c r="Q29" s="32">
        <v>1.055</v>
      </c>
      <c r="R29" s="39">
        <v>1.071</v>
      </c>
    </row>
  </sheetData>
  <mergeCells count="24">
    <mergeCell ref="O21:O23"/>
    <mergeCell ref="A19:A20"/>
    <mergeCell ref="O5:O6"/>
    <mergeCell ref="O7:O8"/>
    <mergeCell ref="O9:O10"/>
    <mergeCell ref="O11:O12"/>
    <mergeCell ref="O13:O14"/>
    <mergeCell ref="O15:O16"/>
    <mergeCell ref="O17:O18"/>
    <mergeCell ref="O19:O20"/>
    <mergeCell ref="A11:A12"/>
    <mergeCell ref="A13:A14"/>
    <mergeCell ref="A15:A16"/>
    <mergeCell ref="A17:A18"/>
    <mergeCell ref="B1:Q1"/>
    <mergeCell ref="A21:A23"/>
    <mergeCell ref="G2:N2"/>
    <mergeCell ref="O2:O3"/>
    <mergeCell ref="P2:R2"/>
    <mergeCell ref="A5:A6"/>
    <mergeCell ref="A7:A8"/>
    <mergeCell ref="C2:F2"/>
    <mergeCell ref="A2:B4"/>
    <mergeCell ref="A9:A10"/>
  </mergeCells>
  <printOptions/>
  <pageMargins left="0.3937007874015748" right="0.3937007874015748" top="0.3937007874015748" bottom="0.3937007874015748" header="0.5118110236220472" footer="0.1968503937007874"/>
  <pageSetup orientation="landscape" paperSize="9" r:id="rId2"/>
  <headerFooter alignWithMargins="0">
    <oddFooter>&amp;R&amp;"ＭＳ Ｐ明朝,標準"&amp;8明治３６年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2001-10-18T05:16:21Z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