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付表１" sheetId="1" r:id="rId1"/>
    <sheet name="付表２－１，２" sheetId="2" r:id="rId2"/>
  </sheets>
  <definedNames/>
  <calcPr fullCalcOnLoad="1"/>
</workbook>
</file>

<file path=xl/sharedStrings.xml><?xml version="1.0" encoding="utf-8"?>
<sst xmlns="http://schemas.openxmlformats.org/spreadsheetml/2006/main" count="489" uniqueCount="133">
  <si>
    <t>付表１－１　都道府県別事業所数、従業者数、年間商品販売額（総数）</t>
  </si>
  <si>
    <t>（単位：人、百万円）</t>
  </si>
  <si>
    <t>都道府県名</t>
  </si>
  <si>
    <t>合　　　　計</t>
  </si>
  <si>
    <t>事業所数</t>
  </si>
  <si>
    <t>従業者数</t>
  </si>
  <si>
    <t>年間商品販売額</t>
  </si>
  <si>
    <t xml:space="preserve"> 全　国</t>
  </si>
  <si>
    <t xml:space="preserve"> 北海道</t>
  </si>
  <si>
    <t xml:space="preserve"> 青森県</t>
  </si>
  <si>
    <t xml:space="preserve"> 岩手県</t>
  </si>
  <si>
    <t xml:space="preserve"> 宮城県</t>
  </si>
  <si>
    <t xml:space="preserve"> 秋田県</t>
  </si>
  <si>
    <t xml:space="preserve"> 山形県</t>
  </si>
  <si>
    <t xml:space="preserve"> 福島県</t>
  </si>
  <si>
    <t xml:space="preserve"> 茨城県</t>
  </si>
  <si>
    <t xml:space="preserve"> 栃木県</t>
  </si>
  <si>
    <t xml:space="preserve"> 群馬県</t>
  </si>
  <si>
    <t xml:space="preserve"> 埼玉県</t>
  </si>
  <si>
    <t xml:space="preserve"> 千葉県</t>
  </si>
  <si>
    <t xml:space="preserve"> 東京都</t>
  </si>
  <si>
    <t xml:space="preserve"> 神奈川県</t>
  </si>
  <si>
    <t xml:space="preserve"> 新潟県</t>
  </si>
  <si>
    <t xml:space="preserve"> 富山県</t>
  </si>
  <si>
    <t xml:space="preserve"> 石川県</t>
  </si>
  <si>
    <t xml:space="preserve"> 福井県</t>
  </si>
  <si>
    <t xml:space="preserve"> 山梨県</t>
  </si>
  <si>
    <t xml:space="preserve"> 長野県</t>
  </si>
  <si>
    <t xml:space="preserve"> 岐阜県</t>
  </si>
  <si>
    <t xml:space="preserve"> 静岡県</t>
  </si>
  <si>
    <t xml:space="preserve"> 愛知県</t>
  </si>
  <si>
    <t xml:space="preserve"> 三重県</t>
  </si>
  <si>
    <t xml:space="preserve"> 滋賀県</t>
  </si>
  <si>
    <t xml:space="preserve"> 京都府</t>
  </si>
  <si>
    <t xml:space="preserve"> 大阪府</t>
  </si>
  <si>
    <t xml:space="preserve"> 兵庫県</t>
  </si>
  <si>
    <t xml:space="preserve"> 奈良県</t>
  </si>
  <si>
    <t xml:space="preserve"> 和歌山県</t>
  </si>
  <si>
    <t xml:space="preserve"> 鳥取県</t>
  </si>
  <si>
    <t xml:space="preserve"> 島根県</t>
  </si>
  <si>
    <t xml:space="preserve"> 岡山県</t>
  </si>
  <si>
    <t xml:space="preserve"> 広島県</t>
  </si>
  <si>
    <t xml:space="preserve"> 山口県</t>
  </si>
  <si>
    <t xml:space="preserve"> 徳島県</t>
  </si>
  <si>
    <t xml:space="preserve"> 香川県</t>
  </si>
  <si>
    <t xml:space="preserve"> 愛媛県</t>
  </si>
  <si>
    <t xml:space="preserve"> 高知県</t>
  </si>
  <si>
    <t>全国比</t>
  </si>
  <si>
    <t xml:space="preserve"> 福岡県</t>
  </si>
  <si>
    <t xml:space="preserve"> 佐賀県</t>
  </si>
  <si>
    <t xml:space="preserve"> 長崎県</t>
  </si>
  <si>
    <t xml:space="preserve"> 熊本県</t>
  </si>
  <si>
    <t xml:space="preserve"> 大分県</t>
  </si>
  <si>
    <t xml:space="preserve"> 宮崎県</t>
  </si>
  <si>
    <t xml:space="preserve"> 鹿児島県</t>
  </si>
  <si>
    <t xml:space="preserve"> 沖縄県</t>
  </si>
  <si>
    <t>付表１－２　都道府県別事業所数、従業者数、年間商品販売額（卸売業）</t>
  </si>
  <si>
    <t>付表１－３　都道府県別事業所数、従業者数、年間商品販売額（小売業）</t>
  </si>
  <si>
    <t>付表２－１　市町村別事業所数、従業者数、年間商品販売額（総数）</t>
  </si>
  <si>
    <t>事業所数</t>
  </si>
  <si>
    <t>従業者数</t>
  </si>
  <si>
    <t>年間商品販売額</t>
  </si>
  <si>
    <t>１６年</t>
  </si>
  <si>
    <t>１４年</t>
  </si>
  <si>
    <t>増減率</t>
  </si>
  <si>
    <t>県計</t>
  </si>
  <si>
    <t>市計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</si>
  <si>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</si>
  <si>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</si>
  <si>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</si>
  <si>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</si>
  <si>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</si>
  <si>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</si>
  <si>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</si>
  <si>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</si>
  <si>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</si>
  <si>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郡計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</si>
  <si>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</si>
  <si>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</si>
  <si>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</si>
  <si>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</si>
  <si>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</si>
  <si>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</si>
  <si>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</si>
  <si>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</si>
  <si>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</si>
  <si>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</si>
  <si>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</si>
  <si>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</si>
  <si>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</si>
  <si>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</si>
  <si>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</si>
  <si>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</si>
  <si>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</si>
  <si>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</si>
  <si>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</si>
  <si>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</si>
  <si>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</si>
  <si>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</si>
  <si>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</si>
  <si>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</si>
  <si>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</si>
  <si>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</si>
  <si>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</si>
  <si>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</si>
  <si>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</si>
  <si>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</si>
  <si>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</si>
  <si>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</si>
  <si>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</si>
  <si>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</si>
  <si>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</si>
  <si>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</si>
  <si>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</si>
  <si>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</si>
  <si>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</si>
  <si>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</si>
  <si>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</si>
  <si>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</si>
  <si>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</si>
  <si>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</si>
  <si>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付表２－２　市町村別事業所数、従業者数、年間商品販売額（卸売業）</t>
  </si>
  <si>
    <t>１６年</t>
  </si>
  <si>
    <t>１４年</t>
  </si>
  <si>
    <t>-</t>
  </si>
  <si>
    <t>X</t>
  </si>
  <si>
    <t>付表２－３　市町村別事業所数、従業者数、年間商品販売額（小売業）</t>
  </si>
  <si>
    <t>従業員数</t>
  </si>
  <si>
    <t>年間商品販売額</t>
  </si>
  <si>
    <t>１６年</t>
  </si>
  <si>
    <t>１４年</t>
  </si>
  <si>
    <t>X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</si>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</sst>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%"/>
    <numFmt numFmtId="179" formatCode="#,##0.0;&quot;△ &quot;#,##0.0"/>
    <numFmt numFmtId="180" formatCode="#,##0_);[Red]\(#,##0\)"/>
    <numFmt numFmtId="181" formatCode="#,##0_ ;[Red]\-#,##0\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/>
    </xf>
    <xf numFmtId="177" fontId="0" fillId="0" borderId="0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1" xfId="0" applyBorder="1" applyAlignment="1">
      <alignment horizontal="justify" vertical="center"/>
    </xf>
    <xf numFmtId="178" fontId="0" fillId="0" borderId="0" xfId="0" applyNumberFormat="1" applyBorder="1" applyAlignment="1">
      <alignment/>
    </xf>
    <xf numFmtId="38" fontId="3" fillId="2" borderId="3" xfId="16" applyFont="1" applyFill="1" applyBorder="1" applyAlignment="1">
      <alignment horizontal="right" wrapText="1"/>
    </xf>
    <xf numFmtId="38" fontId="3" fillId="2" borderId="1" xfId="16" applyFont="1" applyFill="1" applyBorder="1" applyAlignment="1">
      <alignment horizontal="right" wrapText="1"/>
    </xf>
    <xf numFmtId="0" fontId="0" fillId="0" borderId="0" xfId="0" applyAlignment="1">
      <alignment horizontal="justify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3" borderId="4" xfId="0" applyFont="1" applyFill="1" applyBorder="1" applyAlignment="1">
      <alignment horizontal="center" shrinkToFit="1"/>
    </xf>
    <xf numFmtId="176" fontId="5" fillId="3" borderId="1" xfId="0" applyNumberFormat="1" applyFont="1" applyFill="1" applyBorder="1" applyAlignment="1">
      <alignment/>
    </xf>
    <xf numFmtId="179" fontId="5" fillId="3" borderId="1" xfId="16" applyNumberFormat="1" applyFont="1" applyFill="1" applyBorder="1" applyAlignment="1">
      <alignment/>
    </xf>
    <xf numFmtId="179" fontId="5" fillId="3" borderId="6" xfId="16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4" xfId="0" applyFont="1" applyBorder="1" applyAlignment="1">
      <alignment horizontal="center" shrinkToFit="1"/>
    </xf>
    <xf numFmtId="176" fontId="4" fillId="0" borderId="1" xfId="0" applyNumberFormat="1" applyFont="1" applyBorder="1" applyAlignment="1">
      <alignment/>
    </xf>
    <xf numFmtId="179" fontId="4" fillId="0" borderId="1" xfId="16" applyNumberFormat="1" applyFont="1" applyBorder="1" applyAlignment="1">
      <alignment/>
    </xf>
    <xf numFmtId="179" fontId="4" fillId="0" borderId="6" xfId="16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180" fontId="4" fillId="0" borderId="1" xfId="0" applyNumberFormat="1" applyFont="1" applyBorder="1" applyAlignment="1">
      <alignment/>
    </xf>
    <xf numFmtId="0" fontId="4" fillId="0" borderId="7" xfId="0" applyFont="1" applyBorder="1" applyAlignment="1">
      <alignment horizontal="center" shrinkToFit="1"/>
    </xf>
    <xf numFmtId="176" fontId="4" fillId="0" borderId="8" xfId="0" applyNumberFormat="1" applyFont="1" applyBorder="1" applyAlignment="1">
      <alignment/>
    </xf>
    <xf numFmtId="179" fontId="4" fillId="0" borderId="8" xfId="16" applyNumberFormat="1" applyFont="1" applyBorder="1" applyAlignment="1">
      <alignment/>
    </xf>
    <xf numFmtId="179" fontId="4" fillId="0" borderId="9" xfId="16" applyNumberFormat="1" applyFont="1" applyBorder="1" applyAlignment="1">
      <alignment/>
    </xf>
    <xf numFmtId="0" fontId="4" fillId="0" borderId="0" xfId="0" applyFont="1" applyBorder="1" applyAlignment="1">
      <alignment horizontal="center" shrinkToFit="1"/>
    </xf>
    <xf numFmtId="176" fontId="4" fillId="0" borderId="0" xfId="0" applyNumberFormat="1" applyFont="1" applyBorder="1" applyAlignment="1">
      <alignment/>
    </xf>
    <xf numFmtId="179" fontId="4" fillId="0" borderId="0" xfId="16" applyNumberFormat="1" applyFont="1" applyBorder="1" applyAlignment="1">
      <alignment/>
    </xf>
    <xf numFmtId="176" fontId="4" fillId="0" borderId="0" xfId="0" applyNumberFormat="1" applyFont="1" applyBorder="1" applyAlignment="1">
      <alignment horizontal="left" vertical="center"/>
    </xf>
    <xf numFmtId="38" fontId="4" fillId="0" borderId="0" xfId="16" applyFont="1" applyBorder="1" applyAlignment="1">
      <alignment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Continuous" vertical="center"/>
    </xf>
    <xf numFmtId="176" fontId="4" fillId="0" borderId="10" xfId="0" applyNumberFormat="1" applyFont="1" applyBorder="1" applyAlignment="1">
      <alignment horizontal="centerContinuous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5" fillId="3" borderId="4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9" fontId="4" fillId="0" borderId="1" xfId="16" applyNumberFormat="1" applyFont="1" applyFill="1" applyBorder="1" applyAlignment="1">
      <alignment/>
    </xf>
    <xf numFmtId="180" fontId="4" fillId="0" borderId="1" xfId="16" applyNumberFormat="1" applyFont="1" applyBorder="1" applyAlignment="1">
      <alignment/>
    </xf>
    <xf numFmtId="179" fontId="4" fillId="0" borderId="6" xfId="16" applyNumberFormat="1" applyFont="1" applyFill="1" applyBorder="1" applyAlignment="1">
      <alignment/>
    </xf>
    <xf numFmtId="176" fontId="4" fillId="0" borderId="1" xfId="0" applyNumberFormat="1" applyFont="1" applyBorder="1" applyAlignment="1">
      <alignment horizontal="right" vertical="center"/>
    </xf>
    <xf numFmtId="179" fontId="4" fillId="0" borderId="1" xfId="16" applyNumberFormat="1" applyFont="1" applyFill="1" applyBorder="1" applyAlignment="1">
      <alignment horizontal="right" vertical="center"/>
    </xf>
    <xf numFmtId="180" fontId="4" fillId="0" borderId="1" xfId="0" applyNumberFormat="1" applyFont="1" applyBorder="1" applyAlignment="1">
      <alignment horizontal="right" vertical="center"/>
    </xf>
    <xf numFmtId="179" fontId="4" fillId="0" borderId="6" xfId="16" applyNumberFormat="1" applyFont="1" applyFill="1" applyBorder="1" applyAlignment="1">
      <alignment horizontal="right" vertical="center"/>
    </xf>
    <xf numFmtId="180" fontId="4" fillId="0" borderId="1" xfId="16" applyNumberFormat="1" applyFont="1" applyBorder="1" applyAlignment="1">
      <alignment horizontal="right"/>
    </xf>
    <xf numFmtId="179" fontId="4" fillId="0" borderId="6" xfId="16" applyNumberFormat="1" applyFont="1" applyFill="1" applyBorder="1" applyAlignment="1">
      <alignment horizontal="right"/>
    </xf>
    <xf numFmtId="49" fontId="4" fillId="0" borderId="1" xfId="16" applyNumberFormat="1" applyFont="1" applyBorder="1" applyAlignment="1">
      <alignment horizontal="right"/>
    </xf>
    <xf numFmtId="49" fontId="4" fillId="0" borderId="1" xfId="16" applyNumberFormat="1" applyFont="1" applyFill="1" applyBorder="1" applyAlignment="1">
      <alignment horizontal="right"/>
    </xf>
    <xf numFmtId="180" fontId="4" fillId="0" borderId="1" xfId="16" applyNumberFormat="1" applyFont="1" applyBorder="1" applyAlignment="1">
      <alignment horizontal="right" vertical="center"/>
    </xf>
    <xf numFmtId="49" fontId="4" fillId="0" borderId="6" xfId="16" applyNumberFormat="1" applyFont="1" applyFill="1" applyBorder="1" applyAlignment="1">
      <alignment horizontal="right" vertical="center"/>
    </xf>
    <xf numFmtId="180" fontId="4" fillId="0" borderId="1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vertical="center"/>
    </xf>
    <xf numFmtId="179" fontId="4" fillId="0" borderId="8" xfId="16" applyNumberFormat="1" applyFont="1" applyFill="1" applyBorder="1" applyAlignment="1">
      <alignment/>
    </xf>
    <xf numFmtId="180" fontId="4" fillId="0" borderId="8" xfId="16" applyNumberFormat="1" applyFont="1" applyBorder="1" applyAlignment="1">
      <alignment/>
    </xf>
    <xf numFmtId="180" fontId="4" fillId="0" borderId="8" xfId="16" applyNumberFormat="1" applyFont="1" applyBorder="1" applyAlignment="1">
      <alignment horizontal="right"/>
    </xf>
    <xf numFmtId="179" fontId="4" fillId="0" borderId="9" xfId="16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76" fontId="4" fillId="0" borderId="11" xfId="0" applyNumberFormat="1" applyFont="1" applyBorder="1" applyAlignment="1">
      <alignment horizontal="centerContinuous" vertical="center"/>
    </xf>
    <xf numFmtId="176" fontId="5" fillId="0" borderId="0" xfId="0" applyNumberFormat="1" applyFont="1" applyAlignment="1">
      <alignment/>
    </xf>
    <xf numFmtId="181" fontId="4" fillId="0" borderId="1" xfId="16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13.625" style="15" customWidth="1"/>
    <col min="2" max="4" width="19.625" style="0" customWidth="1"/>
    <col min="5" max="6" width="12.50390625" style="0" customWidth="1"/>
  </cols>
  <sheetData>
    <row r="1" spans="1:5" ht="13.5" customHeight="1">
      <c r="A1" s="78" t="s">
        <v>0</v>
      </c>
      <c r="B1" s="78"/>
      <c r="C1" s="78"/>
      <c r="D1" s="78"/>
      <c r="E1" s="78"/>
    </row>
    <row r="2" spans="1:5" ht="13.5" customHeight="1">
      <c r="A2" s="1"/>
      <c r="B2" s="1"/>
      <c r="C2" s="1"/>
      <c r="D2" s="2" t="s">
        <v>1</v>
      </c>
      <c r="E2" s="1"/>
    </row>
    <row r="3" spans="1:6" ht="13.5" customHeight="1">
      <c r="A3" s="79" t="s">
        <v>2</v>
      </c>
      <c r="B3" s="81" t="s">
        <v>3</v>
      </c>
      <c r="C3" s="82"/>
      <c r="D3" s="83"/>
      <c r="E3" s="3"/>
      <c r="F3" s="3"/>
    </row>
    <row r="4" spans="1:6" ht="13.5" customHeight="1">
      <c r="A4" s="80"/>
      <c r="B4" s="4" t="s">
        <v>4</v>
      </c>
      <c r="C4" s="5" t="s">
        <v>5</v>
      </c>
      <c r="D4" s="4" t="s">
        <v>6</v>
      </c>
      <c r="E4" s="6"/>
      <c r="F4" s="6"/>
    </row>
    <row r="5" spans="1:6" ht="15" customHeight="1">
      <c r="A5" s="7" t="s">
        <v>7</v>
      </c>
      <c r="B5" s="8">
        <f>SUM(B6:B52)</f>
        <v>1613318</v>
      </c>
      <c r="C5" s="8">
        <f>SUM(C6:C52)</f>
        <v>11565953</v>
      </c>
      <c r="D5" s="8">
        <f>SUM(D6:D52)+1</f>
        <v>538775810</v>
      </c>
      <c r="E5" s="9"/>
      <c r="F5" s="9"/>
    </row>
    <row r="6" spans="1:6" ht="15" customHeight="1">
      <c r="A6" s="7" t="s">
        <v>8</v>
      </c>
      <c r="B6" s="8">
        <v>64471</v>
      </c>
      <c r="C6" s="10">
        <v>502536</v>
      </c>
      <c r="D6" s="8">
        <v>19728125</v>
      </c>
      <c r="E6" s="9"/>
      <c r="F6" s="9"/>
    </row>
    <row r="7" spans="1:6" ht="15" customHeight="1">
      <c r="A7" s="7" t="s">
        <v>9</v>
      </c>
      <c r="B7" s="8">
        <v>20214</v>
      </c>
      <c r="C7" s="10">
        <v>125723</v>
      </c>
      <c r="D7" s="8">
        <v>3577699</v>
      </c>
      <c r="E7" s="9"/>
      <c r="F7" s="9"/>
    </row>
    <row r="8" spans="1:6" ht="15" customHeight="1">
      <c r="A8" s="7" t="s">
        <v>10</v>
      </c>
      <c r="B8" s="8">
        <v>19516</v>
      </c>
      <c r="C8" s="10">
        <v>115600</v>
      </c>
      <c r="D8" s="8">
        <v>3383463</v>
      </c>
      <c r="E8" s="9"/>
      <c r="F8" s="9"/>
    </row>
    <row r="9" spans="1:6" ht="15" customHeight="1">
      <c r="A9" s="7" t="s">
        <v>11</v>
      </c>
      <c r="B9" s="8">
        <v>31706</v>
      </c>
      <c r="C9" s="10">
        <v>227982</v>
      </c>
      <c r="D9" s="8">
        <v>10236543</v>
      </c>
      <c r="E9" s="9"/>
      <c r="F9" s="9"/>
    </row>
    <row r="10" spans="1:6" ht="15" customHeight="1">
      <c r="A10" s="7" t="s">
        <v>12</v>
      </c>
      <c r="B10" s="8">
        <v>17521</v>
      </c>
      <c r="C10" s="10">
        <v>98775</v>
      </c>
      <c r="D10" s="8">
        <v>2626070</v>
      </c>
      <c r="E10" s="9"/>
      <c r="F10" s="9"/>
    </row>
    <row r="11" spans="1:6" ht="15" customHeight="1">
      <c r="A11" s="7" t="s">
        <v>13</v>
      </c>
      <c r="B11" s="8">
        <v>18592</v>
      </c>
      <c r="C11" s="10">
        <v>105549</v>
      </c>
      <c r="D11" s="8">
        <v>2833161</v>
      </c>
      <c r="E11" s="9"/>
      <c r="F11" s="9"/>
    </row>
    <row r="12" spans="1:6" ht="15" customHeight="1">
      <c r="A12" s="7" t="s">
        <v>14</v>
      </c>
      <c r="B12" s="8">
        <v>28644</v>
      </c>
      <c r="C12" s="10">
        <v>171586</v>
      </c>
      <c r="D12" s="8">
        <v>4720635</v>
      </c>
      <c r="E12" s="9"/>
      <c r="F12" s="9"/>
    </row>
    <row r="13" spans="1:6" ht="15" customHeight="1">
      <c r="A13" s="7" t="s">
        <v>15</v>
      </c>
      <c r="B13" s="8">
        <v>34642</v>
      </c>
      <c r="C13" s="10">
        <v>231904</v>
      </c>
      <c r="D13" s="8">
        <v>6651294</v>
      </c>
      <c r="E13" s="9"/>
      <c r="F13" s="9"/>
    </row>
    <row r="14" spans="1:6" ht="15" customHeight="1">
      <c r="A14" s="7" t="s">
        <v>16</v>
      </c>
      <c r="B14" s="8">
        <v>25752</v>
      </c>
      <c r="C14" s="10">
        <v>165252</v>
      </c>
      <c r="D14" s="8">
        <v>5472396</v>
      </c>
      <c r="E14" s="9"/>
      <c r="F14" s="9"/>
    </row>
    <row r="15" spans="1:6" ht="15" customHeight="1">
      <c r="A15" s="7" t="s">
        <v>17</v>
      </c>
      <c r="B15" s="8">
        <v>26922</v>
      </c>
      <c r="C15" s="10">
        <v>173901</v>
      </c>
      <c r="D15" s="8">
        <v>6045598</v>
      </c>
      <c r="E15" s="9"/>
      <c r="F15" s="9"/>
    </row>
    <row r="16" spans="1:6" ht="15" customHeight="1">
      <c r="A16" s="7" t="s">
        <v>18</v>
      </c>
      <c r="B16" s="8">
        <v>58104</v>
      </c>
      <c r="C16" s="10">
        <v>462440</v>
      </c>
      <c r="D16" s="8">
        <v>14363838</v>
      </c>
      <c r="E16" s="9"/>
      <c r="F16" s="9"/>
    </row>
    <row r="17" spans="1:6" ht="15" customHeight="1">
      <c r="A17" s="7" t="s">
        <v>19</v>
      </c>
      <c r="B17" s="8">
        <v>52569</v>
      </c>
      <c r="C17" s="10">
        <v>418924</v>
      </c>
      <c r="D17" s="8">
        <v>11607883</v>
      </c>
      <c r="E17" s="9"/>
      <c r="F17" s="9"/>
    </row>
    <row r="18" spans="1:6" ht="15" customHeight="1">
      <c r="A18" s="7" t="s">
        <v>20</v>
      </c>
      <c r="B18" s="8">
        <v>171155</v>
      </c>
      <c r="C18" s="10">
        <v>1665591</v>
      </c>
      <c r="D18" s="8">
        <v>176898500</v>
      </c>
      <c r="E18" s="9"/>
      <c r="F18" s="9"/>
    </row>
    <row r="19" spans="1:6" ht="15" customHeight="1">
      <c r="A19" s="7" t="s">
        <v>21</v>
      </c>
      <c r="B19" s="8">
        <v>74540</v>
      </c>
      <c r="C19" s="10">
        <v>621811</v>
      </c>
      <c r="D19" s="8">
        <v>19818957</v>
      </c>
      <c r="E19" s="9"/>
      <c r="F19" s="9"/>
    </row>
    <row r="20" spans="1:6" ht="15" customHeight="1">
      <c r="A20" s="7" t="s">
        <v>22</v>
      </c>
      <c r="B20" s="8">
        <v>36512</v>
      </c>
      <c r="C20" s="10">
        <v>223858</v>
      </c>
      <c r="D20" s="8">
        <v>7215214</v>
      </c>
      <c r="E20" s="9"/>
      <c r="F20" s="9"/>
    </row>
    <row r="21" spans="1:6" ht="15" customHeight="1">
      <c r="A21" s="11" t="s">
        <v>23</v>
      </c>
      <c r="B21" s="8">
        <v>17995</v>
      </c>
      <c r="C21" s="10">
        <v>103434</v>
      </c>
      <c r="D21" s="8">
        <v>3278317</v>
      </c>
      <c r="E21" s="9"/>
      <c r="F21" s="9"/>
    </row>
    <row r="22" spans="1:6" ht="15" customHeight="1">
      <c r="A22" s="11" t="s">
        <v>24</v>
      </c>
      <c r="B22" s="8">
        <v>18091</v>
      </c>
      <c r="C22" s="10">
        <v>115045</v>
      </c>
      <c r="D22" s="8">
        <v>4335303</v>
      </c>
      <c r="E22" s="9"/>
      <c r="F22" s="9"/>
    </row>
    <row r="23" spans="1:6" ht="15" customHeight="1">
      <c r="A23" s="11" t="s">
        <v>25</v>
      </c>
      <c r="B23" s="8">
        <v>13295</v>
      </c>
      <c r="C23" s="10">
        <v>76940</v>
      </c>
      <c r="D23" s="8">
        <v>2296069</v>
      </c>
      <c r="E23" s="9"/>
      <c r="F23" s="9"/>
    </row>
    <row r="24" spans="1:6" ht="15" customHeight="1">
      <c r="A24" s="11" t="s">
        <v>26</v>
      </c>
      <c r="B24" s="8">
        <v>12361</v>
      </c>
      <c r="C24" s="10">
        <v>72057</v>
      </c>
      <c r="D24" s="8">
        <v>1938459</v>
      </c>
      <c r="E24" s="9"/>
      <c r="F24" s="9"/>
    </row>
    <row r="25" spans="1:6" ht="15" customHeight="1">
      <c r="A25" s="11" t="s">
        <v>27</v>
      </c>
      <c r="B25" s="8">
        <v>29538</v>
      </c>
      <c r="C25" s="10">
        <v>187479</v>
      </c>
      <c r="D25" s="8">
        <v>6062901</v>
      </c>
      <c r="E25" s="9"/>
      <c r="F25" s="9"/>
    </row>
    <row r="26" spans="1:6" ht="15" customHeight="1">
      <c r="A26" s="11" t="s">
        <v>28</v>
      </c>
      <c r="B26" s="8">
        <v>29231</v>
      </c>
      <c r="C26" s="10">
        <v>182493</v>
      </c>
      <c r="D26" s="8">
        <v>4918143</v>
      </c>
      <c r="E26" s="9"/>
      <c r="F26" s="9"/>
    </row>
    <row r="27" spans="1:6" ht="15" customHeight="1">
      <c r="A27" s="11" t="s">
        <v>29</v>
      </c>
      <c r="B27" s="8">
        <v>51112</v>
      </c>
      <c r="C27" s="10">
        <v>324704</v>
      </c>
      <c r="D27" s="8">
        <v>10757163</v>
      </c>
      <c r="E27" s="9"/>
      <c r="F27" s="9"/>
    </row>
    <row r="28" spans="1:6" ht="15" customHeight="1">
      <c r="A28" s="11" t="s">
        <v>30</v>
      </c>
      <c r="B28" s="8">
        <v>86922</v>
      </c>
      <c r="C28" s="10">
        <v>698790</v>
      </c>
      <c r="D28" s="8">
        <v>40882453</v>
      </c>
      <c r="E28" s="9"/>
      <c r="F28" s="9"/>
    </row>
    <row r="29" spans="1:6" ht="15" customHeight="1">
      <c r="A29" s="11" t="s">
        <v>31</v>
      </c>
      <c r="B29" s="8">
        <v>23265</v>
      </c>
      <c r="C29" s="10">
        <v>146728</v>
      </c>
      <c r="D29" s="8">
        <v>3843820</v>
      </c>
      <c r="E29" s="9"/>
      <c r="F29" s="9"/>
    </row>
    <row r="30" spans="1:6" ht="15" customHeight="1">
      <c r="A30" s="11" t="s">
        <v>32</v>
      </c>
      <c r="B30" s="8">
        <v>15310</v>
      </c>
      <c r="C30" s="10">
        <v>105934</v>
      </c>
      <c r="D30" s="8">
        <v>2516919</v>
      </c>
      <c r="E30" s="9"/>
      <c r="F30" s="9"/>
    </row>
    <row r="31" spans="1:6" ht="15" customHeight="1">
      <c r="A31" s="11" t="s">
        <v>33</v>
      </c>
      <c r="B31" s="8">
        <v>37377</v>
      </c>
      <c r="C31" s="10">
        <v>254510</v>
      </c>
      <c r="D31" s="8">
        <v>7448711</v>
      </c>
      <c r="E31" s="9"/>
      <c r="F31" s="9"/>
    </row>
    <row r="32" spans="1:6" ht="15" customHeight="1">
      <c r="A32" s="11" t="s">
        <v>34</v>
      </c>
      <c r="B32" s="8">
        <v>120342</v>
      </c>
      <c r="C32" s="10">
        <v>976734</v>
      </c>
      <c r="D32" s="8">
        <v>60096953</v>
      </c>
      <c r="E32" s="9"/>
      <c r="F32" s="9"/>
    </row>
    <row r="33" spans="1:6" ht="15" customHeight="1">
      <c r="A33" s="11" t="s">
        <v>35</v>
      </c>
      <c r="B33" s="8">
        <v>66265</v>
      </c>
      <c r="C33" s="10">
        <v>445928</v>
      </c>
      <c r="D33" s="8">
        <v>12914696</v>
      </c>
      <c r="E33" s="9"/>
      <c r="F33" s="9"/>
    </row>
    <row r="34" spans="1:6" ht="15" customHeight="1">
      <c r="A34" s="11" t="s">
        <v>36</v>
      </c>
      <c r="B34" s="8">
        <v>14507</v>
      </c>
      <c r="C34" s="10">
        <v>97508</v>
      </c>
      <c r="D34" s="8">
        <v>2146574</v>
      </c>
      <c r="E34" s="9"/>
      <c r="F34" s="9"/>
    </row>
    <row r="35" spans="1:6" ht="15" customHeight="1">
      <c r="A35" s="11" t="s">
        <v>37</v>
      </c>
      <c r="B35" s="8">
        <v>16739</v>
      </c>
      <c r="C35" s="10">
        <v>84904</v>
      </c>
      <c r="D35" s="8">
        <v>1855756</v>
      </c>
      <c r="E35" s="9"/>
      <c r="F35" s="9"/>
    </row>
    <row r="36" spans="1:6" ht="15" customHeight="1">
      <c r="A36" s="11" t="s">
        <v>38</v>
      </c>
      <c r="B36" s="8">
        <v>8482</v>
      </c>
      <c r="C36" s="10">
        <v>51922</v>
      </c>
      <c r="D36" s="8">
        <v>1478413</v>
      </c>
      <c r="E36" s="9"/>
      <c r="F36" s="9"/>
    </row>
    <row r="37" spans="1:6" ht="15" customHeight="1">
      <c r="A37" s="11" t="s">
        <v>39</v>
      </c>
      <c r="B37" s="8">
        <v>12087</v>
      </c>
      <c r="C37" s="10">
        <v>64344</v>
      </c>
      <c r="D37" s="8">
        <v>1642950</v>
      </c>
      <c r="E37" s="9"/>
      <c r="F37" s="9"/>
    </row>
    <row r="38" spans="1:6" ht="15" customHeight="1">
      <c r="A38" s="11" t="s">
        <v>40</v>
      </c>
      <c r="B38" s="8">
        <v>25468</v>
      </c>
      <c r="C38" s="10">
        <v>166363</v>
      </c>
      <c r="D38" s="8">
        <v>5451640</v>
      </c>
      <c r="E38" s="9"/>
      <c r="F38" s="9"/>
    </row>
    <row r="39" spans="1:6" ht="15" customHeight="1">
      <c r="A39" s="11" t="s">
        <v>41</v>
      </c>
      <c r="B39" s="8">
        <v>39264</v>
      </c>
      <c r="C39" s="10">
        <v>278214</v>
      </c>
      <c r="D39" s="8">
        <v>11992582</v>
      </c>
      <c r="E39" s="9"/>
      <c r="F39" s="9"/>
    </row>
    <row r="40" spans="1:6" ht="15" customHeight="1">
      <c r="A40" s="11" t="s">
        <v>42</v>
      </c>
      <c r="B40" s="8">
        <v>22160</v>
      </c>
      <c r="C40" s="10">
        <v>131380</v>
      </c>
      <c r="D40" s="8">
        <v>3557428</v>
      </c>
      <c r="E40" s="9"/>
      <c r="F40" s="9"/>
    </row>
    <row r="41" spans="1:6" ht="15" customHeight="1">
      <c r="A41" s="11" t="s">
        <v>43</v>
      </c>
      <c r="B41" s="8">
        <v>12512</v>
      </c>
      <c r="C41" s="10">
        <v>67465</v>
      </c>
      <c r="D41" s="8">
        <v>1762088</v>
      </c>
      <c r="E41" s="9"/>
      <c r="F41" s="9"/>
    </row>
    <row r="42" spans="1:6" ht="15" customHeight="1">
      <c r="A42" s="11" t="s">
        <v>44</v>
      </c>
      <c r="B42" s="8">
        <v>15369</v>
      </c>
      <c r="C42" s="10">
        <v>99081</v>
      </c>
      <c r="D42" s="8">
        <v>3889681</v>
      </c>
      <c r="E42" s="9"/>
      <c r="F42" s="9"/>
    </row>
    <row r="43" spans="1:6" ht="15" customHeight="1">
      <c r="A43" s="11" t="s">
        <v>45</v>
      </c>
      <c r="B43" s="8">
        <v>22028</v>
      </c>
      <c r="C43" s="10">
        <v>128642</v>
      </c>
      <c r="D43" s="8">
        <v>3803532</v>
      </c>
      <c r="E43" s="9"/>
      <c r="F43" s="9"/>
    </row>
    <row r="44" spans="1:8" ht="15" customHeight="1">
      <c r="A44" s="11" t="s">
        <v>46</v>
      </c>
      <c r="B44" s="8">
        <v>12539</v>
      </c>
      <c r="C44" s="10">
        <v>70378</v>
      </c>
      <c r="D44" s="8">
        <v>1664090</v>
      </c>
      <c r="E44" s="12">
        <f>B44/B5</f>
        <v>0.0077721813058553866</v>
      </c>
      <c r="F44" s="12">
        <f>C44/C5</f>
        <v>0.006084928755978863</v>
      </c>
      <c r="G44" s="12">
        <f>D44/D5</f>
        <v>0.003088650175292762</v>
      </c>
      <c r="H44" t="s">
        <v>47</v>
      </c>
    </row>
    <row r="45" spans="1:6" ht="15" customHeight="1">
      <c r="A45" s="11" t="s">
        <v>48</v>
      </c>
      <c r="B45" s="8">
        <v>69401</v>
      </c>
      <c r="C45" s="10">
        <v>499221</v>
      </c>
      <c r="D45" s="8">
        <v>21690145</v>
      </c>
      <c r="E45" s="9"/>
      <c r="F45" s="9"/>
    </row>
    <row r="46" spans="1:6" ht="15" customHeight="1">
      <c r="A46" s="11" t="s">
        <v>49</v>
      </c>
      <c r="B46" s="8">
        <v>12657</v>
      </c>
      <c r="C46" s="10">
        <v>72955</v>
      </c>
      <c r="D46" s="8">
        <v>1907941</v>
      </c>
      <c r="E46" s="9"/>
      <c r="F46" s="9"/>
    </row>
    <row r="47" spans="1:6" ht="15" customHeight="1">
      <c r="A47" s="11" t="s">
        <v>50</v>
      </c>
      <c r="B47" s="8">
        <v>22624</v>
      </c>
      <c r="C47" s="10">
        <v>128395</v>
      </c>
      <c r="D47" s="8">
        <v>3359017</v>
      </c>
      <c r="E47" s="9"/>
      <c r="F47" s="9"/>
    </row>
    <row r="48" spans="1:6" ht="15" customHeight="1">
      <c r="A48" s="11" t="s">
        <v>51</v>
      </c>
      <c r="B48" s="8">
        <v>25263</v>
      </c>
      <c r="C48" s="10">
        <v>160822</v>
      </c>
      <c r="D48" s="8">
        <v>4109728</v>
      </c>
      <c r="E48" s="9"/>
      <c r="F48" s="9"/>
    </row>
    <row r="49" spans="1:6" ht="15" customHeight="1">
      <c r="A49" s="11" t="s">
        <v>52</v>
      </c>
      <c r="B49" s="8">
        <v>17981</v>
      </c>
      <c r="C49" s="10">
        <v>104560</v>
      </c>
      <c r="D49" s="8">
        <v>2585716</v>
      </c>
      <c r="E49" s="9"/>
      <c r="F49" s="9"/>
    </row>
    <row r="50" spans="1:6" ht="13.5" customHeight="1">
      <c r="A50" s="11" t="s">
        <v>53</v>
      </c>
      <c r="B50" s="8">
        <v>16795</v>
      </c>
      <c r="C50" s="10">
        <v>100583</v>
      </c>
      <c r="D50" s="8">
        <v>2690352</v>
      </c>
      <c r="E50" s="9"/>
      <c r="F50" s="9"/>
    </row>
    <row r="51" spans="1:6" ht="13.5" customHeight="1">
      <c r="A51" s="11" t="s">
        <v>54</v>
      </c>
      <c r="B51" s="8">
        <v>26158</v>
      </c>
      <c r="C51" s="10">
        <v>146249</v>
      </c>
      <c r="D51" s="8">
        <v>4233833</v>
      </c>
      <c r="E51" s="9"/>
      <c r="F51" s="9"/>
    </row>
    <row r="52" spans="1:6" ht="13.5" customHeight="1">
      <c r="A52" s="11" t="s">
        <v>55</v>
      </c>
      <c r="B52" s="8">
        <v>19320</v>
      </c>
      <c r="C52" s="10">
        <v>110759</v>
      </c>
      <c r="D52" s="8">
        <v>2485060</v>
      </c>
      <c r="E52" s="9"/>
      <c r="F52" s="9"/>
    </row>
    <row r="53" spans="1:6" ht="13.5" customHeight="1">
      <c r="A53" s="78" t="s">
        <v>56</v>
      </c>
      <c r="B53" s="78"/>
      <c r="C53" s="78"/>
      <c r="D53" s="78"/>
      <c r="E53" s="78"/>
      <c r="F53" s="9"/>
    </row>
    <row r="54" spans="1:6" ht="13.5" customHeight="1">
      <c r="A54" s="1"/>
      <c r="B54" s="1"/>
      <c r="C54" s="1"/>
      <c r="D54" s="2" t="s">
        <v>1</v>
      </c>
      <c r="E54" s="1"/>
      <c r="F54" s="9"/>
    </row>
    <row r="55" spans="1:4" ht="13.5" customHeight="1">
      <c r="A55" s="79" t="s">
        <v>2</v>
      </c>
      <c r="B55" s="81" t="s">
        <v>3</v>
      </c>
      <c r="C55" s="82"/>
      <c r="D55" s="83"/>
    </row>
    <row r="56" spans="1:4" ht="13.5" customHeight="1">
      <c r="A56" s="80"/>
      <c r="B56" s="4" t="s">
        <v>4</v>
      </c>
      <c r="C56" s="5" t="s">
        <v>5</v>
      </c>
      <c r="D56" s="4" t="s">
        <v>6</v>
      </c>
    </row>
    <row r="57" spans="1:4" ht="15" customHeight="1">
      <c r="A57" s="7" t="s">
        <v>7</v>
      </c>
      <c r="B57" s="13">
        <f>SUM(B58:B104)</f>
        <v>375269</v>
      </c>
      <c r="C57" s="13">
        <v>3803652</v>
      </c>
      <c r="D57" s="13">
        <v>405497180</v>
      </c>
    </row>
    <row r="58" spans="1:4" ht="15" customHeight="1">
      <c r="A58" s="7" t="s">
        <v>8</v>
      </c>
      <c r="B58" s="14">
        <v>15613</v>
      </c>
      <c r="C58" s="14">
        <v>142639</v>
      </c>
      <c r="D58" s="14">
        <v>13162939</v>
      </c>
    </row>
    <row r="59" spans="1:4" ht="15" customHeight="1">
      <c r="A59" s="7" t="s">
        <v>9</v>
      </c>
      <c r="B59" s="14">
        <v>3825</v>
      </c>
      <c r="C59" s="14">
        <v>34070</v>
      </c>
      <c r="D59" s="14">
        <v>2091701</v>
      </c>
    </row>
    <row r="60" spans="1:4" ht="15" customHeight="1">
      <c r="A60" s="7" t="s">
        <v>10</v>
      </c>
      <c r="B60" s="14">
        <v>3487</v>
      </c>
      <c r="C60" s="14">
        <v>29391</v>
      </c>
      <c r="D60" s="14">
        <v>2011838</v>
      </c>
    </row>
    <row r="61" spans="1:4" ht="15" customHeight="1">
      <c r="A61" s="7" t="s">
        <v>11</v>
      </c>
      <c r="B61" s="14">
        <v>8213</v>
      </c>
      <c r="C61" s="14">
        <v>77482</v>
      </c>
      <c r="D61" s="14">
        <v>7746025</v>
      </c>
    </row>
    <row r="62" spans="1:4" ht="15" customHeight="1">
      <c r="A62" s="7" t="s">
        <v>12</v>
      </c>
      <c r="B62" s="14">
        <v>3058</v>
      </c>
      <c r="C62" s="14">
        <v>23253</v>
      </c>
      <c r="D62" s="14">
        <v>1452772</v>
      </c>
    </row>
    <row r="63" spans="1:4" ht="15" customHeight="1">
      <c r="A63" s="7" t="s">
        <v>13</v>
      </c>
      <c r="B63" s="14">
        <v>3551</v>
      </c>
      <c r="C63" s="14">
        <v>27468</v>
      </c>
      <c r="D63" s="14">
        <v>1598686</v>
      </c>
    </row>
    <row r="64" spans="1:4" ht="15" customHeight="1">
      <c r="A64" s="7" t="s">
        <v>14</v>
      </c>
      <c r="B64" s="14">
        <v>5407</v>
      </c>
      <c r="C64" s="14">
        <v>42033</v>
      </c>
      <c r="D64" s="14">
        <v>2641859</v>
      </c>
    </row>
    <row r="65" spans="1:4" ht="15" customHeight="1">
      <c r="A65" s="7" t="s">
        <v>15</v>
      </c>
      <c r="B65" s="14">
        <v>6716</v>
      </c>
      <c r="C65" s="14">
        <v>53380</v>
      </c>
      <c r="D65" s="14">
        <v>3749078</v>
      </c>
    </row>
    <row r="66" spans="1:4" ht="15" customHeight="1">
      <c r="A66" s="7" t="s">
        <v>16</v>
      </c>
      <c r="B66" s="14">
        <v>5545</v>
      </c>
      <c r="C66" s="14">
        <v>44195</v>
      </c>
      <c r="D66" s="14">
        <v>3400777</v>
      </c>
    </row>
    <row r="67" spans="1:4" ht="15" customHeight="1">
      <c r="A67" s="7" t="s">
        <v>17</v>
      </c>
      <c r="B67" s="14">
        <v>5334</v>
      </c>
      <c r="C67" s="14">
        <v>44899</v>
      </c>
      <c r="D67" s="14">
        <v>3918928</v>
      </c>
    </row>
    <row r="68" spans="1:4" ht="15" customHeight="1">
      <c r="A68" s="7" t="s">
        <v>18</v>
      </c>
      <c r="B68" s="14">
        <v>12577</v>
      </c>
      <c r="C68" s="14">
        <v>114400</v>
      </c>
      <c r="D68" s="14">
        <v>8307703</v>
      </c>
    </row>
    <row r="69" spans="1:4" ht="15" customHeight="1">
      <c r="A69" s="7" t="s">
        <v>19</v>
      </c>
      <c r="B69" s="14">
        <v>9712</v>
      </c>
      <c r="C69" s="14">
        <v>86720</v>
      </c>
      <c r="D69" s="14">
        <v>6154786</v>
      </c>
    </row>
    <row r="70" spans="1:4" ht="15" customHeight="1">
      <c r="A70" s="7" t="s">
        <v>20</v>
      </c>
      <c r="B70" s="14">
        <v>56942</v>
      </c>
      <c r="C70" s="14">
        <v>864001</v>
      </c>
      <c r="D70" s="14">
        <v>160109435</v>
      </c>
    </row>
    <row r="71" spans="1:4" ht="15" customHeight="1">
      <c r="A71" s="7" t="s">
        <v>21</v>
      </c>
      <c r="B71" s="14">
        <v>14764</v>
      </c>
      <c r="C71" s="14">
        <v>147350</v>
      </c>
      <c r="D71" s="14">
        <v>11383871</v>
      </c>
    </row>
    <row r="72" spans="1:4" ht="15" customHeight="1">
      <c r="A72" s="7" t="s">
        <v>22</v>
      </c>
      <c r="B72" s="14">
        <v>7940</v>
      </c>
      <c r="C72" s="14">
        <v>70237</v>
      </c>
      <c r="D72" s="14">
        <v>4729634</v>
      </c>
    </row>
    <row r="73" spans="1:4" ht="15" customHeight="1">
      <c r="A73" s="11" t="s">
        <v>23</v>
      </c>
      <c r="B73" s="14">
        <v>3591</v>
      </c>
      <c r="C73" s="14">
        <v>30071</v>
      </c>
      <c r="D73" s="14">
        <v>2087426</v>
      </c>
    </row>
    <row r="74" spans="1:4" ht="15" customHeight="1">
      <c r="A74" s="11" t="s">
        <v>24</v>
      </c>
      <c r="B74" s="14">
        <v>4428</v>
      </c>
      <c r="C74" s="14">
        <v>37813</v>
      </c>
      <c r="D74" s="14">
        <v>3028760</v>
      </c>
    </row>
    <row r="75" spans="1:4" ht="15" customHeight="1">
      <c r="A75" s="11" t="s">
        <v>25</v>
      </c>
      <c r="B75" s="14">
        <v>2940</v>
      </c>
      <c r="C75" s="14">
        <v>23126</v>
      </c>
      <c r="D75" s="14">
        <v>1400399</v>
      </c>
    </row>
    <row r="76" spans="1:4" ht="15" customHeight="1">
      <c r="A76" s="11" t="s">
        <v>26</v>
      </c>
      <c r="B76" s="14">
        <v>2392</v>
      </c>
      <c r="C76" s="14">
        <v>18458</v>
      </c>
      <c r="D76" s="14">
        <v>1042472</v>
      </c>
    </row>
    <row r="77" spans="1:4" ht="15" customHeight="1">
      <c r="A77" s="11" t="s">
        <v>27</v>
      </c>
      <c r="B77" s="14">
        <v>5846</v>
      </c>
      <c r="C77" s="14">
        <v>48540</v>
      </c>
      <c r="D77" s="14">
        <v>3661743</v>
      </c>
    </row>
    <row r="78" spans="1:4" ht="15" customHeight="1">
      <c r="A78" s="11" t="s">
        <v>28</v>
      </c>
      <c r="B78" s="14">
        <v>6885</v>
      </c>
      <c r="C78" s="14">
        <v>53994</v>
      </c>
      <c r="D78" s="14">
        <v>2825421</v>
      </c>
    </row>
    <row r="79" spans="1:4" ht="15" customHeight="1">
      <c r="A79" s="11" t="s">
        <v>29</v>
      </c>
      <c r="B79" s="14">
        <v>11567</v>
      </c>
      <c r="C79" s="14">
        <v>94439</v>
      </c>
      <c r="D79" s="14">
        <v>6790067</v>
      </c>
    </row>
    <row r="80" spans="1:4" ht="15" customHeight="1">
      <c r="A80" s="11" t="s">
        <v>30</v>
      </c>
      <c r="B80" s="14">
        <v>25547</v>
      </c>
      <c r="C80" s="14">
        <v>267382</v>
      </c>
      <c r="D80" s="14">
        <v>32944845</v>
      </c>
    </row>
    <row r="81" spans="1:4" ht="15" customHeight="1">
      <c r="A81" s="11" t="s">
        <v>31</v>
      </c>
      <c r="B81" s="14">
        <v>4379</v>
      </c>
      <c r="C81" s="14">
        <v>33679</v>
      </c>
      <c r="D81" s="14">
        <v>2002999</v>
      </c>
    </row>
    <row r="82" spans="1:4" ht="15" customHeight="1">
      <c r="A82" s="11" t="s">
        <v>32</v>
      </c>
      <c r="B82" s="14">
        <v>2634</v>
      </c>
      <c r="C82" s="14">
        <v>20234</v>
      </c>
      <c r="D82" s="14">
        <v>1205120</v>
      </c>
    </row>
    <row r="83" spans="1:4" ht="15" customHeight="1">
      <c r="A83" s="11" t="s">
        <v>33</v>
      </c>
      <c r="B83" s="14">
        <v>8463</v>
      </c>
      <c r="C83" s="14">
        <v>76401</v>
      </c>
      <c r="D83" s="14">
        <v>4408550</v>
      </c>
    </row>
    <row r="84" spans="1:4" ht="15" customHeight="1">
      <c r="A84" s="11" t="s">
        <v>34</v>
      </c>
      <c r="B84" s="14">
        <v>38041</v>
      </c>
      <c r="C84" s="14">
        <v>451637</v>
      </c>
      <c r="D84" s="14">
        <v>50516986</v>
      </c>
    </row>
    <row r="85" spans="1:4" ht="15" customHeight="1">
      <c r="A85" s="11" t="s">
        <v>35</v>
      </c>
      <c r="B85" s="14">
        <v>12834</v>
      </c>
      <c r="C85" s="14">
        <v>112273</v>
      </c>
      <c r="D85" s="14">
        <v>7581072</v>
      </c>
    </row>
    <row r="86" spans="1:4" ht="15" customHeight="1">
      <c r="A86" s="11" t="s">
        <v>36</v>
      </c>
      <c r="B86" s="14">
        <v>1973</v>
      </c>
      <c r="C86" s="14">
        <v>16011</v>
      </c>
      <c r="D86" s="14">
        <v>903831</v>
      </c>
    </row>
    <row r="87" spans="1:4" ht="15" customHeight="1">
      <c r="A87" s="11" t="s">
        <v>37</v>
      </c>
      <c r="B87" s="14">
        <v>2875</v>
      </c>
      <c r="C87" s="14">
        <v>20700</v>
      </c>
      <c r="D87" s="14">
        <v>911957</v>
      </c>
    </row>
    <row r="88" spans="1:4" ht="15" customHeight="1">
      <c r="A88" s="11" t="s">
        <v>38</v>
      </c>
      <c r="B88" s="14">
        <v>1610</v>
      </c>
      <c r="C88" s="14">
        <v>14464</v>
      </c>
      <c r="D88" s="14">
        <v>830658</v>
      </c>
    </row>
    <row r="89" spans="1:4" ht="15" customHeight="1">
      <c r="A89" s="11" t="s">
        <v>39</v>
      </c>
      <c r="B89" s="14">
        <v>2160</v>
      </c>
      <c r="C89" s="14">
        <v>16669</v>
      </c>
      <c r="D89" s="14">
        <v>854195</v>
      </c>
    </row>
    <row r="90" spans="1:4" ht="15" customHeight="1">
      <c r="A90" s="11" t="s">
        <v>40</v>
      </c>
      <c r="B90" s="14">
        <v>5134</v>
      </c>
      <c r="C90" s="14">
        <v>47083</v>
      </c>
      <c r="D90" s="14">
        <v>3455650</v>
      </c>
    </row>
    <row r="91" spans="1:4" ht="15" customHeight="1">
      <c r="A91" s="11" t="s">
        <v>41</v>
      </c>
      <c r="B91" s="14">
        <v>9663</v>
      </c>
      <c r="C91" s="14">
        <v>93468</v>
      </c>
      <c r="D91" s="14">
        <v>8909565</v>
      </c>
    </row>
    <row r="92" spans="1:4" ht="15" customHeight="1">
      <c r="A92" s="11" t="s">
        <v>42</v>
      </c>
      <c r="B92" s="14">
        <v>4096</v>
      </c>
      <c r="C92" s="14">
        <v>32210</v>
      </c>
      <c r="D92" s="14">
        <v>2019039</v>
      </c>
    </row>
    <row r="93" spans="1:4" ht="15" customHeight="1">
      <c r="A93" s="11" t="s">
        <v>43</v>
      </c>
      <c r="B93" s="14">
        <v>2208</v>
      </c>
      <c r="C93" s="14">
        <v>18385</v>
      </c>
      <c r="D93" s="14">
        <v>1011172</v>
      </c>
    </row>
    <row r="94" spans="1:4" ht="15" customHeight="1">
      <c r="A94" s="11" t="s">
        <v>44</v>
      </c>
      <c r="B94" s="14">
        <v>3887</v>
      </c>
      <c r="C94" s="14">
        <v>33668</v>
      </c>
      <c r="D94" s="14">
        <v>2769302</v>
      </c>
    </row>
    <row r="95" spans="1:4" ht="15" customHeight="1">
      <c r="A95" s="11" t="s">
        <v>45</v>
      </c>
      <c r="B95" s="14">
        <v>4601</v>
      </c>
      <c r="C95" s="14">
        <v>37422</v>
      </c>
      <c r="D95" s="14">
        <v>2372395</v>
      </c>
    </row>
    <row r="96" spans="1:4" ht="15" customHeight="1">
      <c r="A96" s="11" t="s">
        <v>46</v>
      </c>
      <c r="B96" s="14">
        <v>2194</v>
      </c>
      <c r="C96" s="14">
        <v>17957</v>
      </c>
      <c r="D96" s="14">
        <v>892347</v>
      </c>
    </row>
    <row r="97" spans="1:4" ht="15" customHeight="1">
      <c r="A97" s="11" t="s">
        <v>48</v>
      </c>
      <c r="B97" s="14">
        <v>16716</v>
      </c>
      <c r="C97" s="14">
        <v>172705</v>
      </c>
      <c r="D97" s="14">
        <v>16361216</v>
      </c>
    </row>
    <row r="98" spans="1:4" ht="15" customHeight="1">
      <c r="A98" s="11" t="s">
        <v>49</v>
      </c>
      <c r="B98" s="14">
        <v>2316</v>
      </c>
      <c r="C98" s="14">
        <v>17911</v>
      </c>
      <c r="D98" s="14">
        <v>1071342</v>
      </c>
    </row>
    <row r="99" spans="1:4" ht="15" customHeight="1">
      <c r="A99" s="11" t="s">
        <v>50</v>
      </c>
      <c r="B99" s="14">
        <v>4180</v>
      </c>
      <c r="C99" s="14">
        <v>33858</v>
      </c>
      <c r="D99" s="14">
        <v>1893184</v>
      </c>
    </row>
    <row r="100" spans="1:4" ht="15" customHeight="1">
      <c r="A100" s="11" t="s">
        <v>51</v>
      </c>
      <c r="B100" s="14">
        <v>4735</v>
      </c>
      <c r="C100" s="14">
        <v>40943</v>
      </c>
      <c r="D100" s="14">
        <v>2321072</v>
      </c>
    </row>
    <row r="101" spans="1:4" ht="15" customHeight="1">
      <c r="A101" s="11" t="s">
        <v>52</v>
      </c>
      <c r="B101" s="14">
        <v>3468</v>
      </c>
      <c r="C101" s="14">
        <v>26031</v>
      </c>
      <c r="D101" s="14">
        <v>1370487</v>
      </c>
    </row>
    <row r="102" spans="1:4" ht="13.5" customHeight="1">
      <c r="A102" s="11" t="s">
        <v>53</v>
      </c>
      <c r="B102" s="14">
        <v>3250</v>
      </c>
      <c r="C102" s="14">
        <v>25821</v>
      </c>
      <c r="D102" s="14">
        <v>1540926</v>
      </c>
    </row>
    <row r="103" spans="1:4" ht="13.5" customHeight="1">
      <c r="A103" s="11" t="s">
        <v>54</v>
      </c>
      <c r="B103" s="14">
        <v>4675</v>
      </c>
      <c r="C103" s="14">
        <v>38215</v>
      </c>
      <c r="D103" s="14">
        <v>2583678</v>
      </c>
    </row>
    <row r="104" spans="1:4" ht="13.5" customHeight="1">
      <c r="A104" s="11" t="s">
        <v>55</v>
      </c>
      <c r="B104" s="14">
        <v>3297</v>
      </c>
      <c r="C104" s="14">
        <v>30566</v>
      </c>
      <c r="D104" s="14">
        <v>1469271</v>
      </c>
    </row>
    <row r="105" spans="1:5" ht="13.5" customHeight="1">
      <c r="A105" s="78" t="s">
        <v>57</v>
      </c>
      <c r="B105" s="78"/>
      <c r="C105" s="78"/>
      <c r="D105" s="78"/>
      <c r="E105" s="78"/>
    </row>
    <row r="106" spans="1:5" ht="13.5" customHeight="1">
      <c r="A106" s="1"/>
      <c r="B106" s="1"/>
      <c r="C106" s="1"/>
      <c r="D106" s="2" t="s">
        <v>1</v>
      </c>
      <c r="E106" s="1"/>
    </row>
    <row r="107" spans="1:4" ht="13.5" customHeight="1">
      <c r="A107" s="79" t="s">
        <v>2</v>
      </c>
      <c r="B107" s="81" t="s">
        <v>3</v>
      </c>
      <c r="C107" s="82"/>
      <c r="D107" s="83"/>
    </row>
    <row r="108" spans="1:4" ht="13.5" customHeight="1">
      <c r="A108" s="80"/>
      <c r="B108" s="4" t="s">
        <v>4</v>
      </c>
      <c r="C108" s="5" t="s">
        <v>5</v>
      </c>
      <c r="D108" s="4" t="s">
        <v>6</v>
      </c>
    </row>
    <row r="109" spans="1:4" ht="15" customHeight="1">
      <c r="A109" s="7" t="s">
        <v>7</v>
      </c>
      <c r="B109" s="14">
        <v>1238049</v>
      </c>
      <c r="C109" s="13">
        <v>7762301</v>
      </c>
      <c r="D109" s="13">
        <v>133278631</v>
      </c>
    </row>
    <row r="110" spans="1:4" ht="15" customHeight="1">
      <c r="A110" s="7" t="s">
        <v>8</v>
      </c>
      <c r="B110" s="14">
        <v>48858</v>
      </c>
      <c r="C110" s="14">
        <v>359897</v>
      </c>
      <c r="D110" s="14">
        <v>6565186</v>
      </c>
    </row>
    <row r="111" spans="1:4" ht="15" customHeight="1">
      <c r="A111" s="7" t="s">
        <v>9</v>
      </c>
      <c r="B111" s="14">
        <v>16389</v>
      </c>
      <c r="C111" s="14">
        <v>91653</v>
      </c>
      <c r="D111" s="14">
        <v>1485997</v>
      </c>
    </row>
    <row r="112" spans="1:4" ht="15" customHeight="1">
      <c r="A112" s="7" t="s">
        <v>10</v>
      </c>
      <c r="B112" s="14">
        <v>16029</v>
      </c>
      <c r="C112" s="14">
        <v>86209</v>
      </c>
      <c r="D112" s="14">
        <v>1371626</v>
      </c>
    </row>
    <row r="113" spans="1:4" ht="15" customHeight="1">
      <c r="A113" s="7" t="s">
        <v>11</v>
      </c>
      <c r="B113" s="14">
        <v>23493</v>
      </c>
      <c r="C113" s="14">
        <v>150500</v>
      </c>
      <c r="D113" s="14">
        <v>2490518</v>
      </c>
    </row>
    <row r="114" spans="1:4" ht="15" customHeight="1">
      <c r="A114" s="7" t="s">
        <v>12</v>
      </c>
      <c r="B114" s="14">
        <v>14463</v>
      </c>
      <c r="C114" s="14">
        <v>75522</v>
      </c>
      <c r="D114" s="14">
        <v>1173298</v>
      </c>
    </row>
    <row r="115" spans="1:4" ht="15" customHeight="1">
      <c r="A115" s="7" t="s">
        <v>13</v>
      </c>
      <c r="B115" s="14">
        <v>15041</v>
      </c>
      <c r="C115" s="14">
        <v>78081</v>
      </c>
      <c r="D115" s="14">
        <v>1234474</v>
      </c>
    </row>
    <row r="116" spans="1:4" ht="15" customHeight="1">
      <c r="A116" s="7" t="s">
        <v>14</v>
      </c>
      <c r="B116" s="14">
        <v>23237</v>
      </c>
      <c r="C116" s="14">
        <v>129553</v>
      </c>
      <c r="D116" s="14">
        <v>2078776</v>
      </c>
    </row>
    <row r="117" spans="1:4" ht="15" customHeight="1">
      <c r="A117" s="7" t="s">
        <v>15</v>
      </c>
      <c r="B117" s="14">
        <v>27926</v>
      </c>
      <c r="C117" s="14">
        <v>178524</v>
      </c>
      <c r="D117" s="14">
        <v>2902215</v>
      </c>
    </row>
    <row r="118" spans="1:4" ht="15" customHeight="1">
      <c r="A118" s="7" t="s">
        <v>16</v>
      </c>
      <c r="B118" s="14">
        <v>20207</v>
      </c>
      <c r="C118" s="14">
        <v>121057</v>
      </c>
      <c r="D118" s="14">
        <v>2071619</v>
      </c>
    </row>
    <row r="119" spans="1:4" ht="15" customHeight="1">
      <c r="A119" s="7" t="s">
        <v>17</v>
      </c>
      <c r="B119" s="14">
        <v>21588</v>
      </c>
      <c r="C119" s="14">
        <v>129002</v>
      </c>
      <c r="D119" s="14">
        <v>2126670</v>
      </c>
    </row>
    <row r="120" spans="1:4" ht="15" customHeight="1">
      <c r="A120" s="7" t="s">
        <v>18</v>
      </c>
      <c r="B120" s="14">
        <v>45527</v>
      </c>
      <c r="C120" s="14">
        <v>348040</v>
      </c>
      <c r="D120" s="14">
        <v>6056135</v>
      </c>
    </row>
    <row r="121" spans="1:4" ht="15" customHeight="1">
      <c r="A121" s="7" t="s">
        <v>19</v>
      </c>
      <c r="B121" s="14">
        <v>42857</v>
      </c>
      <c r="C121" s="14">
        <v>332204</v>
      </c>
      <c r="D121" s="14">
        <v>5453097</v>
      </c>
    </row>
    <row r="122" spans="1:4" ht="15" customHeight="1">
      <c r="A122" s="7" t="s">
        <v>20</v>
      </c>
      <c r="B122" s="14">
        <v>114213</v>
      </c>
      <c r="C122" s="14">
        <v>801590</v>
      </c>
      <c r="D122" s="14">
        <v>16789065</v>
      </c>
    </row>
    <row r="123" spans="1:4" ht="15" customHeight="1">
      <c r="A123" s="7" t="s">
        <v>21</v>
      </c>
      <c r="B123" s="14">
        <v>59776</v>
      </c>
      <c r="C123" s="14">
        <v>474461</v>
      </c>
      <c r="D123" s="14">
        <v>8435086</v>
      </c>
    </row>
    <row r="124" spans="1:4" ht="15" customHeight="1">
      <c r="A124" s="7" t="s">
        <v>22</v>
      </c>
      <c r="B124" s="14">
        <v>28572</v>
      </c>
      <c r="C124" s="14">
        <v>153621</v>
      </c>
      <c r="D124" s="14">
        <v>2485581</v>
      </c>
    </row>
    <row r="125" spans="1:4" ht="15" customHeight="1">
      <c r="A125" s="11" t="s">
        <v>23</v>
      </c>
      <c r="B125" s="14">
        <v>14404</v>
      </c>
      <c r="C125" s="14">
        <v>73363</v>
      </c>
      <c r="D125" s="14">
        <v>1190891</v>
      </c>
    </row>
    <row r="126" spans="1:4" ht="15" customHeight="1">
      <c r="A126" s="11" t="s">
        <v>24</v>
      </c>
      <c r="B126" s="14">
        <v>13663</v>
      </c>
      <c r="C126" s="14">
        <v>77232</v>
      </c>
      <c r="D126" s="14">
        <v>1306543</v>
      </c>
    </row>
    <row r="127" spans="1:4" ht="15" customHeight="1">
      <c r="A127" s="11" t="s">
        <v>25</v>
      </c>
      <c r="B127" s="14">
        <v>10355</v>
      </c>
      <c r="C127" s="14">
        <v>53814</v>
      </c>
      <c r="D127" s="14">
        <v>895670</v>
      </c>
    </row>
    <row r="128" spans="1:4" ht="15" customHeight="1">
      <c r="A128" s="11" t="s">
        <v>26</v>
      </c>
      <c r="B128" s="14">
        <v>9969</v>
      </c>
      <c r="C128" s="14">
        <v>53599</v>
      </c>
      <c r="D128" s="14">
        <v>895987</v>
      </c>
    </row>
    <row r="129" spans="1:4" ht="15" customHeight="1">
      <c r="A129" s="11" t="s">
        <v>27</v>
      </c>
      <c r="B129" s="14">
        <v>23692</v>
      </c>
      <c r="C129" s="14">
        <v>138939</v>
      </c>
      <c r="D129" s="14">
        <v>2401157</v>
      </c>
    </row>
    <row r="130" spans="1:4" ht="15" customHeight="1">
      <c r="A130" s="11" t="s">
        <v>28</v>
      </c>
      <c r="B130" s="14">
        <v>22346</v>
      </c>
      <c r="C130" s="14">
        <v>128499</v>
      </c>
      <c r="D130" s="14">
        <v>2092722</v>
      </c>
    </row>
    <row r="131" spans="1:4" ht="15" customHeight="1">
      <c r="A131" s="11" t="s">
        <v>29</v>
      </c>
      <c r="B131" s="14">
        <v>39545</v>
      </c>
      <c r="C131" s="14">
        <v>230265</v>
      </c>
      <c r="D131" s="14">
        <v>3967096</v>
      </c>
    </row>
    <row r="132" spans="1:4" ht="15" customHeight="1">
      <c r="A132" s="11" t="s">
        <v>30</v>
      </c>
      <c r="B132" s="14">
        <v>61375</v>
      </c>
      <c r="C132" s="14">
        <v>431408</v>
      </c>
      <c r="D132" s="14">
        <v>7937608</v>
      </c>
    </row>
    <row r="133" spans="1:4" ht="15" customHeight="1">
      <c r="A133" s="11" t="s">
        <v>31</v>
      </c>
      <c r="B133" s="14">
        <v>18886</v>
      </c>
      <c r="C133" s="14">
        <v>113049</v>
      </c>
      <c r="D133" s="14">
        <v>1840822</v>
      </c>
    </row>
    <row r="134" spans="1:4" ht="15" customHeight="1">
      <c r="A134" s="11" t="s">
        <v>32</v>
      </c>
      <c r="B134" s="14">
        <v>12676</v>
      </c>
      <c r="C134" s="14">
        <v>85700</v>
      </c>
      <c r="D134" s="14">
        <v>1311799</v>
      </c>
    </row>
    <row r="135" spans="1:4" ht="15" customHeight="1">
      <c r="A135" s="11" t="s">
        <v>33</v>
      </c>
      <c r="B135" s="14">
        <v>28914</v>
      </c>
      <c r="C135" s="14">
        <v>178109</v>
      </c>
      <c r="D135" s="14">
        <v>3040161</v>
      </c>
    </row>
    <row r="136" spans="1:4" ht="15" customHeight="1">
      <c r="A136" s="11" t="s">
        <v>34</v>
      </c>
      <c r="B136" s="14">
        <v>82301</v>
      </c>
      <c r="C136" s="14">
        <v>525097</v>
      </c>
      <c r="D136" s="14">
        <v>9579967</v>
      </c>
    </row>
    <row r="137" spans="1:4" ht="15" customHeight="1">
      <c r="A137" s="11" t="s">
        <v>35</v>
      </c>
      <c r="B137" s="14">
        <v>53431</v>
      </c>
      <c r="C137" s="14">
        <v>333655</v>
      </c>
      <c r="D137" s="14">
        <v>5333625</v>
      </c>
    </row>
    <row r="138" spans="1:4" ht="15" customHeight="1">
      <c r="A138" s="11" t="s">
        <v>36</v>
      </c>
      <c r="B138" s="14">
        <v>12534</v>
      </c>
      <c r="C138" s="14">
        <v>81497</v>
      </c>
      <c r="D138" s="14">
        <v>1242743</v>
      </c>
    </row>
    <row r="139" spans="1:4" ht="15" customHeight="1">
      <c r="A139" s="11" t="s">
        <v>37</v>
      </c>
      <c r="B139" s="14">
        <v>13864</v>
      </c>
      <c r="C139" s="14">
        <v>64204</v>
      </c>
      <c r="D139" s="14">
        <v>943799</v>
      </c>
    </row>
    <row r="140" spans="1:4" ht="15" customHeight="1">
      <c r="A140" s="11" t="s">
        <v>38</v>
      </c>
      <c r="B140" s="14">
        <v>6872</v>
      </c>
      <c r="C140" s="14">
        <v>37458</v>
      </c>
      <c r="D140" s="14">
        <v>647755</v>
      </c>
    </row>
    <row r="141" spans="1:4" ht="15" customHeight="1">
      <c r="A141" s="11" t="s">
        <v>39</v>
      </c>
      <c r="B141" s="14">
        <v>9927</v>
      </c>
      <c r="C141" s="14">
        <v>47675</v>
      </c>
      <c r="D141" s="14">
        <v>788755</v>
      </c>
    </row>
    <row r="142" spans="1:4" ht="15" customHeight="1">
      <c r="A142" s="11" t="s">
        <v>40</v>
      </c>
      <c r="B142" s="14">
        <v>20334</v>
      </c>
      <c r="C142" s="14">
        <v>119280</v>
      </c>
      <c r="D142" s="14">
        <v>1995989</v>
      </c>
    </row>
    <row r="143" spans="1:4" ht="15" customHeight="1">
      <c r="A143" s="11" t="s">
        <v>41</v>
      </c>
      <c r="B143" s="14">
        <v>29601</v>
      </c>
      <c r="C143" s="14">
        <v>184746</v>
      </c>
      <c r="D143" s="14">
        <v>3083017</v>
      </c>
    </row>
    <row r="144" spans="1:4" ht="15" customHeight="1">
      <c r="A144" s="11" t="s">
        <v>42</v>
      </c>
      <c r="B144" s="14">
        <v>18064</v>
      </c>
      <c r="C144" s="14">
        <v>99170</v>
      </c>
      <c r="D144" s="14">
        <v>1538389</v>
      </c>
    </row>
    <row r="145" spans="1:4" ht="15" customHeight="1">
      <c r="A145" s="11" t="s">
        <v>43</v>
      </c>
      <c r="B145" s="14">
        <v>10304</v>
      </c>
      <c r="C145" s="14">
        <v>49080</v>
      </c>
      <c r="D145" s="14">
        <v>750917</v>
      </c>
    </row>
    <row r="146" spans="1:4" ht="15" customHeight="1">
      <c r="A146" s="11" t="s">
        <v>44</v>
      </c>
      <c r="B146" s="14">
        <v>11482</v>
      </c>
      <c r="C146" s="14">
        <v>65413</v>
      </c>
      <c r="D146" s="14">
        <v>1120379</v>
      </c>
    </row>
    <row r="147" spans="1:4" ht="15" customHeight="1">
      <c r="A147" s="11" t="s">
        <v>45</v>
      </c>
      <c r="B147" s="14">
        <v>17427</v>
      </c>
      <c r="C147" s="14">
        <v>91220</v>
      </c>
      <c r="D147" s="14">
        <v>1431137</v>
      </c>
    </row>
    <row r="148" spans="1:4" ht="15" customHeight="1">
      <c r="A148" s="11" t="s">
        <v>46</v>
      </c>
      <c r="B148" s="14">
        <v>10345</v>
      </c>
      <c r="C148" s="14">
        <v>52421</v>
      </c>
      <c r="D148" s="14">
        <v>771743</v>
      </c>
    </row>
    <row r="149" spans="1:4" ht="13.5" customHeight="1">
      <c r="A149" s="11" t="s">
        <v>48</v>
      </c>
      <c r="B149" s="14">
        <v>52685</v>
      </c>
      <c r="C149" s="14">
        <v>326516</v>
      </c>
      <c r="D149" s="14">
        <v>5328929</v>
      </c>
    </row>
    <row r="150" spans="1:4" ht="13.5" customHeight="1">
      <c r="A150" s="11" t="s">
        <v>49</v>
      </c>
      <c r="B150" s="14">
        <v>10341</v>
      </c>
      <c r="C150" s="14">
        <v>55044</v>
      </c>
      <c r="D150" s="14">
        <v>836599</v>
      </c>
    </row>
    <row r="151" spans="1:4" ht="13.5" customHeight="1">
      <c r="A151" s="11" t="s">
        <v>50</v>
      </c>
      <c r="B151" s="14">
        <v>18444</v>
      </c>
      <c r="C151" s="14">
        <v>94537</v>
      </c>
      <c r="D151" s="14">
        <v>1465834</v>
      </c>
    </row>
    <row r="152" spans="1:4" ht="13.5" customHeight="1">
      <c r="A152" s="11" t="s">
        <v>51</v>
      </c>
      <c r="B152" s="14">
        <v>20528</v>
      </c>
      <c r="C152" s="14">
        <v>119879</v>
      </c>
      <c r="D152" s="14">
        <v>1788657</v>
      </c>
    </row>
    <row r="153" spans="1:4" ht="13.5" customHeight="1">
      <c r="A153" s="11" t="s">
        <v>52</v>
      </c>
      <c r="B153" s="14">
        <v>14513</v>
      </c>
      <c r="C153" s="14">
        <v>78529</v>
      </c>
      <c r="D153" s="14">
        <v>1215229</v>
      </c>
    </row>
    <row r="154" spans="1:4" ht="13.5" customHeight="1">
      <c r="A154" s="11" t="s">
        <v>53</v>
      </c>
      <c r="B154" s="14">
        <v>13545</v>
      </c>
      <c r="C154" s="14">
        <v>74762</v>
      </c>
      <c r="D154" s="14">
        <v>1149425</v>
      </c>
    </row>
    <row r="155" spans="1:4" ht="13.5" customHeight="1">
      <c r="A155" s="11" t="s">
        <v>54</v>
      </c>
      <c r="B155" s="14">
        <v>21483</v>
      </c>
      <c r="C155" s="14">
        <v>108034</v>
      </c>
      <c r="D155" s="14">
        <v>1650156</v>
      </c>
    </row>
    <row r="156" spans="1:4" ht="13.5" customHeight="1">
      <c r="A156" s="11" t="s">
        <v>55</v>
      </c>
      <c r="B156" s="14">
        <v>16023</v>
      </c>
      <c r="C156" s="14">
        <v>80193</v>
      </c>
      <c r="D156" s="14">
        <v>1015790</v>
      </c>
    </row>
  </sheetData>
  <mergeCells count="9">
    <mergeCell ref="A55:A56"/>
    <mergeCell ref="B55:D55"/>
    <mergeCell ref="A105:E105"/>
    <mergeCell ref="A107:A108"/>
    <mergeCell ref="B107:D107"/>
    <mergeCell ref="A1:E1"/>
    <mergeCell ref="A3:A4"/>
    <mergeCell ref="B3:D3"/>
    <mergeCell ref="A53:E5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690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16" customWidth="1"/>
    <col min="2" max="4" width="9.125" style="17" bestFit="1" customWidth="1"/>
    <col min="5" max="6" width="9.625" style="17" customWidth="1"/>
    <col min="7" max="7" width="9.125" style="17" bestFit="1" customWidth="1"/>
    <col min="8" max="9" width="11.50390625" style="17" customWidth="1"/>
    <col min="10" max="10" width="9.625" style="17" bestFit="1" customWidth="1"/>
    <col min="11" max="16384" width="9.00390625" style="17" customWidth="1"/>
  </cols>
  <sheetData>
    <row r="2" spans="1:10" ht="14.25">
      <c r="A2" s="16" t="s">
        <v>58</v>
      </c>
      <c r="B2" s="16"/>
      <c r="C2" s="16"/>
      <c r="D2" s="16"/>
      <c r="E2" s="16"/>
      <c r="F2" s="16"/>
      <c r="G2" s="16"/>
      <c r="H2" s="16"/>
      <c r="I2" s="16"/>
      <c r="J2" s="16"/>
    </row>
    <row r="3" spans="2:10" ht="15" thickBot="1">
      <c r="B3" s="16"/>
      <c r="C3" s="16"/>
      <c r="D3" s="16"/>
      <c r="E3" s="16"/>
      <c r="F3" s="16"/>
      <c r="G3" s="16"/>
      <c r="H3" s="16"/>
      <c r="I3" s="16"/>
      <c r="J3" s="18" t="s">
        <v>1</v>
      </c>
    </row>
    <row r="4" spans="1:10" ht="14.25">
      <c r="A4" s="86" t="s">
        <v>59</v>
      </c>
      <c r="B4" s="87"/>
      <c r="C4" s="87"/>
      <c r="D4" s="88"/>
      <c r="E4" s="89" t="s">
        <v>60</v>
      </c>
      <c r="F4" s="87"/>
      <c r="G4" s="90"/>
      <c r="H4" s="89" t="s">
        <v>61</v>
      </c>
      <c r="I4" s="87"/>
      <c r="J4" s="91"/>
    </row>
    <row r="5" spans="1:10" ht="14.25">
      <c r="A5" s="19"/>
      <c r="B5" s="20" t="s">
        <v>62</v>
      </c>
      <c r="C5" s="21" t="s">
        <v>63</v>
      </c>
      <c r="D5" s="21" t="s">
        <v>64</v>
      </c>
      <c r="E5" s="22" t="s">
        <v>62</v>
      </c>
      <c r="F5" s="21" t="s">
        <v>63</v>
      </c>
      <c r="G5" s="21" t="s">
        <v>64</v>
      </c>
      <c r="H5" s="22" t="s">
        <v>62</v>
      </c>
      <c r="I5" s="21" t="s">
        <v>63</v>
      </c>
      <c r="J5" s="23" t="s">
        <v>64</v>
      </c>
    </row>
    <row r="6" spans="1:10" s="28" customFormat="1" ht="14.25">
      <c r="A6" s="24" t="s">
        <v>65</v>
      </c>
      <c r="B6" s="25">
        <f>B7+B17</f>
        <v>12539</v>
      </c>
      <c r="C6" s="25">
        <v>13430</v>
      </c>
      <c r="D6" s="26">
        <f>(B6-C6)/C6*100</f>
        <v>-6.63440059568131</v>
      </c>
      <c r="E6" s="25">
        <f>E7+E17</f>
        <v>70378</v>
      </c>
      <c r="F6" s="25">
        <v>72645</v>
      </c>
      <c r="G6" s="26">
        <f aca="true" t="shared" si="0" ref="G6:G61">(E6-F6)/F6*100</f>
        <v>-3.120655241241655</v>
      </c>
      <c r="H6" s="25">
        <f>H7+H17+1</f>
        <v>1664090</v>
      </c>
      <c r="I6" s="25">
        <f>I7+I17-1</f>
        <v>1705016</v>
      </c>
      <c r="J6" s="27">
        <f aca="true" t="shared" si="1" ref="J6:J60">(H6-I6)/I6*100</f>
        <v>-2.4003293810732567</v>
      </c>
    </row>
    <row r="7" spans="1:10" s="28" customFormat="1" ht="14.25">
      <c r="A7" s="24" t="s">
        <v>66</v>
      </c>
      <c r="B7" s="25">
        <f>SUM(B8:B16)</f>
        <v>8836</v>
      </c>
      <c r="C7" s="25">
        <v>9574</v>
      </c>
      <c r="D7" s="26">
        <f>(B7-C7)/C7*100</f>
        <v>-7.708376853979527</v>
      </c>
      <c r="E7" s="25">
        <f>SUM(E8:E16)</f>
        <v>55834</v>
      </c>
      <c r="F7" s="25">
        <v>57704</v>
      </c>
      <c r="G7" s="26">
        <f t="shared" si="0"/>
        <v>-3.24067655621794</v>
      </c>
      <c r="H7" s="25">
        <f>SUM(H8:H16)-1</f>
        <v>1449031</v>
      </c>
      <c r="I7" s="25">
        <f>SUM(I8:I16)</f>
        <v>1495385</v>
      </c>
      <c r="J7" s="27">
        <f t="shared" si="1"/>
        <v>-3.0998037294743495</v>
      </c>
    </row>
    <row r="8" spans="1:10" ht="14.25">
      <c r="A8" s="29" t="s">
        <v>67</v>
      </c>
      <c r="B8" s="30">
        <v>4908</v>
      </c>
      <c r="C8" s="30">
        <v>5415</v>
      </c>
      <c r="D8" s="31">
        <f>(B8-C8)/C8*100</f>
        <v>-9.362880886426593</v>
      </c>
      <c r="E8" s="30">
        <v>36904</v>
      </c>
      <c r="F8" s="30">
        <v>38245</v>
      </c>
      <c r="G8" s="31">
        <f t="shared" si="0"/>
        <v>-3.5063406981304746</v>
      </c>
      <c r="H8" s="30">
        <v>1053852</v>
      </c>
      <c r="I8" s="30">
        <v>1080235</v>
      </c>
      <c r="J8" s="32">
        <f t="shared" si="1"/>
        <v>-2.442338935509403</v>
      </c>
    </row>
    <row r="9" spans="1:10" ht="14.25">
      <c r="A9" s="29" t="s">
        <v>68</v>
      </c>
      <c r="B9" s="30">
        <v>389</v>
      </c>
      <c r="C9" s="30">
        <v>415</v>
      </c>
      <c r="D9" s="31">
        <f aca="true" t="shared" si="2" ref="D9:D61">(B9-C9)/C9*100</f>
        <v>-6.265060240963856</v>
      </c>
      <c r="E9" s="30">
        <v>1498</v>
      </c>
      <c r="F9" s="30">
        <v>1430</v>
      </c>
      <c r="G9" s="31">
        <f t="shared" si="0"/>
        <v>4.755244755244755</v>
      </c>
      <c r="H9" s="30">
        <v>23427</v>
      </c>
      <c r="I9" s="30">
        <v>21849</v>
      </c>
      <c r="J9" s="32">
        <f t="shared" si="1"/>
        <v>7.222298503363998</v>
      </c>
    </row>
    <row r="10" spans="1:10" ht="14.25">
      <c r="A10" s="29" t="s">
        <v>69</v>
      </c>
      <c r="B10" s="30">
        <v>330</v>
      </c>
      <c r="C10" s="30">
        <v>388</v>
      </c>
      <c r="D10" s="31">
        <f t="shared" si="2"/>
        <v>-14.948453608247423</v>
      </c>
      <c r="E10" s="30">
        <v>1527</v>
      </c>
      <c r="F10" s="30">
        <v>1848</v>
      </c>
      <c r="G10" s="31">
        <f t="shared" si="0"/>
        <v>-17.37012987012987</v>
      </c>
      <c r="H10" s="30">
        <v>28877</v>
      </c>
      <c r="I10" s="30">
        <v>35308</v>
      </c>
      <c r="J10" s="32">
        <f t="shared" si="1"/>
        <v>-18.214002492353007</v>
      </c>
    </row>
    <row r="11" spans="1:10" ht="14.25">
      <c r="A11" s="29" t="s">
        <v>70</v>
      </c>
      <c r="B11" s="30">
        <v>587</v>
      </c>
      <c r="C11" s="30">
        <v>641</v>
      </c>
      <c r="D11" s="31">
        <f t="shared" si="2"/>
        <v>-8.424336973478939</v>
      </c>
      <c r="E11" s="30">
        <v>3753</v>
      </c>
      <c r="F11" s="30">
        <v>3982</v>
      </c>
      <c r="G11" s="31">
        <f t="shared" si="0"/>
        <v>-5.7508789552988455</v>
      </c>
      <c r="H11" s="30">
        <v>114498</v>
      </c>
      <c r="I11" s="30">
        <v>121304</v>
      </c>
      <c r="J11" s="32">
        <f t="shared" si="1"/>
        <v>-5.610697091604563</v>
      </c>
    </row>
    <row r="12" spans="1:10" ht="14.25">
      <c r="A12" s="29" t="s">
        <v>71</v>
      </c>
      <c r="B12" s="30">
        <v>470</v>
      </c>
      <c r="C12" s="30">
        <v>500</v>
      </c>
      <c r="D12" s="31">
        <f t="shared" si="2"/>
        <v>-6</v>
      </c>
      <c r="E12" s="30">
        <v>2290</v>
      </c>
      <c r="F12" s="30">
        <v>2465</v>
      </c>
      <c r="G12" s="31">
        <f t="shared" si="0"/>
        <v>-7.099391480730223</v>
      </c>
      <c r="H12" s="30">
        <v>36283</v>
      </c>
      <c r="I12" s="30">
        <v>37038</v>
      </c>
      <c r="J12" s="32">
        <f t="shared" si="1"/>
        <v>-2.03844700037799</v>
      </c>
    </row>
    <row r="13" spans="1:10" ht="14.25">
      <c r="A13" s="29" t="s">
        <v>72</v>
      </c>
      <c r="B13" s="30">
        <v>519</v>
      </c>
      <c r="C13" s="30">
        <v>542</v>
      </c>
      <c r="D13" s="31">
        <f t="shared" si="2"/>
        <v>-4.243542435424354</v>
      </c>
      <c r="E13" s="30">
        <v>2632</v>
      </c>
      <c r="F13" s="30">
        <v>2356</v>
      </c>
      <c r="G13" s="31">
        <f t="shared" si="0"/>
        <v>11.714770797962649</v>
      </c>
      <c r="H13" s="30">
        <v>42818</v>
      </c>
      <c r="I13" s="30">
        <v>47323</v>
      </c>
      <c r="J13" s="32">
        <f t="shared" si="1"/>
        <v>-9.51968387464869</v>
      </c>
    </row>
    <row r="14" spans="1:10" ht="14.25">
      <c r="A14" s="29" t="s">
        <v>73</v>
      </c>
      <c r="B14" s="30">
        <v>769</v>
      </c>
      <c r="C14" s="30">
        <v>782</v>
      </c>
      <c r="D14" s="31">
        <f t="shared" si="2"/>
        <v>-1.6624040920716114</v>
      </c>
      <c r="E14" s="30">
        <v>3894</v>
      </c>
      <c r="F14" s="30">
        <v>4013</v>
      </c>
      <c r="G14" s="31">
        <f t="shared" si="0"/>
        <v>-2.9653625716421628</v>
      </c>
      <c r="H14" s="30">
        <v>86130</v>
      </c>
      <c r="I14" s="30">
        <v>85421</v>
      </c>
      <c r="J14" s="32">
        <f t="shared" si="1"/>
        <v>0.8300066728322074</v>
      </c>
    </row>
    <row r="15" spans="1:10" ht="14.25">
      <c r="A15" s="29" t="s">
        <v>74</v>
      </c>
      <c r="B15" s="30">
        <v>515</v>
      </c>
      <c r="C15" s="30">
        <v>504</v>
      </c>
      <c r="D15" s="31">
        <f t="shared" si="2"/>
        <v>2.1825396825396823</v>
      </c>
      <c r="E15" s="30">
        <v>2161</v>
      </c>
      <c r="F15" s="30">
        <v>2140</v>
      </c>
      <c r="G15" s="31">
        <f t="shared" si="0"/>
        <v>0.9813084112149533</v>
      </c>
      <c r="H15" s="30">
        <v>48524</v>
      </c>
      <c r="I15" s="30">
        <v>50964</v>
      </c>
      <c r="J15" s="32">
        <f t="shared" si="1"/>
        <v>-4.787693273683384</v>
      </c>
    </row>
    <row r="16" spans="1:10" ht="14.25">
      <c r="A16" s="33" t="s">
        <v>75</v>
      </c>
      <c r="B16" s="30">
        <v>349</v>
      </c>
      <c r="C16" s="30">
        <v>387</v>
      </c>
      <c r="D16" s="31">
        <f t="shared" si="2"/>
        <v>-9.819121447028424</v>
      </c>
      <c r="E16" s="30">
        <v>1175</v>
      </c>
      <c r="F16" s="30">
        <v>1225</v>
      </c>
      <c r="G16" s="31">
        <f t="shared" si="0"/>
        <v>-4.081632653061225</v>
      </c>
      <c r="H16" s="30">
        <v>14623</v>
      </c>
      <c r="I16" s="30">
        <v>15943</v>
      </c>
      <c r="J16" s="32">
        <f t="shared" si="1"/>
        <v>-8.279495703443517</v>
      </c>
    </row>
    <row r="17" spans="1:10" s="28" customFormat="1" ht="14.25">
      <c r="A17" s="24" t="s">
        <v>76</v>
      </c>
      <c r="B17" s="25">
        <f>SUM(B18:B61)</f>
        <v>3703</v>
      </c>
      <c r="C17" s="25">
        <v>3856</v>
      </c>
      <c r="D17" s="26">
        <f t="shared" si="2"/>
        <v>-3.967842323651452</v>
      </c>
      <c r="E17" s="25">
        <f>SUM(E18:E61)</f>
        <v>14544</v>
      </c>
      <c r="F17" s="25">
        <v>14941</v>
      </c>
      <c r="G17" s="26">
        <f t="shared" si="0"/>
        <v>-2.657117997456663</v>
      </c>
      <c r="H17" s="25">
        <f>SUM(H18:H61)-4</f>
        <v>215058</v>
      </c>
      <c r="I17" s="25">
        <f>SUM(I18:I61)-1</f>
        <v>209632</v>
      </c>
      <c r="J17" s="27">
        <f t="shared" si="1"/>
        <v>2.5883452907952984</v>
      </c>
    </row>
    <row r="18" spans="1:10" ht="14.25">
      <c r="A18" s="29" t="s">
        <v>77</v>
      </c>
      <c r="B18" s="30">
        <v>76</v>
      </c>
      <c r="C18" s="30">
        <v>88</v>
      </c>
      <c r="D18" s="31">
        <f t="shared" si="2"/>
        <v>-13.636363636363635</v>
      </c>
      <c r="E18" s="34">
        <v>188</v>
      </c>
      <c r="F18" s="34">
        <v>202</v>
      </c>
      <c r="G18" s="31">
        <f t="shared" si="0"/>
        <v>-6.9306930693069315</v>
      </c>
      <c r="H18" s="30">
        <v>3020</v>
      </c>
      <c r="I18" s="30">
        <v>2947</v>
      </c>
      <c r="J18" s="32">
        <f t="shared" si="1"/>
        <v>2.477095351204615</v>
      </c>
    </row>
    <row r="19" spans="1:10" ht="14.25">
      <c r="A19" s="29" t="s">
        <v>78</v>
      </c>
      <c r="B19" s="30">
        <v>79</v>
      </c>
      <c r="C19" s="30">
        <v>76</v>
      </c>
      <c r="D19" s="31">
        <f t="shared" si="2"/>
        <v>3.9473684210526314</v>
      </c>
      <c r="E19" s="34">
        <v>274</v>
      </c>
      <c r="F19" s="34">
        <v>246</v>
      </c>
      <c r="G19" s="31">
        <f t="shared" si="0"/>
        <v>11.38211382113821</v>
      </c>
      <c r="H19" s="30">
        <v>3173</v>
      </c>
      <c r="I19" s="30">
        <v>2621</v>
      </c>
      <c r="J19" s="32">
        <f t="shared" si="1"/>
        <v>21.060663868752385</v>
      </c>
    </row>
    <row r="20" spans="1:10" ht="14.25">
      <c r="A20" s="29" t="s">
        <v>79</v>
      </c>
      <c r="B20" s="30">
        <v>67</v>
      </c>
      <c r="C20" s="30">
        <v>74</v>
      </c>
      <c r="D20" s="31">
        <f t="shared" si="2"/>
        <v>-9.45945945945946</v>
      </c>
      <c r="E20" s="34">
        <v>264</v>
      </c>
      <c r="F20" s="34">
        <v>278</v>
      </c>
      <c r="G20" s="31">
        <f t="shared" si="0"/>
        <v>-5.0359712230215825</v>
      </c>
      <c r="H20" s="30">
        <v>4489</v>
      </c>
      <c r="I20" s="30">
        <v>3855</v>
      </c>
      <c r="J20" s="32">
        <f t="shared" si="1"/>
        <v>16.446173800259402</v>
      </c>
    </row>
    <row r="21" spans="1:10" ht="14.25">
      <c r="A21" s="29" t="s">
        <v>80</v>
      </c>
      <c r="B21" s="30">
        <v>71</v>
      </c>
      <c r="C21" s="30">
        <v>77</v>
      </c>
      <c r="D21" s="31">
        <f t="shared" si="2"/>
        <v>-7.792207792207792</v>
      </c>
      <c r="E21" s="34">
        <v>178</v>
      </c>
      <c r="F21" s="34">
        <v>195</v>
      </c>
      <c r="G21" s="31">
        <f t="shared" si="0"/>
        <v>-8.717948717948717</v>
      </c>
      <c r="H21" s="30">
        <v>2055</v>
      </c>
      <c r="I21" s="30">
        <v>2585</v>
      </c>
      <c r="J21" s="32">
        <f t="shared" si="1"/>
        <v>-20.502901353965182</v>
      </c>
    </row>
    <row r="22" spans="1:10" ht="14.25">
      <c r="A22" s="29" t="s">
        <v>81</v>
      </c>
      <c r="B22" s="30">
        <v>11</v>
      </c>
      <c r="C22" s="30">
        <v>14</v>
      </c>
      <c r="D22" s="31">
        <f t="shared" si="2"/>
        <v>-21.428571428571427</v>
      </c>
      <c r="E22" s="34">
        <v>30</v>
      </c>
      <c r="F22" s="34">
        <v>44</v>
      </c>
      <c r="G22" s="31">
        <f t="shared" si="0"/>
        <v>-31.818181818181817</v>
      </c>
      <c r="H22" s="30">
        <v>424</v>
      </c>
      <c r="I22" s="30">
        <v>346</v>
      </c>
      <c r="J22" s="32">
        <f t="shared" si="1"/>
        <v>22.54335260115607</v>
      </c>
    </row>
    <row r="23" spans="1:10" ht="14.25">
      <c r="A23" s="29" t="s">
        <v>82</v>
      </c>
      <c r="B23" s="30">
        <v>16</v>
      </c>
      <c r="C23" s="30">
        <v>12</v>
      </c>
      <c r="D23" s="31">
        <f t="shared" si="2"/>
        <v>33.33333333333333</v>
      </c>
      <c r="E23" s="34">
        <v>108</v>
      </c>
      <c r="F23" s="34">
        <v>45</v>
      </c>
      <c r="G23" s="31">
        <f t="shared" si="0"/>
        <v>140</v>
      </c>
      <c r="H23" s="30">
        <v>3491</v>
      </c>
      <c r="I23" s="30">
        <v>389</v>
      </c>
      <c r="J23" s="32">
        <f>(H23-I23)/I23*100-0.4</f>
        <v>797.0293059125964</v>
      </c>
    </row>
    <row r="24" spans="1:10" ht="14.25">
      <c r="A24" s="29" t="s">
        <v>83</v>
      </c>
      <c r="B24" s="30">
        <v>66</v>
      </c>
      <c r="C24" s="30">
        <v>67</v>
      </c>
      <c r="D24" s="31">
        <f t="shared" si="2"/>
        <v>-1.4925373134328357</v>
      </c>
      <c r="E24" s="34">
        <v>251</v>
      </c>
      <c r="F24" s="34">
        <v>303</v>
      </c>
      <c r="G24" s="31">
        <f t="shared" si="0"/>
        <v>-17.16171617161716</v>
      </c>
      <c r="H24" s="30">
        <v>6282</v>
      </c>
      <c r="I24" s="30">
        <v>5606</v>
      </c>
      <c r="J24" s="32">
        <v>12</v>
      </c>
    </row>
    <row r="25" spans="1:10" ht="14.25">
      <c r="A25" s="29" t="s">
        <v>84</v>
      </c>
      <c r="B25" s="30">
        <v>84</v>
      </c>
      <c r="C25" s="30">
        <v>92</v>
      </c>
      <c r="D25" s="31">
        <f t="shared" si="2"/>
        <v>-8.695652173913043</v>
      </c>
      <c r="E25" s="34">
        <v>446</v>
      </c>
      <c r="F25" s="34">
        <v>506</v>
      </c>
      <c r="G25" s="31">
        <f t="shared" si="0"/>
        <v>-11.857707509881422</v>
      </c>
      <c r="H25" s="30">
        <v>19292</v>
      </c>
      <c r="I25" s="30">
        <v>16936</v>
      </c>
      <c r="J25" s="32">
        <f t="shared" si="1"/>
        <v>13.911195087387812</v>
      </c>
    </row>
    <row r="26" spans="1:10" ht="14.25">
      <c r="A26" s="29" t="s">
        <v>85</v>
      </c>
      <c r="B26" s="30">
        <v>44</v>
      </c>
      <c r="C26" s="30">
        <v>47</v>
      </c>
      <c r="D26" s="31">
        <f t="shared" si="2"/>
        <v>-6.382978723404255</v>
      </c>
      <c r="E26" s="34">
        <v>244</v>
      </c>
      <c r="F26" s="34">
        <v>178</v>
      </c>
      <c r="G26" s="31">
        <f t="shared" si="0"/>
        <v>37.07865168539326</v>
      </c>
      <c r="H26" s="30">
        <v>2666</v>
      </c>
      <c r="I26" s="30">
        <v>2216</v>
      </c>
      <c r="J26" s="32">
        <f t="shared" si="1"/>
        <v>20.306859205776174</v>
      </c>
    </row>
    <row r="27" spans="1:10" ht="14.25">
      <c r="A27" s="33" t="s">
        <v>86</v>
      </c>
      <c r="B27" s="30">
        <v>314</v>
      </c>
      <c r="C27" s="30">
        <v>320</v>
      </c>
      <c r="D27" s="31">
        <f t="shared" si="2"/>
        <v>-1.875</v>
      </c>
      <c r="E27" s="34">
        <v>1600</v>
      </c>
      <c r="F27" s="34">
        <v>1733</v>
      </c>
      <c r="G27" s="31">
        <f t="shared" si="0"/>
        <v>-7.674552798615118</v>
      </c>
      <c r="H27" s="30">
        <v>22119</v>
      </c>
      <c r="I27" s="30">
        <v>21936</v>
      </c>
      <c r="J27" s="32">
        <f t="shared" si="1"/>
        <v>0.8342450765864333</v>
      </c>
    </row>
    <row r="28" spans="1:10" ht="14.25">
      <c r="A28" s="29" t="s">
        <v>87</v>
      </c>
      <c r="B28" s="30">
        <v>229</v>
      </c>
      <c r="C28" s="30">
        <v>217</v>
      </c>
      <c r="D28" s="31">
        <f t="shared" si="2"/>
        <v>5.529953917050691</v>
      </c>
      <c r="E28" s="34">
        <v>1335</v>
      </c>
      <c r="F28" s="34">
        <v>1076</v>
      </c>
      <c r="G28" s="31">
        <f t="shared" si="0"/>
        <v>24.070631970260223</v>
      </c>
      <c r="H28" s="30">
        <v>22422</v>
      </c>
      <c r="I28" s="30">
        <v>18160</v>
      </c>
      <c r="J28" s="32">
        <f t="shared" si="1"/>
        <v>23.469162995594715</v>
      </c>
    </row>
    <row r="29" spans="1:10" ht="14.25">
      <c r="A29" s="29" t="s">
        <v>88</v>
      </c>
      <c r="B29" s="30">
        <v>74</v>
      </c>
      <c r="C29" s="30">
        <v>67</v>
      </c>
      <c r="D29" s="31">
        <f t="shared" si="2"/>
        <v>10.44776119402985</v>
      </c>
      <c r="E29" s="34">
        <v>263</v>
      </c>
      <c r="F29" s="34">
        <v>264</v>
      </c>
      <c r="G29" s="31">
        <f t="shared" si="0"/>
        <v>-0.3787878787878788</v>
      </c>
      <c r="H29" s="30">
        <v>3102</v>
      </c>
      <c r="I29" s="30">
        <v>7435</v>
      </c>
      <c r="J29" s="32">
        <f t="shared" si="1"/>
        <v>-58.27841291190317</v>
      </c>
    </row>
    <row r="30" spans="1:10" ht="14.25">
      <c r="A30" s="29" t="s">
        <v>89</v>
      </c>
      <c r="B30" s="30">
        <v>78</v>
      </c>
      <c r="C30" s="30">
        <v>82</v>
      </c>
      <c r="D30" s="31">
        <f t="shared" si="2"/>
        <v>-4.878048780487805</v>
      </c>
      <c r="E30" s="34">
        <v>258</v>
      </c>
      <c r="F30" s="34">
        <v>279</v>
      </c>
      <c r="G30" s="31">
        <f t="shared" si="0"/>
        <v>-7.526881720430108</v>
      </c>
      <c r="H30" s="30">
        <v>2596</v>
      </c>
      <c r="I30" s="30">
        <v>2493</v>
      </c>
      <c r="J30" s="32">
        <f t="shared" si="1"/>
        <v>4.131568391496189</v>
      </c>
    </row>
    <row r="31" spans="1:10" ht="14.25">
      <c r="A31" s="29" t="s">
        <v>90</v>
      </c>
      <c r="B31" s="30">
        <v>17</v>
      </c>
      <c r="C31" s="30">
        <v>17</v>
      </c>
      <c r="D31" s="31">
        <f t="shared" si="2"/>
        <v>0</v>
      </c>
      <c r="E31" s="34">
        <v>120</v>
      </c>
      <c r="F31" s="34">
        <v>120</v>
      </c>
      <c r="G31" s="31">
        <f t="shared" si="0"/>
        <v>0</v>
      </c>
      <c r="H31" s="30">
        <v>5509</v>
      </c>
      <c r="I31" s="30">
        <v>4332</v>
      </c>
      <c r="J31" s="32">
        <f t="shared" si="1"/>
        <v>27.169898430286242</v>
      </c>
    </row>
    <row r="32" spans="1:10" ht="14.25">
      <c r="A32" s="29" t="s">
        <v>91</v>
      </c>
      <c r="B32" s="30">
        <v>47</v>
      </c>
      <c r="C32" s="30">
        <v>45</v>
      </c>
      <c r="D32" s="31">
        <f t="shared" si="2"/>
        <v>4.444444444444445</v>
      </c>
      <c r="E32" s="34">
        <v>112</v>
      </c>
      <c r="F32" s="34">
        <v>115</v>
      </c>
      <c r="G32" s="31">
        <f t="shared" si="0"/>
        <v>-2.608695652173913</v>
      </c>
      <c r="H32" s="30">
        <v>1113</v>
      </c>
      <c r="I32" s="30">
        <v>1238</v>
      </c>
      <c r="J32" s="32">
        <f>(H32-I32)/I32*100-0.1</f>
        <v>-10.19693053311793</v>
      </c>
    </row>
    <row r="33" spans="1:10" ht="14.25">
      <c r="A33" s="29" t="s">
        <v>92</v>
      </c>
      <c r="B33" s="30">
        <v>72</v>
      </c>
      <c r="C33" s="30">
        <v>85</v>
      </c>
      <c r="D33" s="31">
        <f t="shared" si="2"/>
        <v>-15.294117647058824</v>
      </c>
      <c r="E33" s="30">
        <v>253</v>
      </c>
      <c r="F33" s="30">
        <v>317</v>
      </c>
      <c r="G33" s="31">
        <f t="shared" si="0"/>
        <v>-20.189274447949526</v>
      </c>
      <c r="H33" s="30">
        <v>3873</v>
      </c>
      <c r="I33" s="30">
        <v>4388</v>
      </c>
      <c r="J33" s="32">
        <f t="shared" si="1"/>
        <v>-11.73655423883318</v>
      </c>
    </row>
    <row r="34" spans="1:10" ht="14.25">
      <c r="A34" s="29" t="s">
        <v>93</v>
      </c>
      <c r="B34" s="30">
        <v>101</v>
      </c>
      <c r="C34" s="30">
        <v>112</v>
      </c>
      <c r="D34" s="31">
        <f t="shared" si="2"/>
        <v>-9.821428571428571</v>
      </c>
      <c r="E34" s="30">
        <v>286</v>
      </c>
      <c r="F34" s="30">
        <v>292</v>
      </c>
      <c r="G34" s="31">
        <f t="shared" si="0"/>
        <v>-2.054794520547945</v>
      </c>
      <c r="H34" s="30">
        <v>2926</v>
      </c>
      <c r="I34" s="30">
        <v>3204</v>
      </c>
      <c r="J34" s="32">
        <f t="shared" si="1"/>
        <v>-8.676654182272161</v>
      </c>
    </row>
    <row r="35" spans="1:10" ht="14.25">
      <c r="A35" s="29" t="s">
        <v>94</v>
      </c>
      <c r="B35" s="30">
        <v>12</v>
      </c>
      <c r="C35" s="30">
        <v>13</v>
      </c>
      <c r="D35" s="31">
        <f t="shared" si="2"/>
        <v>-7.6923076923076925</v>
      </c>
      <c r="E35" s="30">
        <v>37</v>
      </c>
      <c r="F35" s="30">
        <v>42</v>
      </c>
      <c r="G35" s="31">
        <f t="shared" si="0"/>
        <v>-11.904761904761903</v>
      </c>
      <c r="H35" s="30">
        <v>354</v>
      </c>
      <c r="I35" s="30">
        <v>298</v>
      </c>
      <c r="J35" s="32">
        <f>(H35-I35)/I35*100-0.1</f>
        <v>18.69194630872483</v>
      </c>
    </row>
    <row r="36" spans="1:10" ht="14.25">
      <c r="A36" s="29" t="s">
        <v>95</v>
      </c>
      <c r="B36" s="30">
        <v>10</v>
      </c>
      <c r="C36" s="30">
        <v>10</v>
      </c>
      <c r="D36" s="31">
        <f t="shared" si="2"/>
        <v>0</v>
      </c>
      <c r="E36" s="30">
        <v>30</v>
      </c>
      <c r="F36" s="30">
        <v>28</v>
      </c>
      <c r="G36" s="31">
        <f t="shared" si="0"/>
        <v>7.142857142857142</v>
      </c>
      <c r="H36" s="30">
        <v>247</v>
      </c>
      <c r="I36" s="30">
        <v>202</v>
      </c>
      <c r="J36" s="32">
        <f t="shared" si="1"/>
        <v>22.277227722772277</v>
      </c>
    </row>
    <row r="37" spans="1:10" ht="14.25">
      <c r="A37" s="29" t="s">
        <v>96</v>
      </c>
      <c r="B37" s="30">
        <v>70</v>
      </c>
      <c r="C37" s="30">
        <v>77</v>
      </c>
      <c r="D37" s="31">
        <f t="shared" si="2"/>
        <v>-9.090909090909092</v>
      </c>
      <c r="E37" s="30">
        <v>365</v>
      </c>
      <c r="F37" s="30">
        <v>410</v>
      </c>
      <c r="G37" s="31">
        <f t="shared" si="0"/>
        <v>-10.975609756097562</v>
      </c>
      <c r="H37" s="30">
        <v>4592</v>
      </c>
      <c r="I37" s="30">
        <v>4967</v>
      </c>
      <c r="J37" s="32">
        <f t="shared" si="1"/>
        <v>-7.549828870545601</v>
      </c>
    </row>
    <row r="38" spans="1:10" ht="14.25">
      <c r="A38" s="29" t="s">
        <v>97</v>
      </c>
      <c r="B38" s="30">
        <v>5</v>
      </c>
      <c r="C38" s="30">
        <v>6</v>
      </c>
      <c r="D38" s="31">
        <f t="shared" si="2"/>
        <v>-16.666666666666664</v>
      </c>
      <c r="E38" s="30">
        <v>8</v>
      </c>
      <c r="F38" s="30">
        <v>11</v>
      </c>
      <c r="G38" s="31">
        <f t="shared" si="0"/>
        <v>-27.27272727272727</v>
      </c>
      <c r="H38" s="30">
        <v>52</v>
      </c>
      <c r="I38" s="30">
        <v>72</v>
      </c>
      <c r="J38" s="32">
        <v>-28.3</v>
      </c>
    </row>
    <row r="39" spans="1:10" ht="14.25">
      <c r="A39" s="29" t="s">
        <v>98</v>
      </c>
      <c r="B39" s="30">
        <v>12</v>
      </c>
      <c r="C39" s="30">
        <v>12</v>
      </c>
      <c r="D39" s="31">
        <f t="shared" si="2"/>
        <v>0</v>
      </c>
      <c r="E39" s="30">
        <v>22</v>
      </c>
      <c r="F39" s="30">
        <v>22</v>
      </c>
      <c r="G39" s="31">
        <f t="shared" si="0"/>
        <v>0</v>
      </c>
      <c r="H39" s="30">
        <v>299</v>
      </c>
      <c r="I39" s="30">
        <v>345</v>
      </c>
      <c r="J39" s="32">
        <v>-13.4</v>
      </c>
    </row>
    <row r="40" spans="1:10" ht="14.25">
      <c r="A40" s="29" t="s">
        <v>99</v>
      </c>
      <c r="B40" s="30">
        <v>272</v>
      </c>
      <c r="C40" s="30">
        <v>297</v>
      </c>
      <c r="D40" s="31">
        <f t="shared" si="2"/>
        <v>-8.417508417508419</v>
      </c>
      <c r="E40" s="30">
        <v>1257</v>
      </c>
      <c r="F40" s="30">
        <v>1473</v>
      </c>
      <c r="G40" s="31">
        <f t="shared" si="0"/>
        <v>-14.663951120162933</v>
      </c>
      <c r="H40" s="30">
        <v>20311</v>
      </c>
      <c r="I40" s="30">
        <v>21475</v>
      </c>
      <c r="J40" s="32">
        <f t="shared" si="1"/>
        <v>-5.420256111757858</v>
      </c>
    </row>
    <row r="41" spans="1:10" ht="14.25">
      <c r="A41" s="29" t="s">
        <v>100</v>
      </c>
      <c r="B41" s="30">
        <v>37</v>
      </c>
      <c r="C41" s="30">
        <v>43</v>
      </c>
      <c r="D41" s="31">
        <f t="shared" si="2"/>
        <v>-13.953488372093023</v>
      </c>
      <c r="E41" s="30">
        <v>73</v>
      </c>
      <c r="F41" s="30">
        <v>90</v>
      </c>
      <c r="G41" s="31">
        <f t="shared" si="0"/>
        <v>-18.88888888888889</v>
      </c>
      <c r="H41" s="30">
        <v>531</v>
      </c>
      <c r="I41" s="30">
        <v>726</v>
      </c>
      <c r="J41" s="32">
        <f t="shared" si="1"/>
        <v>-26.859504132231404</v>
      </c>
    </row>
    <row r="42" spans="1:10" ht="14.25">
      <c r="A42" s="29" t="s">
        <v>101</v>
      </c>
      <c r="B42" s="30">
        <v>139</v>
      </c>
      <c r="C42" s="30">
        <v>150</v>
      </c>
      <c r="D42" s="31">
        <f t="shared" si="2"/>
        <v>-7.333333333333333</v>
      </c>
      <c r="E42" s="30">
        <v>659</v>
      </c>
      <c r="F42" s="30">
        <v>669</v>
      </c>
      <c r="G42" s="31">
        <f t="shared" si="0"/>
        <v>-1.4947683109118086</v>
      </c>
      <c r="H42" s="30">
        <v>8765</v>
      </c>
      <c r="I42" s="30">
        <v>8048</v>
      </c>
      <c r="J42" s="32">
        <f t="shared" si="1"/>
        <v>8.909045725646124</v>
      </c>
    </row>
    <row r="43" spans="1:10" ht="14.25">
      <c r="A43" s="29" t="s">
        <v>102</v>
      </c>
      <c r="B43" s="30">
        <v>58</v>
      </c>
      <c r="C43" s="30">
        <v>64</v>
      </c>
      <c r="D43" s="31">
        <f t="shared" si="2"/>
        <v>-9.375</v>
      </c>
      <c r="E43" s="30">
        <v>134</v>
      </c>
      <c r="F43" s="30">
        <v>136</v>
      </c>
      <c r="G43" s="31">
        <f t="shared" si="0"/>
        <v>-1.4705882352941175</v>
      </c>
      <c r="H43" s="30">
        <v>970</v>
      </c>
      <c r="I43" s="30">
        <v>1190</v>
      </c>
      <c r="J43" s="32">
        <f t="shared" si="1"/>
        <v>-18.487394957983195</v>
      </c>
    </row>
    <row r="44" spans="1:10" ht="14.25">
      <c r="A44" s="29" t="s">
        <v>103</v>
      </c>
      <c r="B44" s="30">
        <v>48</v>
      </c>
      <c r="C44" s="30">
        <v>51</v>
      </c>
      <c r="D44" s="31">
        <f t="shared" si="2"/>
        <v>-5.88235294117647</v>
      </c>
      <c r="E44" s="30">
        <v>115</v>
      </c>
      <c r="F44" s="30">
        <v>112</v>
      </c>
      <c r="G44" s="31">
        <f t="shared" si="0"/>
        <v>2.6785714285714284</v>
      </c>
      <c r="H44" s="30">
        <v>966</v>
      </c>
      <c r="I44" s="30">
        <v>867</v>
      </c>
      <c r="J44" s="32">
        <f t="shared" si="1"/>
        <v>11.418685121107266</v>
      </c>
    </row>
    <row r="45" spans="1:10" ht="14.25">
      <c r="A45" s="29" t="s">
        <v>104</v>
      </c>
      <c r="B45" s="30">
        <v>187</v>
      </c>
      <c r="C45" s="30">
        <v>170</v>
      </c>
      <c r="D45" s="31">
        <f t="shared" si="2"/>
        <v>10</v>
      </c>
      <c r="E45" s="30">
        <v>569</v>
      </c>
      <c r="F45" s="30">
        <v>546</v>
      </c>
      <c r="G45" s="31">
        <f t="shared" si="0"/>
        <v>4.212454212454213</v>
      </c>
      <c r="H45" s="30">
        <v>5631</v>
      </c>
      <c r="I45" s="30">
        <v>5056</v>
      </c>
      <c r="J45" s="32">
        <f t="shared" si="1"/>
        <v>11.37262658227848</v>
      </c>
    </row>
    <row r="46" spans="1:10" ht="14.25">
      <c r="A46" s="29" t="s">
        <v>105</v>
      </c>
      <c r="B46" s="30">
        <v>181</v>
      </c>
      <c r="C46" s="30">
        <v>184</v>
      </c>
      <c r="D46" s="31">
        <f t="shared" si="2"/>
        <v>-1.6304347826086956</v>
      </c>
      <c r="E46" s="30">
        <v>1008</v>
      </c>
      <c r="F46" s="30">
        <v>921</v>
      </c>
      <c r="G46" s="31">
        <f t="shared" si="0"/>
        <v>9.446254071661238</v>
      </c>
      <c r="H46" s="30">
        <v>14528</v>
      </c>
      <c r="I46" s="30">
        <v>14650</v>
      </c>
      <c r="J46" s="32">
        <f t="shared" si="1"/>
        <v>-0.832764505119454</v>
      </c>
    </row>
    <row r="47" spans="1:10" ht="14.25">
      <c r="A47" s="29" t="s">
        <v>106</v>
      </c>
      <c r="B47" s="30">
        <v>112</v>
      </c>
      <c r="C47" s="30">
        <v>129</v>
      </c>
      <c r="D47" s="31">
        <f t="shared" si="2"/>
        <v>-13.178294573643413</v>
      </c>
      <c r="E47" s="30">
        <v>506</v>
      </c>
      <c r="F47" s="30">
        <v>525</v>
      </c>
      <c r="G47" s="31">
        <f t="shared" si="0"/>
        <v>-3.619047619047619</v>
      </c>
      <c r="H47" s="30">
        <v>5778</v>
      </c>
      <c r="I47" s="30">
        <v>6872</v>
      </c>
      <c r="J47" s="32">
        <f t="shared" si="1"/>
        <v>-15.919674039580908</v>
      </c>
    </row>
    <row r="48" spans="1:10" ht="14.25">
      <c r="A48" s="29" t="s">
        <v>107</v>
      </c>
      <c r="B48" s="30">
        <v>313</v>
      </c>
      <c r="C48" s="30">
        <v>310</v>
      </c>
      <c r="D48" s="31">
        <f t="shared" si="2"/>
        <v>0.967741935483871</v>
      </c>
      <c r="E48" s="30">
        <v>1226</v>
      </c>
      <c r="F48" s="30">
        <v>1193</v>
      </c>
      <c r="G48" s="31">
        <f t="shared" si="0"/>
        <v>2.7661357921207044</v>
      </c>
      <c r="H48" s="30">
        <v>20498</v>
      </c>
      <c r="I48" s="30">
        <v>17546</v>
      </c>
      <c r="J48" s="32">
        <f t="shared" si="1"/>
        <v>16.82434742961359</v>
      </c>
    </row>
    <row r="49" spans="1:10" ht="14.25">
      <c r="A49" s="29" t="s">
        <v>108</v>
      </c>
      <c r="B49" s="30">
        <v>91</v>
      </c>
      <c r="C49" s="30">
        <v>87</v>
      </c>
      <c r="D49" s="31">
        <f t="shared" si="2"/>
        <v>4.597701149425287</v>
      </c>
      <c r="E49" s="30">
        <v>214</v>
      </c>
      <c r="F49" s="30">
        <v>201</v>
      </c>
      <c r="G49" s="31">
        <f t="shared" si="0"/>
        <v>6.467661691542288</v>
      </c>
      <c r="H49" s="30">
        <v>2296</v>
      </c>
      <c r="I49" s="30">
        <v>2013</v>
      </c>
      <c r="J49" s="32">
        <f t="shared" si="1"/>
        <v>14.058618976651763</v>
      </c>
    </row>
    <row r="50" spans="1:10" ht="14.25">
      <c r="A50" s="29" t="s">
        <v>109</v>
      </c>
      <c r="B50" s="30">
        <v>23</v>
      </c>
      <c r="C50" s="30">
        <v>26</v>
      </c>
      <c r="D50" s="31">
        <f t="shared" si="2"/>
        <v>-11.538461538461538</v>
      </c>
      <c r="E50" s="30">
        <v>63</v>
      </c>
      <c r="F50" s="30">
        <v>77</v>
      </c>
      <c r="G50" s="31">
        <f t="shared" si="0"/>
        <v>-18.181818181818183</v>
      </c>
      <c r="H50" s="30">
        <v>388</v>
      </c>
      <c r="I50" s="30">
        <v>344</v>
      </c>
      <c r="J50" s="32">
        <v>12.7</v>
      </c>
    </row>
    <row r="51" spans="1:10" ht="14.25">
      <c r="A51" s="29" t="s">
        <v>110</v>
      </c>
      <c r="B51" s="30">
        <v>53</v>
      </c>
      <c r="C51" s="30">
        <v>62</v>
      </c>
      <c r="D51" s="31">
        <f t="shared" si="2"/>
        <v>-14.516129032258066</v>
      </c>
      <c r="E51" s="30">
        <v>135</v>
      </c>
      <c r="F51" s="30">
        <v>157</v>
      </c>
      <c r="G51" s="31">
        <f t="shared" si="0"/>
        <v>-14.012738853503185</v>
      </c>
      <c r="H51" s="30">
        <v>1669</v>
      </c>
      <c r="I51" s="30">
        <v>1513</v>
      </c>
      <c r="J51" s="32">
        <f t="shared" si="1"/>
        <v>10.310641110376736</v>
      </c>
    </row>
    <row r="52" spans="1:10" ht="14.25">
      <c r="A52" s="29" t="s">
        <v>111</v>
      </c>
      <c r="B52" s="30">
        <v>51</v>
      </c>
      <c r="C52" s="30">
        <v>53</v>
      </c>
      <c r="D52" s="31">
        <f t="shared" si="2"/>
        <v>-3.7735849056603774</v>
      </c>
      <c r="E52" s="30">
        <v>191</v>
      </c>
      <c r="F52" s="30">
        <v>212</v>
      </c>
      <c r="G52" s="31">
        <f t="shared" si="0"/>
        <v>-9.90566037735849</v>
      </c>
      <c r="H52" s="30">
        <v>2319</v>
      </c>
      <c r="I52" s="30">
        <v>2494</v>
      </c>
      <c r="J52" s="32">
        <f t="shared" si="1"/>
        <v>-7.016840417000802</v>
      </c>
    </row>
    <row r="53" spans="1:10" ht="14.25">
      <c r="A53" s="29" t="s">
        <v>112</v>
      </c>
      <c r="B53" s="30">
        <v>33</v>
      </c>
      <c r="C53" s="30">
        <v>42</v>
      </c>
      <c r="D53" s="31">
        <f t="shared" si="2"/>
        <v>-21.428571428571427</v>
      </c>
      <c r="E53" s="30">
        <v>87</v>
      </c>
      <c r="F53" s="30">
        <v>115</v>
      </c>
      <c r="G53" s="31">
        <f t="shared" si="0"/>
        <v>-24.347826086956523</v>
      </c>
      <c r="H53" s="30">
        <v>533</v>
      </c>
      <c r="I53" s="30">
        <v>779</v>
      </c>
      <c r="J53" s="32">
        <f t="shared" si="1"/>
        <v>-31.57894736842105</v>
      </c>
    </row>
    <row r="54" spans="1:10" ht="14.25">
      <c r="A54" s="29" t="s">
        <v>113</v>
      </c>
      <c r="B54" s="30">
        <v>53</v>
      </c>
      <c r="C54" s="30">
        <v>60</v>
      </c>
      <c r="D54" s="31">
        <f t="shared" si="2"/>
        <v>-11.666666666666666</v>
      </c>
      <c r="E54" s="30">
        <v>257</v>
      </c>
      <c r="F54" s="30">
        <v>245</v>
      </c>
      <c r="G54" s="31">
        <f t="shared" si="0"/>
        <v>4.8979591836734695</v>
      </c>
      <c r="H54" s="30">
        <v>3058</v>
      </c>
      <c r="I54" s="30">
        <v>2987</v>
      </c>
      <c r="J54" s="32">
        <f t="shared" si="1"/>
        <v>2.3769668563776363</v>
      </c>
    </row>
    <row r="55" spans="1:10" ht="14.25">
      <c r="A55" s="29" t="s">
        <v>114</v>
      </c>
      <c r="B55" s="30">
        <v>59</v>
      </c>
      <c r="C55" s="30">
        <v>67</v>
      </c>
      <c r="D55" s="31">
        <f t="shared" si="2"/>
        <v>-11.940298507462686</v>
      </c>
      <c r="E55" s="30">
        <v>211</v>
      </c>
      <c r="F55" s="30">
        <v>287</v>
      </c>
      <c r="G55" s="31">
        <f t="shared" si="0"/>
        <v>-26.480836236933797</v>
      </c>
      <c r="H55" s="30">
        <v>1800</v>
      </c>
      <c r="I55" s="30">
        <v>3779</v>
      </c>
      <c r="J55" s="32">
        <f t="shared" si="1"/>
        <v>-52.368351415718436</v>
      </c>
    </row>
    <row r="56" spans="1:10" ht="14.25">
      <c r="A56" s="29" t="s">
        <v>115</v>
      </c>
      <c r="B56" s="30">
        <v>56</v>
      </c>
      <c r="C56" s="30">
        <v>58</v>
      </c>
      <c r="D56" s="31">
        <f t="shared" si="2"/>
        <v>-3.4482758620689653</v>
      </c>
      <c r="E56" s="30">
        <v>148</v>
      </c>
      <c r="F56" s="30">
        <v>163</v>
      </c>
      <c r="G56" s="31">
        <f t="shared" si="0"/>
        <v>-9.202453987730062</v>
      </c>
      <c r="H56" s="30">
        <v>1344</v>
      </c>
      <c r="I56" s="30">
        <v>1689</v>
      </c>
      <c r="J56" s="32">
        <f t="shared" si="1"/>
        <v>-20.426287744227352</v>
      </c>
    </row>
    <row r="57" spans="1:10" ht="14.25">
      <c r="A57" s="29" t="s">
        <v>116</v>
      </c>
      <c r="B57" s="30">
        <v>142</v>
      </c>
      <c r="C57" s="30">
        <v>145</v>
      </c>
      <c r="D57" s="31">
        <f t="shared" si="2"/>
        <v>-2.0689655172413794</v>
      </c>
      <c r="E57" s="30">
        <v>395</v>
      </c>
      <c r="F57" s="30">
        <v>465</v>
      </c>
      <c r="G57" s="31">
        <f t="shared" si="0"/>
        <v>-15.053763440860216</v>
      </c>
      <c r="H57" s="30">
        <v>4378</v>
      </c>
      <c r="I57" s="30">
        <v>5559</v>
      </c>
      <c r="J57" s="32">
        <f t="shared" si="1"/>
        <v>-21.24482820651196</v>
      </c>
    </row>
    <row r="58" spans="1:10" ht="14.25">
      <c r="A58" s="29" t="s">
        <v>117</v>
      </c>
      <c r="B58" s="30">
        <v>104</v>
      </c>
      <c r="C58" s="30">
        <v>104</v>
      </c>
      <c r="D58" s="31">
        <f t="shared" si="2"/>
        <v>0</v>
      </c>
      <c r="E58" s="30">
        <v>253</v>
      </c>
      <c r="F58" s="30">
        <v>245</v>
      </c>
      <c r="G58" s="31">
        <f t="shared" si="0"/>
        <v>3.2653061224489797</v>
      </c>
      <c r="H58" s="30">
        <v>2100</v>
      </c>
      <c r="I58" s="30">
        <v>2199</v>
      </c>
      <c r="J58" s="32">
        <f t="shared" si="1"/>
        <v>-4.502046384720328</v>
      </c>
    </row>
    <row r="59" spans="1:10" ht="14.25">
      <c r="A59" s="29" t="s">
        <v>118</v>
      </c>
      <c r="B59" s="30">
        <v>51</v>
      </c>
      <c r="C59" s="30">
        <v>55</v>
      </c>
      <c r="D59" s="31">
        <f t="shared" si="2"/>
        <v>-7.2727272727272725</v>
      </c>
      <c r="E59" s="30">
        <v>141</v>
      </c>
      <c r="F59" s="30">
        <v>144</v>
      </c>
      <c r="G59" s="31">
        <f t="shared" si="0"/>
        <v>-2.083333333333333</v>
      </c>
      <c r="H59" s="30">
        <v>1250</v>
      </c>
      <c r="I59" s="30">
        <v>1417</v>
      </c>
      <c r="J59" s="32">
        <f t="shared" si="1"/>
        <v>-11.785462244177841</v>
      </c>
    </row>
    <row r="60" spans="1:10" ht="14.25">
      <c r="A60" s="29" t="s">
        <v>119</v>
      </c>
      <c r="B60" s="30">
        <v>59</v>
      </c>
      <c r="C60" s="30">
        <v>61</v>
      </c>
      <c r="D60" s="31">
        <f t="shared" si="2"/>
        <v>-3.278688524590164</v>
      </c>
      <c r="E60" s="30">
        <v>159</v>
      </c>
      <c r="F60" s="30">
        <v>171</v>
      </c>
      <c r="G60" s="31">
        <f t="shared" si="0"/>
        <v>-7.017543859649122</v>
      </c>
      <c r="H60" s="30">
        <v>1449</v>
      </c>
      <c r="I60" s="30">
        <v>1549</v>
      </c>
      <c r="J60" s="32">
        <f t="shared" si="1"/>
        <v>-6.45577792123951</v>
      </c>
    </row>
    <row r="61" spans="1:10" ht="15" thickBot="1">
      <c r="A61" s="35" t="s">
        <v>120</v>
      </c>
      <c r="B61" s="36">
        <v>26</v>
      </c>
      <c r="C61" s="36">
        <v>28</v>
      </c>
      <c r="D61" s="37">
        <f t="shared" si="2"/>
        <v>-7.142857142857142</v>
      </c>
      <c r="E61" s="36">
        <v>71</v>
      </c>
      <c r="F61" s="36">
        <v>88</v>
      </c>
      <c r="G61" s="37">
        <f t="shared" si="0"/>
        <v>-19.318181818181817</v>
      </c>
      <c r="H61" s="36">
        <v>404</v>
      </c>
      <c r="I61" s="36">
        <v>310</v>
      </c>
      <c r="J61" s="38">
        <v>30.4</v>
      </c>
    </row>
    <row r="62" spans="1:10" ht="14.25">
      <c r="A62" s="39"/>
      <c r="B62" s="40"/>
      <c r="C62" s="40"/>
      <c r="D62" s="41"/>
      <c r="E62" s="40"/>
      <c r="F62" s="40"/>
      <c r="G62" s="41"/>
      <c r="H62" s="40"/>
      <c r="I62" s="40"/>
      <c r="J62" s="41"/>
    </row>
    <row r="63" spans="1:10" ht="14.25">
      <c r="A63" s="42" t="s">
        <v>121</v>
      </c>
      <c r="B63" s="42"/>
      <c r="C63" s="42"/>
      <c r="D63" s="42"/>
      <c r="E63" s="42"/>
      <c r="F63" s="42"/>
      <c r="G63" s="42"/>
      <c r="H63" s="43"/>
      <c r="I63" s="43"/>
      <c r="J63" s="43"/>
    </row>
    <row r="64" spans="1:10" ht="15" thickBot="1">
      <c r="A64" s="44"/>
      <c r="B64" s="45"/>
      <c r="C64" s="45"/>
      <c r="D64" s="45"/>
      <c r="E64" s="43"/>
      <c r="F64" s="43"/>
      <c r="G64" s="43"/>
      <c r="H64" s="43"/>
      <c r="I64" s="43"/>
      <c r="J64" s="18" t="s">
        <v>1</v>
      </c>
    </row>
    <row r="65" spans="1:10" ht="14.25">
      <c r="A65" s="84"/>
      <c r="B65" s="46" t="s">
        <v>4</v>
      </c>
      <c r="C65" s="46"/>
      <c r="D65" s="46"/>
      <c r="E65" s="89" t="s">
        <v>60</v>
      </c>
      <c r="F65" s="87"/>
      <c r="G65" s="90"/>
      <c r="H65" s="89" t="s">
        <v>61</v>
      </c>
      <c r="I65" s="87"/>
      <c r="J65" s="91"/>
    </row>
    <row r="66" spans="1:10" ht="14.25">
      <c r="A66" s="85"/>
      <c r="B66" s="47" t="s">
        <v>122</v>
      </c>
      <c r="C66" s="47" t="s">
        <v>123</v>
      </c>
      <c r="D66" s="47" t="s">
        <v>64</v>
      </c>
      <c r="E66" s="47" t="s">
        <v>122</v>
      </c>
      <c r="F66" s="47" t="s">
        <v>123</v>
      </c>
      <c r="G66" s="47" t="s">
        <v>64</v>
      </c>
      <c r="H66" s="47" t="s">
        <v>122</v>
      </c>
      <c r="I66" s="47" t="s">
        <v>123</v>
      </c>
      <c r="J66" s="48" t="s">
        <v>64</v>
      </c>
    </row>
    <row r="67" spans="1:10" ht="14.25">
      <c r="A67" s="49" t="s">
        <v>65</v>
      </c>
      <c r="B67" s="50">
        <f>SUM(B68,B78)</f>
        <v>2194</v>
      </c>
      <c r="C67" s="50">
        <f>SUM(C68,C78)</f>
        <v>2193</v>
      </c>
      <c r="D67" s="26">
        <f aca="true" t="shared" si="3" ref="D67:D92">(B67-C67)/C67*100</f>
        <v>0.045599635202918376</v>
      </c>
      <c r="E67" s="50">
        <f>SUM(E68,E78)</f>
        <v>17957</v>
      </c>
      <c r="F67" s="50">
        <f>SUM(F68,F78)</f>
        <v>18407</v>
      </c>
      <c r="G67" s="26">
        <f aca="true" t="shared" si="4" ref="G67:G92">(E67-F67)/F67*100</f>
        <v>-2.4447221165860813</v>
      </c>
      <c r="H67" s="50">
        <v>892347</v>
      </c>
      <c r="I67" s="50">
        <v>895144</v>
      </c>
      <c r="J67" s="27">
        <f aca="true" t="shared" si="5" ref="J67:J119">(H67-I67)/I67*100</f>
        <v>-0.3124636929924124</v>
      </c>
    </row>
    <row r="68" spans="1:10" ht="14.25">
      <c r="A68" s="49" t="s">
        <v>66</v>
      </c>
      <c r="B68" s="50">
        <f>SUM(B69:B77)</f>
        <v>1849</v>
      </c>
      <c r="C68" s="50">
        <f>SUM(C69:C77)</f>
        <v>1882</v>
      </c>
      <c r="D68" s="26">
        <f t="shared" si="3"/>
        <v>-1.7534537725823591</v>
      </c>
      <c r="E68" s="50">
        <f>SUM(E69:E77)</f>
        <v>16092</v>
      </c>
      <c r="F68" s="50">
        <f>SUM(F69:F77)</f>
        <v>16635</v>
      </c>
      <c r="G68" s="26">
        <f t="shared" si="4"/>
        <v>-3.264201983769161</v>
      </c>
      <c r="H68" s="50">
        <f>SUM(H69:H77)+1</f>
        <v>828873</v>
      </c>
      <c r="I68" s="50">
        <f>SUM(I69:I77)-1</f>
        <v>834681</v>
      </c>
      <c r="J68" s="27">
        <f t="shared" si="5"/>
        <v>-0.6958346961294195</v>
      </c>
    </row>
    <row r="69" spans="1:10" ht="14.25">
      <c r="A69" s="51" t="s">
        <v>67</v>
      </c>
      <c r="B69" s="52">
        <v>1311</v>
      </c>
      <c r="C69" s="52">
        <v>1363</v>
      </c>
      <c r="D69" s="53">
        <f t="shared" si="3"/>
        <v>-3.815113719735877</v>
      </c>
      <c r="E69" s="54">
        <v>12520</v>
      </c>
      <c r="F69" s="54">
        <v>12947</v>
      </c>
      <c r="G69" s="53">
        <f t="shared" si="4"/>
        <v>-3.2980613269483277</v>
      </c>
      <c r="H69" s="54">
        <v>652053</v>
      </c>
      <c r="I69" s="54">
        <v>650967</v>
      </c>
      <c r="J69" s="55">
        <f t="shared" si="5"/>
        <v>0.1668287332537594</v>
      </c>
    </row>
    <row r="70" spans="1:10" ht="14.25">
      <c r="A70" s="51" t="s">
        <v>68</v>
      </c>
      <c r="B70" s="52">
        <v>47</v>
      </c>
      <c r="C70" s="52">
        <v>45</v>
      </c>
      <c r="D70" s="53">
        <f t="shared" si="3"/>
        <v>4.444444444444445</v>
      </c>
      <c r="E70" s="54">
        <v>259</v>
      </c>
      <c r="F70" s="54">
        <v>261</v>
      </c>
      <c r="G70" s="53">
        <f t="shared" si="4"/>
        <v>-0.7662835249042145</v>
      </c>
      <c r="H70" s="54">
        <v>8281</v>
      </c>
      <c r="I70" s="54">
        <v>9228</v>
      </c>
      <c r="J70" s="55">
        <f t="shared" si="5"/>
        <v>-10.262245340268747</v>
      </c>
    </row>
    <row r="71" spans="1:10" ht="14.25">
      <c r="A71" s="51" t="s">
        <v>69</v>
      </c>
      <c r="B71" s="52">
        <v>42</v>
      </c>
      <c r="C71" s="52">
        <v>41</v>
      </c>
      <c r="D71" s="53">
        <f t="shared" si="3"/>
        <v>2.4390243902439024</v>
      </c>
      <c r="E71" s="54">
        <v>206</v>
      </c>
      <c r="F71" s="54">
        <v>247</v>
      </c>
      <c r="G71" s="53">
        <f t="shared" si="4"/>
        <v>-16.599190283400812</v>
      </c>
      <c r="H71" s="54">
        <v>8085</v>
      </c>
      <c r="I71" s="54">
        <v>10046</v>
      </c>
      <c r="J71" s="55">
        <f t="shared" si="5"/>
        <v>-19.520207047581124</v>
      </c>
    </row>
    <row r="72" spans="1:10" ht="14.25">
      <c r="A72" s="51" t="s">
        <v>70</v>
      </c>
      <c r="B72" s="52">
        <v>99</v>
      </c>
      <c r="C72" s="52">
        <v>94</v>
      </c>
      <c r="D72" s="53">
        <f t="shared" si="3"/>
        <v>5.319148936170213</v>
      </c>
      <c r="E72" s="54">
        <v>970</v>
      </c>
      <c r="F72" s="54">
        <v>962</v>
      </c>
      <c r="G72" s="53">
        <f t="shared" si="4"/>
        <v>0.8316008316008316</v>
      </c>
      <c r="H72" s="54">
        <v>69368</v>
      </c>
      <c r="I72" s="54">
        <v>69540</v>
      </c>
      <c r="J72" s="55">
        <f t="shared" si="5"/>
        <v>-0.24733966062697726</v>
      </c>
    </row>
    <row r="73" spans="1:10" ht="14.25">
      <c r="A73" s="51" t="s">
        <v>71</v>
      </c>
      <c r="B73" s="52">
        <v>55</v>
      </c>
      <c r="C73" s="52">
        <v>58</v>
      </c>
      <c r="D73" s="53">
        <f t="shared" si="3"/>
        <v>-5.172413793103448</v>
      </c>
      <c r="E73" s="54">
        <v>409</v>
      </c>
      <c r="F73" s="54">
        <v>496</v>
      </c>
      <c r="G73" s="53">
        <f t="shared" si="4"/>
        <v>-17.540322580645164</v>
      </c>
      <c r="H73" s="54">
        <v>11584</v>
      </c>
      <c r="I73" s="54">
        <v>10907</v>
      </c>
      <c r="J73" s="55">
        <f t="shared" si="5"/>
        <v>6.207023012744109</v>
      </c>
    </row>
    <row r="74" spans="1:10" ht="14.25">
      <c r="A74" s="51" t="s">
        <v>72</v>
      </c>
      <c r="B74" s="52">
        <v>72</v>
      </c>
      <c r="C74" s="52">
        <v>70</v>
      </c>
      <c r="D74" s="53">
        <f t="shared" si="3"/>
        <v>2.857142857142857</v>
      </c>
      <c r="E74" s="54">
        <v>441</v>
      </c>
      <c r="F74" s="54">
        <v>368</v>
      </c>
      <c r="G74" s="53">
        <f t="shared" si="4"/>
        <v>19.83695652173913</v>
      </c>
      <c r="H74" s="54">
        <v>14542</v>
      </c>
      <c r="I74" s="54">
        <v>19034</v>
      </c>
      <c r="J74" s="55">
        <f t="shared" si="5"/>
        <v>-23.599873909845538</v>
      </c>
    </row>
    <row r="75" spans="1:10" ht="14.25">
      <c r="A75" s="51" t="s">
        <v>73</v>
      </c>
      <c r="B75" s="52">
        <v>115</v>
      </c>
      <c r="C75" s="52">
        <v>119</v>
      </c>
      <c r="D75" s="53">
        <f t="shared" si="3"/>
        <v>-3.361344537815126</v>
      </c>
      <c r="E75" s="54">
        <v>750</v>
      </c>
      <c r="F75" s="54">
        <v>877</v>
      </c>
      <c r="G75" s="53">
        <f t="shared" si="4"/>
        <v>-14.481185860889395</v>
      </c>
      <c r="H75" s="54">
        <v>36266</v>
      </c>
      <c r="I75" s="54">
        <v>35345</v>
      </c>
      <c r="J75" s="55">
        <f t="shared" si="5"/>
        <v>2.6057433866176263</v>
      </c>
    </row>
    <row r="76" spans="1:10" ht="14.25">
      <c r="A76" s="51" t="s">
        <v>74</v>
      </c>
      <c r="B76" s="52">
        <v>78</v>
      </c>
      <c r="C76" s="52">
        <v>61</v>
      </c>
      <c r="D76" s="53">
        <f t="shared" si="3"/>
        <v>27.86885245901639</v>
      </c>
      <c r="E76" s="54">
        <v>417</v>
      </c>
      <c r="F76" s="54">
        <v>348</v>
      </c>
      <c r="G76" s="53">
        <f t="shared" si="4"/>
        <v>19.82758620689655</v>
      </c>
      <c r="H76" s="54">
        <v>25569</v>
      </c>
      <c r="I76" s="54">
        <v>26361</v>
      </c>
      <c r="J76" s="55">
        <f t="shared" si="5"/>
        <v>-3.00443837487197</v>
      </c>
    </row>
    <row r="77" spans="1:10" ht="14.25">
      <c r="A77" s="51" t="s">
        <v>75</v>
      </c>
      <c r="B77" s="52">
        <v>30</v>
      </c>
      <c r="C77" s="52">
        <v>31</v>
      </c>
      <c r="D77" s="53">
        <f t="shared" si="3"/>
        <v>-3.225806451612903</v>
      </c>
      <c r="E77" s="54">
        <v>120</v>
      </c>
      <c r="F77" s="54">
        <v>129</v>
      </c>
      <c r="G77" s="53">
        <f t="shared" si="4"/>
        <v>-6.976744186046512</v>
      </c>
      <c r="H77" s="54">
        <v>3124</v>
      </c>
      <c r="I77" s="54">
        <v>3254</v>
      </c>
      <c r="J77" s="55">
        <f t="shared" si="5"/>
        <v>-3.995082974800246</v>
      </c>
    </row>
    <row r="78" spans="1:10" ht="14.25">
      <c r="A78" s="49" t="s">
        <v>76</v>
      </c>
      <c r="B78" s="50">
        <f>SUM(B79:B122)</f>
        <v>345</v>
      </c>
      <c r="C78" s="50">
        <f>SUM(C79:C122)</f>
        <v>311</v>
      </c>
      <c r="D78" s="26">
        <f t="shared" si="3"/>
        <v>10.932475884244374</v>
      </c>
      <c r="E78" s="50">
        <f>SUM(E79:E122)</f>
        <v>1865</v>
      </c>
      <c r="F78" s="50">
        <f>SUM(F79:F122)</f>
        <v>1772</v>
      </c>
      <c r="G78" s="26">
        <f t="shared" si="4"/>
        <v>5.248306997742664</v>
      </c>
      <c r="H78" s="50">
        <v>63473</v>
      </c>
      <c r="I78" s="50">
        <v>60464</v>
      </c>
      <c r="J78" s="27">
        <f t="shared" si="5"/>
        <v>4.97651495104525</v>
      </c>
    </row>
    <row r="79" spans="1:10" ht="14.25">
      <c r="A79" s="51" t="s">
        <v>77</v>
      </c>
      <c r="B79" s="52">
        <v>12</v>
      </c>
      <c r="C79" s="52">
        <v>9</v>
      </c>
      <c r="D79" s="53">
        <f t="shared" si="3"/>
        <v>33.33333333333333</v>
      </c>
      <c r="E79" s="54">
        <v>45</v>
      </c>
      <c r="F79" s="54">
        <v>26</v>
      </c>
      <c r="G79" s="53">
        <f t="shared" si="4"/>
        <v>73.07692307692307</v>
      </c>
      <c r="H79" s="54">
        <v>1817</v>
      </c>
      <c r="I79" s="54">
        <v>1363</v>
      </c>
      <c r="J79" s="55">
        <f t="shared" si="5"/>
        <v>33.308877476155544</v>
      </c>
    </row>
    <row r="80" spans="1:10" ht="14.25">
      <c r="A80" s="51" t="s">
        <v>78</v>
      </c>
      <c r="B80" s="52">
        <v>13</v>
      </c>
      <c r="C80" s="52">
        <v>6</v>
      </c>
      <c r="D80" s="53">
        <f t="shared" si="3"/>
        <v>116.66666666666667</v>
      </c>
      <c r="E80" s="54">
        <v>43</v>
      </c>
      <c r="F80" s="54">
        <v>13</v>
      </c>
      <c r="G80" s="53">
        <f t="shared" si="4"/>
        <v>230.76923076923075</v>
      </c>
      <c r="H80" s="54">
        <v>789</v>
      </c>
      <c r="I80" s="54">
        <v>225</v>
      </c>
      <c r="J80" s="55">
        <f t="shared" si="5"/>
        <v>250.66666666666669</v>
      </c>
    </row>
    <row r="81" spans="1:10" ht="14.25">
      <c r="A81" s="51" t="s">
        <v>79</v>
      </c>
      <c r="B81" s="52">
        <v>15</v>
      </c>
      <c r="C81" s="52">
        <v>10</v>
      </c>
      <c r="D81" s="53">
        <f t="shared" si="3"/>
        <v>50</v>
      </c>
      <c r="E81" s="54">
        <v>60</v>
      </c>
      <c r="F81" s="54">
        <v>35</v>
      </c>
      <c r="G81" s="53">
        <f t="shared" si="4"/>
        <v>71.42857142857143</v>
      </c>
      <c r="H81" s="54">
        <v>1819</v>
      </c>
      <c r="I81" s="54">
        <v>773</v>
      </c>
      <c r="J81" s="55">
        <f t="shared" si="5"/>
        <v>135.3169469598965</v>
      </c>
    </row>
    <row r="82" spans="1:10" ht="14.25">
      <c r="A82" s="51" t="s">
        <v>80</v>
      </c>
      <c r="B82" s="52">
        <v>3</v>
      </c>
      <c r="C82" s="52">
        <v>3</v>
      </c>
      <c r="D82" s="53">
        <f t="shared" si="3"/>
        <v>0</v>
      </c>
      <c r="E82" s="54">
        <v>8</v>
      </c>
      <c r="F82" s="54">
        <v>8</v>
      </c>
      <c r="G82" s="53">
        <f t="shared" si="4"/>
        <v>0</v>
      </c>
      <c r="H82" s="54">
        <v>294</v>
      </c>
      <c r="I82" s="54">
        <v>408</v>
      </c>
      <c r="J82" s="55">
        <f t="shared" si="5"/>
        <v>-27.941176470588236</v>
      </c>
    </row>
    <row r="83" spans="1:10" ht="14.25">
      <c r="A83" s="51" t="s">
        <v>81</v>
      </c>
      <c r="B83" s="56" t="s">
        <v>124</v>
      </c>
      <c r="C83" s="56" t="s">
        <v>124</v>
      </c>
      <c r="D83" s="57" t="s">
        <v>124</v>
      </c>
      <c r="E83" s="58" t="s">
        <v>124</v>
      </c>
      <c r="F83" s="58" t="s">
        <v>124</v>
      </c>
      <c r="G83" s="57" t="s">
        <v>124</v>
      </c>
      <c r="H83" s="58" t="s">
        <v>124</v>
      </c>
      <c r="I83" s="58" t="s">
        <v>124</v>
      </c>
      <c r="J83" s="59" t="s">
        <v>124</v>
      </c>
    </row>
    <row r="84" spans="1:10" ht="14.25">
      <c r="A84" s="51" t="s">
        <v>82</v>
      </c>
      <c r="B84" s="52">
        <v>2</v>
      </c>
      <c r="C84" s="52">
        <v>1</v>
      </c>
      <c r="D84" s="53">
        <f t="shared" si="3"/>
        <v>100</v>
      </c>
      <c r="E84" s="54">
        <v>11</v>
      </c>
      <c r="F84" s="54">
        <v>6</v>
      </c>
      <c r="G84" s="53">
        <f t="shared" si="4"/>
        <v>83.33333333333334</v>
      </c>
      <c r="H84" s="60" t="s">
        <v>125</v>
      </c>
      <c r="I84" s="60" t="s">
        <v>125</v>
      </c>
      <c r="J84" s="61" t="s">
        <v>124</v>
      </c>
    </row>
    <row r="85" spans="1:10" ht="14.25">
      <c r="A85" s="51" t="s">
        <v>83</v>
      </c>
      <c r="B85" s="52">
        <v>8</v>
      </c>
      <c r="C85" s="52">
        <v>7</v>
      </c>
      <c r="D85" s="53">
        <f t="shared" si="3"/>
        <v>14.285714285714285</v>
      </c>
      <c r="E85" s="54">
        <v>41</v>
      </c>
      <c r="F85" s="54">
        <v>35</v>
      </c>
      <c r="G85" s="53">
        <f t="shared" si="4"/>
        <v>17.142857142857142</v>
      </c>
      <c r="H85" s="54">
        <v>2874</v>
      </c>
      <c r="I85" s="54">
        <v>2618</v>
      </c>
      <c r="J85" s="55">
        <f t="shared" si="5"/>
        <v>9.778456837280366</v>
      </c>
    </row>
    <row r="86" spans="1:10" ht="14.25">
      <c r="A86" s="51" t="s">
        <v>84</v>
      </c>
      <c r="B86" s="52">
        <v>15</v>
      </c>
      <c r="C86" s="52">
        <v>14</v>
      </c>
      <c r="D86" s="53">
        <f t="shared" si="3"/>
        <v>7.142857142857142</v>
      </c>
      <c r="E86" s="54">
        <v>139</v>
      </c>
      <c r="F86" s="54">
        <v>136</v>
      </c>
      <c r="G86" s="53">
        <f t="shared" si="4"/>
        <v>2.2058823529411766</v>
      </c>
      <c r="H86" s="54">
        <v>14276</v>
      </c>
      <c r="I86" s="54">
        <v>11798</v>
      </c>
      <c r="J86" s="55">
        <f t="shared" si="5"/>
        <v>21.003559925411086</v>
      </c>
    </row>
    <row r="87" spans="1:10" ht="14.25">
      <c r="A87" s="51" t="s">
        <v>85</v>
      </c>
      <c r="B87" s="52">
        <v>6</v>
      </c>
      <c r="C87" s="52">
        <v>5</v>
      </c>
      <c r="D87" s="53">
        <f t="shared" si="3"/>
        <v>20</v>
      </c>
      <c r="E87" s="54">
        <v>22</v>
      </c>
      <c r="F87" s="54">
        <v>23</v>
      </c>
      <c r="G87" s="53">
        <f t="shared" si="4"/>
        <v>-4.3478260869565215</v>
      </c>
      <c r="H87" s="54">
        <v>394</v>
      </c>
      <c r="I87" s="54">
        <v>346</v>
      </c>
      <c r="J87" s="55">
        <v>14</v>
      </c>
    </row>
    <row r="88" spans="1:10" ht="14.25">
      <c r="A88" s="51" t="s">
        <v>86</v>
      </c>
      <c r="B88" s="52">
        <v>40</v>
      </c>
      <c r="C88" s="52">
        <v>39</v>
      </c>
      <c r="D88" s="53">
        <f t="shared" si="3"/>
        <v>2.564102564102564</v>
      </c>
      <c r="E88" s="54">
        <v>265</v>
      </c>
      <c r="F88" s="54">
        <v>254</v>
      </c>
      <c r="G88" s="53">
        <f t="shared" si="4"/>
        <v>4.330708661417323</v>
      </c>
      <c r="H88" s="54">
        <v>6638</v>
      </c>
      <c r="I88" s="54">
        <v>5966</v>
      </c>
      <c r="J88" s="55">
        <f t="shared" si="5"/>
        <v>11.263828360710693</v>
      </c>
    </row>
    <row r="89" spans="1:10" ht="14.25">
      <c r="A89" s="51" t="s">
        <v>87</v>
      </c>
      <c r="B89" s="52">
        <v>23</v>
      </c>
      <c r="C89" s="52">
        <v>16</v>
      </c>
      <c r="D89" s="53">
        <f t="shared" si="3"/>
        <v>43.75</v>
      </c>
      <c r="E89" s="54">
        <v>202</v>
      </c>
      <c r="F89" s="54">
        <v>148</v>
      </c>
      <c r="G89" s="53">
        <f t="shared" si="4"/>
        <v>36.486486486486484</v>
      </c>
      <c r="H89" s="54">
        <v>5341</v>
      </c>
      <c r="I89" s="54">
        <v>4113</v>
      </c>
      <c r="J89" s="55">
        <f t="shared" si="5"/>
        <v>29.856552394845608</v>
      </c>
    </row>
    <row r="90" spans="1:10" ht="14.25">
      <c r="A90" s="51" t="s">
        <v>88</v>
      </c>
      <c r="B90" s="52">
        <v>6</v>
      </c>
      <c r="C90" s="52">
        <v>5</v>
      </c>
      <c r="D90" s="53">
        <f t="shared" si="3"/>
        <v>20</v>
      </c>
      <c r="E90" s="54">
        <v>35</v>
      </c>
      <c r="F90" s="54">
        <v>34</v>
      </c>
      <c r="G90" s="53">
        <f t="shared" si="4"/>
        <v>2.941176470588235</v>
      </c>
      <c r="H90" s="54">
        <v>906</v>
      </c>
      <c r="I90" s="54">
        <v>5223</v>
      </c>
      <c r="J90" s="55">
        <v>-82.6</v>
      </c>
    </row>
    <row r="91" spans="1:10" ht="14.25">
      <c r="A91" s="51" t="s">
        <v>89</v>
      </c>
      <c r="B91" s="52">
        <v>8</v>
      </c>
      <c r="C91" s="52">
        <v>4</v>
      </c>
      <c r="D91" s="53">
        <f t="shared" si="3"/>
        <v>100</v>
      </c>
      <c r="E91" s="54">
        <v>22</v>
      </c>
      <c r="F91" s="54">
        <v>14</v>
      </c>
      <c r="G91" s="53">
        <f t="shared" si="4"/>
        <v>57.14285714285714</v>
      </c>
      <c r="H91" s="54">
        <v>293</v>
      </c>
      <c r="I91" s="54">
        <v>261</v>
      </c>
      <c r="J91" s="55">
        <v>12.4</v>
      </c>
    </row>
    <row r="92" spans="1:10" ht="14.25">
      <c r="A92" s="51" t="s">
        <v>90</v>
      </c>
      <c r="B92" s="52">
        <v>7</v>
      </c>
      <c r="C92" s="52">
        <v>8</v>
      </c>
      <c r="D92" s="53">
        <f t="shared" si="3"/>
        <v>-12.5</v>
      </c>
      <c r="E92" s="54">
        <v>100</v>
      </c>
      <c r="F92" s="54">
        <v>92</v>
      </c>
      <c r="G92" s="53">
        <f t="shared" si="4"/>
        <v>8.695652173913043</v>
      </c>
      <c r="H92" s="54">
        <v>5256</v>
      </c>
      <c r="I92" s="54">
        <v>4141</v>
      </c>
      <c r="J92" s="55">
        <f t="shared" si="5"/>
        <v>26.925863318039124</v>
      </c>
    </row>
    <row r="93" spans="1:10" ht="14.25">
      <c r="A93" s="51" t="s">
        <v>91</v>
      </c>
      <c r="B93" s="77">
        <v>1</v>
      </c>
      <c r="C93" s="62" t="s">
        <v>124</v>
      </c>
      <c r="D93" s="63" t="s">
        <v>124</v>
      </c>
      <c r="E93" s="54">
        <v>3</v>
      </c>
      <c r="F93" s="60" t="s">
        <v>124</v>
      </c>
      <c r="G93" s="63" t="s">
        <v>124</v>
      </c>
      <c r="H93" s="60" t="s">
        <v>125</v>
      </c>
      <c r="I93" s="64" t="s">
        <v>124</v>
      </c>
      <c r="J93" s="65" t="s">
        <v>124</v>
      </c>
    </row>
    <row r="94" spans="1:10" ht="14.25">
      <c r="A94" s="51" t="s">
        <v>92</v>
      </c>
      <c r="B94" s="52">
        <v>6</v>
      </c>
      <c r="C94" s="52">
        <v>8</v>
      </c>
      <c r="D94" s="53">
        <f aca="true" t="shared" si="6" ref="D94:D104">(B94-C94)/C94*100</f>
        <v>-25</v>
      </c>
      <c r="E94" s="54">
        <v>45</v>
      </c>
      <c r="F94" s="54">
        <v>59</v>
      </c>
      <c r="G94" s="53">
        <f aca="true" t="shared" si="7" ref="G94:G104">(E94-F94)/F94*100</f>
        <v>-23.728813559322035</v>
      </c>
      <c r="H94" s="54">
        <v>1699</v>
      </c>
      <c r="I94" s="54">
        <v>1987</v>
      </c>
      <c r="J94" s="55">
        <f t="shared" si="5"/>
        <v>-14.494212380473076</v>
      </c>
    </row>
    <row r="95" spans="1:10" ht="14.25">
      <c r="A95" s="51" t="s">
        <v>93</v>
      </c>
      <c r="B95" s="52">
        <v>3</v>
      </c>
      <c r="C95" s="52">
        <v>6</v>
      </c>
      <c r="D95" s="53">
        <f t="shared" si="6"/>
        <v>-50</v>
      </c>
      <c r="E95" s="54">
        <v>10</v>
      </c>
      <c r="F95" s="54">
        <v>19</v>
      </c>
      <c r="G95" s="53">
        <f t="shared" si="7"/>
        <v>-47.368421052631575</v>
      </c>
      <c r="H95" s="54">
        <v>117</v>
      </c>
      <c r="I95" s="54">
        <v>179</v>
      </c>
      <c r="J95" s="55">
        <v>-34.7</v>
      </c>
    </row>
    <row r="96" spans="1:10" ht="14.25">
      <c r="A96" s="51" t="s">
        <v>94</v>
      </c>
      <c r="B96" s="52">
        <v>1</v>
      </c>
      <c r="C96" s="52">
        <v>2</v>
      </c>
      <c r="D96" s="53">
        <f t="shared" si="6"/>
        <v>-50</v>
      </c>
      <c r="E96" s="54">
        <v>5</v>
      </c>
      <c r="F96" s="54">
        <v>10</v>
      </c>
      <c r="G96" s="53">
        <f t="shared" si="7"/>
        <v>-50</v>
      </c>
      <c r="H96" s="60" t="s">
        <v>125</v>
      </c>
      <c r="I96" s="60" t="s">
        <v>125</v>
      </c>
      <c r="J96" s="61" t="s">
        <v>124</v>
      </c>
    </row>
    <row r="97" spans="1:10" ht="14.25">
      <c r="A97" s="51" t="s">
        <v>95</v>
      </c>
      <c r="B97" s="52">
        <v>1</v>
      </c>
      <c r="C97" s="52">
        <v>1</v>
      </c>
      <c r="D97" s="53">
        <f t="shared" si="6"/>
        <v>0</v>
      </c>
      <c r="E97" s="54">
        <v>6</v>
      </c>
      <c r="F97" s="54">
        <v>4</v>
      </c>
      <c r="G97" s="53">
        <f t="shared" si="7"/>
        <v>50</v>
      </c>
      <c r="H97" s="60" t="s">
        <v>125</v>
      </c>
      <c r="I97" s="60" t="s">
        <v>125</v>
      </c>
      <c r="J97" s="61" t="s">
        <v>124</v>
      </c>
    </row>
    <row r="98" spans="1:10" ht="14.25">
      <c r="A98" s="51" t="s">
        <v>96</v>
      </c>
      <c r="B98" s="52">
        <v>4</v>
      </c>
      <c r="C98" s="52">
        <v>3</v>
      </c>
      <c r="D98" s="53">
        <f t="shared" si="6"/>
        <v>33.33333333333333</v>
      </c>
      <c r="E98" s="54">
        <v>17</v>
      </c>
      <c r="F98" s="54">
        <v>25</v>
      </c>
      <c r="G98" s="53">
        <f t="shared" si="7"/>
        <v>-32</v>
      </c>
      <c r="H98" s="54">
        <v>312</v>
      </c>
      <c r="I98" s="54">
        <v>509</v>
      </c>
      <c r="J98" s="55">
        <v>-38.8</v>
      </c>
    </row>
    <row r="99" spans="1:10" ht="14.25">
      <c r="A99" s="51" t="s">
        <v>97</v>
      </c>
      <c r="B99" s="56" t="s">
        <v>124</v>
      </c>
      <c r="C99" s="56" t="s">
        <v>124</v>
      </c>
      <c r="D99" s="57" t="s">
        <v>124</v>
      </c>
      <c r="E99" s="58" t="s">
        <v>124</v>
      </c>
      <c r="F99" s="58" t="s">
        <v>124</v>
      </c>
      <c r="G99" s="57" t="s">
        <v>124</v>
      </c>
      <c r="H99" s="58" t="s">
        <v>124</v>
      </c>
      <c r="I99" s="58" t="s">
        <v>124</v>
      </c>
      <c r="J99" s="59" t="s">
        <v>124</v>
      </c>
    </row>
    <row r="100" spans="1:10" ht="14.25">
      <c r="A100" s="51" t="s">
        <v>98</v>
      </c>
      <c r="B100" s="56" t="s">
        <v>124</v>
      </c>
      <c r="C100" s="56" t="s">
        <v>124</v>
      </c>
      <c r="D100" s="57" t="s">
        <v>124</v>
      </c>
      <c r="E100" s="58" t="s">
        <v>124</v>
      </c>
      <c r="F100" s="58" t="s">
        <v>124</v>
      </c>
      <c r="G100" s="56" t="s">
        <v>124</v>
      </c>
      <c r="H100" s="58" t="s">
        <v>124</v>
      </c>
      <c r="I100" s="58" t="s">
        <v>124</v>
      </c>
      <c r="J100" s="59" t="s">
        <v>124</v>
      </c>
    </row>
    <row r="101" spans="1:10" ht="14.25">
      <c r="A101" s="51" t="s">
        <v>99</v>
      </c>
      <c r="B101" s="52">
        <v>29</v>
      </c>
      <c r="C101" s="52">
        <v>26</v>
      </c>
      <c r="D101" s="53">
        <f t="shared" si="6"/>
        <v>11.538461538461538</v>
      </c>
      <c r="E101" s="54">
        <v>151</v>
      </c>
      <c r="F101" s="54">
        <v>137</v>
      </c>
      <c r="G101" s="53">
        <f t="shared" si="7"/>
        <v>10.218978102189782</v>
      </c>
      <c r="H101" s="54">
        <v>6505</v>
      </c>
      <c r="I101" s="54">
        <v>6604</v>
      </c>
      <c r="J101" s="55">
        <f t="shared" si="5"/>
        <v>-1.4990914597213811</v>
      </c>
    </row>
    <row r="102" spans="1:10" ht="14.25">
      <c r="A102" s="51" t="s">
        <v>100</v>
      </c>
      <c r="B102" s="52">
        <v>2</v>
      </c>
      <c r="C102" s="52">
        <v>4</v>
      </c>
      <c r="D102" s="53">
        <f t="shared" si="6"/>
        <v>-50</v>
      </c>
      <c r="E102" s="54">
        <v>2</v>
      </c>
      <c r="F102" s="54">
        <v>7</v>
      </c>
      <c r="G102" s="53">
        <f t="shared" si="7"/>
        <v>-71.42857142857143</v>
      </c>
      <c r="H102" s="60" t="s">
        <v>125</v>
      </c>
      <c r="I102" s="54">
        <v>27</v>
      </c>
      <c r="J102" s="61" t="s">
        <v>124</v>
      </c>
    </row>
    <row r="103" spans="1:10" ht="14.25">
      <c r="A103" s="51" t="s">
        <v>101</v>
      </c>
      <c r="B103" s="52">
        <v>12</v>
      </c>
      <c r="C103" s="52">
        <v>13</v>
      </c>
      <c r="D103" s="53">
        <f t="shared" si="6"/>
        <v>-7.6923076923076925</v>
      </c>
      <c r="E103" s="54">
        <v>90</v>
      </c>
      <c r="F103" s="54">
        <v>126</v>
      </c>
      <c r="G103" s="53">
        <f t="shared" si="7"/>
        <v>-28.57142857142857</v>
      </c>
      <c r="H103" s="54">
        <v>1811</v>
      </c>
      <c r="I103" s="54">
        <v>1412</v>
      </c>
      <c r="J103" s="55">
        <v>28.2</v>
      </c>
    </row>
    <row r="104" spans="1:10" ht="14.25">
      <c r="A104" s="51" t="s">
        <v>102</v>
      </c>
      <c r="B104" s="52">
        <v>3</v>
      </c>
      <c r="C104" s="52">
        <v>5</v>
      </c>
      <c r="D104" s="53">
        <f t="shared" si="6"/>
        <v>-40</v>
      </c>
      <c r="E104" s="54">
        <v>10</v>
      </c>
      <c r="F104" s="54">
        <v>13</v>
      </c>
      <c r="G104" s="53">
        <f t="shared" si="7"/>
        <v>-23.076923076923077</v>
      </c>
      <c r="H104" s="54">
        <v>44</v>
      </c>
      <c r="I104" s="54">
        <v>152</v>
      </c>
      <c r="J104" s="55">
        <v>-70.7</v>
      </c>
    </row>
    <row r="105" spans="1:10" ht="14.25">
      <c r="A105" s="51" t="s">
        <v>103</v>
      </c>
      <c r="B105" s="52">
        <v>1</v>
      </c>
      <c r="C105" s="56" t="s">
        <v>124</v>
      </c>
      <c r="D105" s="57" t="s">
        <v>124</v>
      </c>
      <c r="E105" s="66">
        <v>13</v>
      </c>
      <c r="F105" s="58" t="s">
        <v>124</v>
      </c>
      <c r="G105" s="57" t="s">
        <v>124</v>
      </c>
      <c r="H105" s="58" t="s">
        <v>125</v>
      </c>
      <c r="I105" s="58" t="s">
        <v>124</v>
      </c>
      <c r="J105" s="59" t="s">
        <v>124</v>
      </c>
    </row>
    <row r="106" spans="1:10" ht="14.25">
      <c r="A106" s="51" t="s">
        <v>104</v>
      </c>
      <c r="B106" s="52">
        <v>13</v>
      </c>
      <c r="C106" s="52">
        <v>11</v>
      </c>
      <c r="D106" s="53">
        <f>(B106-C106)/C106*100</f>
        <v>18.181818181818183</v>
      </c>
      <c r="E106" s="54">
        <v>41</v>
      </c>
      <c r="F106" s="54">
        <v>38</v>
      </c>
      <c r="G106" s="53">
        <f>(E106-F106)/F106*100</f>
        <v>7.894736842105263</v>
      </c>
      <c r="H106" s="54">
        <v>277</v>
      </c>
      <c r="I106" s="54">
        <v>299</v>
      </c>
      <c r="J106" s="55">
        <v>-7.7</v>
      </c>
    </row>
    <row r="107" spans="1:10" ht="14.25">
      <c r="A107" s="51" t="s">
        <v>105</v>
      </c>
      <c r="B107" s="52">
        <v>18</v>
      </c>
      <c r="C107" s="52">
        <v>16</v>
      </c>
      <c r="D107" s="53">
        <f>(B107-C107)/C107*100</f>
        <v>12.5</v>
      </c>
      <c r="E107" s="54">
        <v>99</v>
      </c>
      <c r="F107" s="54">
        <v>85</v>
      </c>
      <c r="G107" s="53">
        <f>(E107-F107)/F107*100</f>
        <v>16.470588235294116</v>
      </c>
      <c r="H107" s="54">
        <v>2698</v>
      </c>
      <c r="I107" s="54">
        <v>3084</v>
      </c>
      <c r="J107" s="55">
        <f t="shared" si="5"/>
        <v>-12.51621271076524</v>
      </c>
    </row>
    <row r="108" spans="1:10" ht="14.25">
      <c r="A108" s="51" t="s">
        <v>106</v>
      </c>
      <c r="B108" s="52">
        <v>10</v>
      </c>
      <c r="C108" s="52">
        <v>9</v>
      </c>
      <c r="D108" s="53">
        <f>(B108-C108)/C108*100</f>
        <v>11.11111111111111</v>
      </c>
      <c r="E108" s="54">
        <v>87</v>
      </c>
      <c r="F108" s="54">
        <v>86</v>
      </c>
      <c r="G108" s="53">
        <f>(E108-F108)/F108*100</f>
        <v>1.1627906976744187</v>
      </c>
      <c r="H108" s="54">
        <v>1008</v>
      </c>
      <c r="I108" s="54">
        <v>1177</v>
      </c>
      <c r="J108" s="55">
        <v>-14.3</v>
      </c>
    </row>
    <row r="109" spans="1:10" ht="14.25">
      <c r="A109" s="51" t="s">
        <v>107</v>
      </c>
      <c r="B109" s="52">
        <v>32</v>
      </c>
      <c r="C109" s="52">
        <v>26</v>
      </c>
      <c r="D109" s="53">
        <f>(B109-C109)/C109*100</f>
        <v>23.076923076923077</v>
      </c>
      <c r="E109" s="54">
        <v>132</v>
      </c>
      <c r="F109" s="54">
        <v>97</v>
      </c>
      <c r="G109" s="53">
        <f>(E109-F109)/F109*100</f>
        <v>36.08247422680412</v>
      </c>
      <c r="H109" s="54">
        <v>4529</v>
      </c>
      <c r="I109" s="54">
        <v>3212</v>
      </c>
      <c r="J109" s="55">
        <f t="shared" si="5"/>
        <v>41.002490660024904</v>
      </c>
    </row>
    <row r="110" spans="1:10" ht="14.25">
      <c r="A110" s="51" t="s">
        <v>108</v>
      </c>
      <c r="B110" s="52">
        <v>2</v>
      </c>
      <c r="C110" s="52">
        <v>3</v>
      </c>
      <c r="D110" s="53">
        <f>(B110-C110)/C110*100</f>
        <v>-33.33333333333333</v>
      </c>
      <c r="E110" s="54">
        <v>3</v>
      </c>
      <c r="F110" s="54">
        <v>4</v>
      </c>
      <c r="G110" s="53">
        <f>(E110-F110)/F110*100</f>
        <v>-25</v>
      </c>
      <c r="H110" s="60" t="s">
        <v>125</v>
      </c>
      <c r="I110" s="54">
        <v>9</v>
      </c>
      <c r="J110" s="61" t="s">
        <v>124</v>
      </c>
    </row>
    <row r="111" spans="1:10" ht="14.25">
      <c r="A111" s="51" t="s">
        <v>109</v>
      </c>
      <c r="B111" s="52">
        <v>1</v>
      </c>
      <c r="C111" s="56" t="s">
        <v>124</v>
      </c>
      <c r="D111" s="57" t="s">
        <v>124</v>
      </c>
      <c r="E111" s="66">
        <v>1</v>
      </c>
      <c r="F111" s="58" t="s">
        <v>124</v>
      </c>
      <c r="G111" s="56" t="s">
        <v>124</v>
      </c>
      <c r="H111" s="58" t="s">
        <v>125</v>
      </c>
      <c r="I111" s="58" t="s">
        <v>124</v>
      </c>
      <c r="J111" s="67" t="s">
        <v>124</v>
      </c>
    </row>
    <row r="112" spans="1:10" ht="14.25">
      <c r="A112" s="51" t="s">
        <v>110</v>
      </c>
      <c r="B112" s="52">
        <v>4</v>
      </c>
      <c r="C112" s="52">
        <v>5</v>
      </c>
      <c r="D112" s="53">
        <f aca="true" t="shared" si="8" ref="D112:D122">(B112-C112)/C112*100</f>
        <v>-20</v>
      </c>
      <c r="E112" s="54">
        <v>12</v>
      </c>
      <c r="F112" s="54">
        <v>21</v>
      </c>
      <c r="G112" s="53">
        <f aca="true" t="shared" si="9" ref="G112:G122">(E112-F112)/F112*100</f>
        <v>-42.857142857142854</v>
      </c>
      <c r="H112" s="54">
        <v>668</v>
      </c>
      <c r="I112" s="54">
        <v>375</v>
      </c>
      <c r="J112" s="55">
        <f t="shared" si="5"/>
        <v>78.13333333333333</v>
      </c>
    </row>
    <row r="113" spans="1:10" ht="14.25">
      <c r="A113" s="51" t="s">
        <v>111</v>
      </c>
      <c r="B113" s="52">
        <v>8</v>
      </c>
      <c r="C113" s="52">
        <v>7</v>
      </c>
      <c r="D113" s="53">
        <f t="shared" si="8"/>
        <v>14.285714285714285</v>
      </c>
      <c r="E113" s="54">
        <v>18</v>
      </c>
      <c r="F113" s="54">
        <v>18</v>
      </c>
      <c r="G113" s="53">
        <f t="shared" si="9"/>
        <v>0</v>
      </c>
      <c r="H113" s="54">
        <v>297</v>
      </c>
      <c r="I113" s="54">
        <v>354</v>
      </c>
      <c r="J113" s="55">
        <v>-16</v>
      </c>
    </row>
    <row r="114" spans="1:10" ht="14.25">
      <c r="A114" s="51" t="s">
        <v>112</v>
      </c>
      <c r="B114" s="52">
        <v>1</v>
      </c>
      <c r="C114" s="52">
        <v>1</v>
      </c>
      <c r="D114" s="53">
        <f t="shared" si="8"/>
        <v>0</v>
      </c>
      <c r="E114" s="54">
        <v>1</v>
      </c>
      <c r="F114" s="54">
        <v>1</v>
      </c>
      <c r="G114" s="53">
        <f t="shared" si="9"/>
        <v>0</v>
      </c>
      <c r="H114" s="60" t="s">
        <v>125</v>
      </c>
      <c r="I114" s="60" t="s">
        <v>125</v>
      </c>
      <c r="J114" s="61" t="s">
        <v>124</v>
      </c>
    </row>
    <row r="115" spans="1:10" ht="14.25">
      <c r="A115" s="51" t="s">
        <v>113</v>
      </c>
      <c r="B115" s="52">
        <v>2</v>
      </c>
      <c r="C115" s="52">
        <v>1</v>
      </c>
      <c r="D115" s="53">
        <f t="shared" si="8"/>
        <v>100</v>
      </c>
      <c r="E115" s="54">
        <v>24</v>
      </c>
      <c r="F115" s="54">
        <v>2</v>
      </c>
      <c r="G115" s="53">
        <f t="shared" si="9"/>
        <v>1100</v>
      </c>
      <c r="H115" s="60" t="s">
        <v>125</v>
      </c>
      <c r="I115" s="60" t="s">
        <v>125</v>
      </c>
      <c r="J115" s="61" t="s">
        <v>124</v>
      </c>
    </row>
    <row r="116" spans="1:10" ht="14.25">
      <c r="A116" s="51" t="s">
        <v>114</v>
      </c>
      <c r="B116" s="52">
        <v>3</v>
      </c>
      <c r="C116" s="52">
        <v>6</v>
      </c>
      <c r="D116" s="53">
        <f t="shared" si="8"/>
        <v>-50</v>
      </c>
      <c r="E116" s="54">
        <v>7</v>
      </c>
      <c r="F116" s="54">
        <v>92</v>
      </c>
      <c r="G116" s="53">
        <f t="shared" si="9"/>
        <v>-92.3913043478261</v>
      </c>
      <c r="H116" s="54">
        <v>203</v>
      </c>
      <c r="I116" s="54">
        <v>2017</v>
      </c>
      <c r="J116" s="55">
        <f t="shared" si="5"/>
        <v>-89.93554784333168</v>
      </c>
    </row>
    <row r="117" spans="1:10" ht="14.25">
      <c r="A117" s="51" t="s">
        <v>115</v>
      </c>
      <c r="B117" s="52">
        <v>1</v>
      </c>
      <c r="C117" s="52">
        <v>1</v>
      </c>
      <c r="D117" s="53">
        <f t="shared" si="8"/>
        <v>0</v>
      </c>
      <c r="E117" s="54">
        <v>4</v>
      </c>
      <c r="F117" s="54">
        <v>6</v>
      </c>
      <c r="G117" s="53">
        <f t="shared" si="9"/>
        <v>-33.33333333333333</v>
      </c>
      <c r="H117" s="60" t="s">
        <v>125</v>
      </c>
      <c r="I117" s="60" t="s">
        <v>125</v>
      </c>
      <c r="J117" s="61" t="s">
        <v>124</v>
      </c>
    </row>
    <row r="118" spans="1:10" ht="14.25">
      <c r="A118" s="51" t="s">
        <v>116</v>
      </c>
      <c r="B118" s="52">
        <v>17</v>
      </c>
      <c r="C118" s="52">
        <v>17</v>
      </c>
      <c r="D118" s="53">
        <f t="shared" si="8"/>
        <v>0</v>
      </c>
      <c r="E118" s="54">
        <v>66</v>
      </c>
      <c r="F118" s="54">
        <v>69</v>
      </c>
      <c r="G118" s="53">
        <f t="shared" si="9"/>
        <v>-4.3478260869565215</v>
      </c>
      <c r="H118" s="54">
        <v>1220</v>
      </c>
      <c r="I118" s="54">
        <v>956</v>
      </c>
      <c r="J118" s="55">
        <v>27.7</v>
      </c>
    </row>
    <row r="119" spans="1:10" ht="14.25">
      <c r="A119" s="51" t="s">
        <v>117</v>
      </c>
      <c r="B119" s="52">
        <v>7</v>
      </c>
      <c r="C119" s="52">
        <v>7</v>
      </c>
      <c r="D119" s="53">
        <f t="shared" si="8"/>
        <v>0</v>
      </c>
      <c r="E119" s="54">
        <v>16</v>
      </c>
      <c r="F119" s="54">
        <v>16</v>
      </c>
      <c r="G119" s="53">
        <f t="shared" si="9"/>
        <v>0</v>
      </c>
      <c r="H119" s="54">
        <v>183</v>
      </c>
      <c r="I119" s="54">
        <v>351</v>
      </c>
      <c r="J119" s="55">
        <f t="shared" si="5"/>
        <v>-47.863247863247864</v>
      </c>
    </row>
    <row r="120" spans="1:10" ht="14.25">
      <c r="A120" s="51" t="s">
        <v>118</v>
      </c>
      <c r="B120" s="52">
        <v>2</v>
      </c>
      <c r="C120" s="52">
        <v>3</v>
      </c>
      <c r="D120" s="53">
        <f t="shared" si="8"/>
        <v>-33.33333333333333</v>
      </c>
      <c r="E120" s="54">
        <v>4</v>
      </c>
      <c r="F120" s="54">
        <v>6</v>
      </c>
      <c r="G120" s="53">
        <f t="shared" si="9"/>
        <v>-33.33333333333333</v>
      </c>
      <c r="H120" s="60" t="s">
        <v>125</v>
      </c>
      <c r="I120" s="54">
        <v>138</v>
      </c>
      <c r="J120" s="61" t="s">
        <v>124</v>
      </c>
    </row>
    <row r="121" spans="1:10" ht="14.25">
      <c r="A121" s="51" t="s">
        <v>119</v>
      </c>
      <c r="B121" s="52">
        <v>1</v>
      </c>
      <c r="C121" s="52">
        <v>2</v>
      </c>
      <c r="D121" s="53">
        <f t="shared" si="8"/>
        <v>-50</v>
      </c>
      <c r="E121" s="54">
        <v>1</v>
      </c>
      <c r="F121" s="54">
        <v>6</v>
      </c>
      <c r="G121" s="53">
        <f t="shared" si="9"/>
        <v>-83.33333333333334</v>
      </c>
      <c r="H121" s="60" t="s">
        <v>125</v>
      </c>
      <c r="I121" s="60" t="s">
        <v>125</v>
      </c>
      <c r="J121" s="61" t="s">
        <v>124</v>
      </c>
    </row>
    <row r="122" spans="1:10" ht="15" thickBot="1">
      <c r="A122" s="68" t="s">
        <v>120</v>
      </c>
      <c r="B122" s="69">
        <v>2</v>
      </c>
      <c r="C122" s="69">
        <v>1</v>
      </c>
      <c r="D122" s="70">
        <f t="shared" si="8"/>
        <v>100</v>
      </c>
      <c r="E122" s="71">
        <v>4</v>
      </c>
      <c r="F122" s="71">
        <v>1</v>
      </c>
      <c r="G122" s="70">
        <f t="shared" si="9"/>
        <v>300</v>
      </c>
      <c r="H122" s="72" t="s">
        <v>125</v>
      </c>
      <c r="I122" s="72" t="s">
        <v>125</v>
      </c>
      <c r="J122" s="73" t="s">
        <v>124</v>
      </c>
    </row>
    <row r="123" spans="1:10" ht="14.25">
      <c r="A123" s="74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 ht="14.25">
      <c r="A124" s="42" t="s">
        <v>126</v>
      </c>
      <c r="B124" s="42"/>
      <c r="C124" s="42"/>
      <c r="D124" s="42"/>
      <c r="E124" s="42"/>
      <c r="F124" s="42"/>
      <c r="G124" s="42"/>
      <c r="H124" s="43"/>
      <c r="I124" s="43"/>
      <c r="J124" s="43"/>
    </row>
    <row r="125" spans="1:10" ht="15" thickBot="1">
      <c r="A125" s="44"/>
      <c r="B125" s="45"/>
      <c r="C125" s="45"/>
      <c r="D125" s="45"/>
      <c r="E125" s="43"/>
      <c r="F125" s="43"/>
      <c r="G125" s="43"/>
      <c r="H125" s="43"/>
      <c r="I125" s="43"/>
      <c r="J125" s="18" t="s">
        <v>1</v>
      </c>
    </row>
    <row r="126" spans="1:10" ht="14.25">
      <c r="A126" s="84"/>
      <c r="B126" s="46" t="s">
        <v>4</v>
      </c>
      <c r="C126" s="46"/>
      <c r="D126" s="46"/>
      <c r="E126" s="46" t="s">
        <v>127</v>
      </c>
      <c r="F126" s="46"/>
      <c r="G126" s="46"/>
      <c r="H126" s="46" t="s">
        <v>128</v>
      </c>
      <c r="I126" s="46"/>
      <c r="J126" s="75"/>
    </row>
    <row r="127" spans="1:10" ht="14.25">
      <c r="A127" s="85"/>
      <c r="B127" s="47" t="s">
        <v>129</v>
      </c>
      <c r="C127" s="47" t="s">
        <v>130</v>
      </c>
      <c r="D127" s="47" t="s">
        <v>64</v>
      </c>
      <c r="E127" s="47" t="s">
        <v>129</v>
      </c>
      <c r="F127" s="47" t="s">
        <v>130</v>
      </c>
      <c r="G127" s="47" t="s">
        <v>64</v>
      </c>
      <c r="H127" s="47" t="s">
        <v>129</v>
      </c>
      <c r="I127" s="47" t="s">
        <v>130</v>
      </c>
      <c r="J127" s="48" t="s">
        <v>64</v>
      </c>
    </row>
    <row r="128" spans="1:10" ht="14.25">
      <c r="A128" s="49" t="s">
        <v>65</v>
      </c>
      <c r="B128" s="50">
        <f>SUM(B129,B139)</f>
        <v>10345</v>
      </c>
      <c r="C128" s="50">
        <f>SUM(C129,C139)</f>
        <v>11237</v>
      </c>
      <c r="D128" s="26">
        <f aca="true" t="shared" si="10" ref="D128:D183">(B128-C128)/C128*100</f>
        <v>-7.9380617602562955</v>
      </c>
      <c r="E128" s="50">
        <f>SUM(E129,E139)</f>
        <v>52421</v>
      </c>
      <c r="F128" s="50">
        <f>SUM(F129,F139)</f>
        <v>54238</v>
      </c>
      <c r="G128" s="26">
        <f aca="true" t="shared" si="11" ref="G128:G183">(E128-F128)/F128*100</f>
        <v>-3.35004978059663</v>
      </c>
      <c r="H128" s="50">
        <v>771743</v>
      </c>
      <c r="I128" s="50">
        <v>809872</v>
      </c>
      <c r="J128" s="27">
        <f aca="true" t="shared" si="12" ref="J128:J180">(H128-I128)/I128*100</f>
        <v>-4.708027935278661</v>
      </c>
    </row>
    <row r="129" spans="1:10" ht="14.25">
      <c r="A129" s="49" t="s">
        <v>66</v>
      </c>
      <c r="B129" s="50">
        <f>SUM(B130:B138)</f>
        <v>6987</v>
      </c>
      <c r="C129" s="50">
        <f>SUM(C130:C138)</f>
        <v>7692</v>
      </c>
      <c r="D129" s="26">
        <f t="shared" si="10"/>
        <v>-9.165366614664586</v>
      </c>
      <c r="E129" s="50">
        <f>SUM(E130:E138)</f>
        <v>39742</v>
      </c>
      <c r="F129" s="50">
        <f>SUM(F130:F138)</f>
        <v>41069</v>
      </c>
      <c r="G129" s="26">
        <f t="shared" si="11"/>
        <v>-3.2311475809004357</v>
      </c>
      <c r="H129" s="50">
        <f>SUM(H130:H138)</f>
        <v>620158</v>
      </c>
      <c r="I129" s="50">
        <v>660704</v>
      </c>
      <c r="J129" s="27">
        <f t="shared" si="12"/>
        <v>-6.136787426744805</v>
      </c>
    </row>
    <row r="130" spans="1:10" ht="14.25">
      <c r="A130" s="51" t="s">
        <v>67</v>
      </c>
      <c r="B130" s="52">
        <v>3597</v>
      </c>
      <c r="C130" s="52">
        <v>4052</v>
      </c>
      <c r="D130" s="53">
        <f t="shared" si="10"/>
        <v>-11.229022704837117</v>
      </c>
      <c r="E130" s="54">
        <v>24384</v>
      </c>
      <c r="F130" s="54">
        <v>25298</v>
      </c>
      <c r="G130" s="53">
        <f t="shared" si="11"/>
        <v>-3.6129338287611668</v>
      </c>
      <c r="H130" s="54">
        <v>401799</v>
      </c>
      <c r="I130" s="54">
        <v>429268</v>
      </c>
      <c r="J130" s="55">
        <f t="shared" si="12"/>
        <v>-6.399032772067799</v>
      </c>
    </row>
    <row r="131" spans="1:10" ht="14.25">
      <c r="A131" s="51" t="s">
        <v>68</v>
      </c>
      <c r="B131" s="52">
        <v>342</v>
      </c>
      <c r="C131" s="52">
        <v>370</v>
      </c>
      <c r="D131" s="53">
        <f t="shared" si="10"/>
        <v>-7.567567567567568</v>
      </c>
      <c r="E131" s="54">
        <v>1239</v>
      </c>
      <c r="F131" s="54">
        <v>1169</v>
      </c>
      <c r="G131" s="53">
        <f t="shared" si="11"/>
        <v>5.9880239520958085</v>
      </c>
      <c r="H131" s="54">
        <v>15145</v>
      </c>
      <c r="I131" s="54">
        <v>12621</v>
      </c>
      <c r="J131" s="55">
        <f t="shared" si="12"/>
        <v>19.99841533951351</v>
      </c>
    </row>
    <row r="132" spans="1:10" ht="14.25">
      <c r="A132" s="51" t="s">
        <v>69</v>
      </c>
      <c r="B132" s="52">
        <v>288</v>
      </c>
      <c r="C132" s="52">
        <v>347</v>
      </c>
      <c r="D132" s="53">
        <f t="shared" si="10"/>
        <v>-17.002881844380404</v>
      </c>
      <c r="E132" s="54">
        <v>1321</v>
      </c>
      <c r="F132" s="54">
        <v>1601</v>
      </c>
      <c r="G132" s="53">
        <f t="shared" si="11"/>
        <v>-17.489069331667707</v>
      </c>
      <c r="H132" s="54">
        <v>20792</v>
      </c>
      <c r="I132" s="54">
        <v>25262</v>
      </c>
      <c r="J132" s="55">
        <f t="shared" si="12"/>
        <v>-17.694561000712532</v>
      </c>
    </row>
    <row r="133" spans="1:10" ht="14.25">
      <c r="A133" s="51" t="s">
        <v>70</v>
      </c>
      <c r="B133" s="52">
        <v>488</v>
      </c>
      <c r="C133" s="52">
        <v>547</v>
      </c>
      <c r="D133" s="53">
        <f t="shared" si="10"/>
        <v>-10.786106032906764</v>
      </c>
      <c r="E133" s="54">
        <v>2783</v>
      </c>
      <c r="F133" s="54">
        <v>3020</v>
      </c>
      <c r="G133" s="53">
        <f t="shared" si="11"/>
        <v>-7.847682119205299</v>
      </c>
      <c r="H133" s="54">
        <v>45130</v>
      </c>
      <c r="I133" s="54">
        <v>51764</v>
      </c>
      <c r="J133" s="55">
        <f t="shared" si="12"/>
        <v>-12.815856579862453</v>
      </c>
    </row>
    <row r="134" spans="1:10" ht="14.25">
      <c r="A134" s="51" t="s">
        <v>71</v>
      </c>
      <c r="B134" s="52">
        <v>415</v>
      </c>
      <c r="C134" s="52">
        <v>442</v>
      </c>
      <c r="D134" s="53">
        <f t="shared" si="10"/>
        <v>-6.108597285067873</v>
      </c>
      <c r="E134" s="54">
        <v>1881</v>
      </c>
      <c r="F134" s="54">
        <v>1969</v>
      </c>
      <c r="G134" s="53">
        <f t="shared" si="11"/>
        <v>-4.4692737430167595</v>
      </c>
      <c r="H134" s="54">
        <v>24699</v>
      </c>
      <c r="I134" s="54">
        <v>26131</v>
      </c>
      <c r="J134" s="55">
        <f t="shared" si="12"/>
        <v>-5.480081129692702</v>
      </c>
    </row>
    <row r="135" spans="1:10" ht="14.25">
      <c r="A135" s="51" t="s">
        <v>72</v>
      </c>
      <c r="B135" s="52">
        <v>447</v>
      </c>
      <c r="C135" s="52">
        <v>472</v>
      </c>
      <c r="D135" s="53">
        <f t="shared" si="10"/>
        <v>-5.296610169491525</v>
      </c>
      <c r="E135" s="54">
        <v>2191</v>
      </c>
      <c r="F135" s="54">
        <v>1988</v>
      </c>
      <c r="G135" s="53">
        <f t="shared" si="11"/>
        <v>10.211267605633804</v>
      </c>
      <c r="H135" s="54">
        <v>28276</v>
      </c>
      <c r="I135" s="54">
        <v>28289</v>
      </c>
      <c r="J135" s="55">
        <f t="shared" si="12"/>
        <v>-0.045954257838735905</v>
      </c>
    </row>
    <row r="136" spans="1:10" ht="14.25">
      <c r="A136" s="51" t="s">
        <v>73</v>
      </c>
      <c r="B136" s="52">
        <v>654</v>
      </c>
      <c r="C136" s="52">
        <v>663</v>
      </c>
      <c r="D136" s="53">
        <f t="shared" si="10"/>
        <v>-1.3574660633484164</v>
      </c>
      <c r="E136" s="54">
        <v>3144</v>
      </c>
      <c r="F136" s="54">
        <v>3136</v>
      </c>
      <c r="G136" s="53">
        <f t="shared" si="11"/>
        <v>0.25510204081632654</v>
      </c>
      <c r="H136" s="54">
        <v>49864</v>
      </c>
      <c r="I136" s="54">
        <v>50077</v>
      </c>
      <c r="J136" s="55">
        <f t="shared" si="12"/>
        <v>-0.4253449687481279</v>
      </c>
    </row>
    <row r="137" spans="1:10" ht="14.25">
      <c r="A137" s="51" t="s">
        <v>74</v>
      </c>
      <c r="B137" s="52">
        <v>437</v>
      </c>
      <c r="C137" s="52">
        <v>443</v>
      </c>
      <c r="D137" s="53">
        <f t="shared" si="10"/>
        <v>-1.3544018058690745</v>
      </c>
      <c r="E137" s="54">
        <v>1744</v>
      </c>
      <c r="F137" s="54">
        <v>1792</v>
      </c>
      <c r="G137" s="53">
        <f t="shared" si="11"/>
        <v>-2.6785714285714284</v>
      </c>
      <c r="H137" s="54">
        <v>22955</v>
      </c>
      <c r="I137" s="54">
        <v>24603</v>
      </c>
      <c r="J137" s="55">
        <f t="shared" si="12"/>
        <v>-6.698370117465349</v>
      </c>
    </row>
    <row r="138" spans="1:10" ht="14.25">
      <c r="A138" s="51" t="s">
        <v>75</v>
      </c>
      <c r="B138" s="52">
        <v>319</v>
      </c>
      <c r="C138" s="52">
        <v>356</v>
      </c>
      <c r="D138" s="53">
        <f t="shared" si="10"/>
        <v>-10.393258426966293</v>
      </c>
      <c r="E138" s="54">
        <v>1055</v>
      </c>
      <c r="F138" s="54">
        <v>1096</v>
      </c>
      <c r="G138" s="53">
        <f t="shared" si="11"/>
        <v>-3.7408759124087596</v>
      </c>
      <c r="H138" s="54">
        <v>11498</v>
      </c>
      <c r="I138" s="54">
        <v>12688</v>
      </c>
      <c r="J138" s="55">
        <f t="shared" si="12"/>
        <v>-9.378940731399748</v>
      </c>
    </row>
    <row r="139" spans="1:10" ht="14.25">
      <c r="A139" s="49" t="s">
        <v>76</v>
      </c>
      <c r="B139" s="50">
        <f>SUM(B140:B183)</f>
        <v>3358</v>
      </c>
      <c r="C139" s="50">
        <f>SUM(C140:C183)</f>
        <v>3545</v>
      </c>
      <c r="D139" s="26">
        <f t="shared" si="10"/>
        <v>-5.275035260930889</v>
      </c>
      <c r="E139" s="50">
        <f>SUM(E140:E183)</f>
        <v>12679</v>
      </c>
      <c r="F139" s="50">
        <f>SUM(F140:F183)</f>
        <v>13169</v>
      </c>
      <c r="G139" s="26">
        <f t="shared" si="11"/>
        <v>-3.72085959450224</v>
      </c>
      <c r="H139" s="50">
        <v>151585</v>
      </c>
      <c r="I139" s="50">
        <v>149168</v>
      </c>
      <c r="J139" s="27">
        <f t="shared" si="12"/>
        <v>1.6203207122170975</v>
      </c>
    </row>
    <row r="140" spans="1:10" ht="14.25">
      <c r="A140" s="51" t="s">
        <v>77</v>
      </c>
      <c r="B140" s="52">
        <v>64</v>
      </c>
      <c r="C140" s="52">
        <v>79</v>
      </c>
      <c r="D140" s="53">
        <f t="shared" si="10"/>
        <v>-18.9873417721519</v>
      </c>
      <c r="E140" s="54">
        <v>143</v>
      </c>
      <c r="F140" s="54">
        <v>176</v>
      </c>
      <c r="G140" s="53">
        <f t="shared" si="11"/>
        <v>-18.75</v>
      </c>
      <c r="H140" s="54">
        <v>1203</v>
      </c>
      <c r="I140" s="54">
        <v>1584</v>
      </c>
      <c r="J140" s="55">
        <f t="shared" si="12"/>
        <v>-24.053030303030305</v>
      </c>
    </row>
    <row r="141" spans="1:10" ht="14.25">
      <c r="A141" s="51" t="s">
        <v>78</v>
      </c>
      <c r="B141" s="52">
        <v>66</v>
      </c>
      <c r="C141" s="52">
        <v>70</v>
      </c>
      <c r="D141" s="53">
        <f t="shared" si="10"/>
        <v>-5.714285714285714</v>
      </c>
      <c r="E141" s="54">
        <v>231</v>
      </c>
      <c r="F141" s="54">
        <v>233</v>
      </c>
      <c r="G141" s="53">
        <f t="shared" si="11"/>
        <v>-0.8583690987124464</v>
      </c>
      <c r="H141" s="54">
        <v>2384</v>
      </c>
      <c r="I141" s="54">
        <v>2396</v>
      </c>
      <c r="J141" s="55">
        <f t="shared" si="12"/>
        <v>-0.5008347245409015</v>
      </c>
    </row>
    <row r="142" spans="1:10" ht="14.25">
      <c r="A142" s="51" t="s">
        <v>79</v>
      </c>
      <c r="B142" s="52">
        <v>52</v>
      </c>
      <c r="C142" s="52">
        <v>64</v>
      </c>
      <c r="D142" s="53">
        <f t="shared" si="10"/>
        <v>-18.75</v>
      </c>
      <c r="E142" s="54">
        <v>204</v>
      </c>
      <c r="F142" s="54">
        <v>243</v>
      </c>
      <c r="G142" s="53">
        <f t="shared" si="11"/>
        <v>-16.049382716049383</v>
      </c>
      <c r="H142" s="54">
        <v>2670</v>
      </c>
      <c r="I142" s="54">
        <v>3082</v>
      </c>
      <c r="J142" s="55">
        <f t="shared" si="12"/>
        <v>-13.36794289422453</v>
      </c>
    </row>
    <row r="143" spans="1:10" ht="14.25">
      <c r="A143" s="51" t="s">
        <v>80</v>
      </c>
      <c r="B143" s="52">
        <v>68</v>
      </c>
      <c r="C143" s="52">
        <v>74</v>
      </c>
      <c r="D143" s="53">
        <f t="shared" si="10"/>
        <v>-8.108108108108109</v>
      </c>
      <c r="E143" s="54">
        <v>170</v>
      </c>
      <c r="F143" s="54">
        <v>187</v>
      </c>
      <c r="G143" s="53">
        <f t="shared" si="11"/>
        <v>-9.090909090909092</v>
      </c>
      <c r="H143" s="54">
        <v>1761</v>
      </c>
      <c r="I143" s="54">
        <v>2177</v>
      </c>
      <c r="J143" s="55">
        <f t="shared" si="12"/>
        <v>-19.108865411116216</v>
      </c>
    </row>
    <row r="144" spans="1:10" ht="14.25">
      <c r="A144" s="51" t="s">
        <v>81</v>
      </c>
      <c r="B144" s="52">
        <v>11</v>
      </c>
      <c r="C144" s="52">
        <v>14</v>
      </c>
      <c r="D144" s="53">
        <f t="shared" si="10"/>
        <v>-21.428571428571427</v>
      </c>
      <c r="E144" s="54">
        <v>30</v>
      </c>
      <c r="F144" s="54">
        <v>44</v>
      </c>
      <c r="G144" s="53">
        <f t="shared" si="11"/>
        <v>-31.818181818181817</v>
      </c>
      <c r="H144" s="54">
        <v>424</v>
      </c>
      <c r="I144" s="54">
        <v>346</v>
      </c>
      <c r="J144" s="55">
        <f t="shared" si="12"/>
        <v>22.54335260115607</v>
      </c>
    </row>
    <row r="145" spans="1:10" ht="14.25">
      <c r="A145" s="51" t="s">
        <v>82</v>
      </c>
      <c r="B145" s="52">
        <v>14</v>
      </c>
      <c r="C145" s="52">
        <v>11</v>
      </c>
      <c r="D145" s="53">
        <f t="shared" si="10"/>
        <v>27.27272727272727</v>
      </c>
      <c r="E145" s="54">
        <v>97</v>
      </c>
      <c r="F145" s="54">
        <v>39</v>
      </c>
      <c r="G145" s="53">
        <f t="shared" si="11"/>
        <v>148.71794871794873</v>
      </c>
      <c r="H145" s="60" t="s">
        <v>131</v>
      </c>
      <c r="I145" s="60" t="s">
        <v>131</v>
      </c>
      <c r="J145" s="61" t="s">
        <v>132</v>
      </c>
    </row>
    <row r="146" spans="1:10" ht="14.25">
      <c r="A146" s="51" t="s">
        <v>83</v>
      </c>
      <c r="B146" s="52">
        <v>58</v>
      </c>
      <c r="C146" s="52">
        <v>60</v>
      </c>
      <c r="D146" s="53">
        <f t="shared" si="10"/>
        <v>-3.3333333333333335</v>
      </c>
      <c r="E146" s="54">
        <v>210</v>
      </c>
      <c r="F146" s="54">
        <v>268</v>
      </c>
      <c r="G146" s="53">
        <f t="shared" si="11"/>
        <v>-21.641791044776117</v>
      </c>
      <c r="H146" s="54">
        <v>3407</v>
      </c>
      <c r="I146" s="54">
        <v>2988</v>
      </c>
      <c r="J146" s="55">
        <f t="shared" si="12"/>
        <v>14.022757697456493</v>
      </c>
    </row>
    <row r="147" spans="1:10" ht="14.25">
      <c r="A147" s="51" t="s">
        <v>84</v>
      </c>
      <c r="B147" s="52">
        <v>69</v>
      </c>
      <c r="C147" s="52">
        <v>78</v>
      </c>
      <c r="D147" s="53">
        <f t="shared" si="10"/>
        <v>-11.538461538461538</v>
      </c>
      <c r="E147" s="54">
        <v>307</v>
      </c>
      <c r="F147" s="54">
        <v>370</v>
      </c>
      <c r="G147" s="53">
        <f t="shared" si="11"/>
        <v>-17.027027027027028</v>
      </c>
      <c r="H147" s="54">
        <v>5017</v>
      </c>
      <c r="I147" s="54">
        <v>5138</v>
      </c>
      <c r="J147" s="55">
        <f t="shared" si="12"/>
        <v>-2.3550019462826</v>
      </c>
    </row>
    <row r="148" spans="1:10" ht="14.25">
      <c r="A148" s="51" t="s">
        <v>85</v>
      </c>
      <c r="B148" s="52">
        <v>38</v>
      </c>
      <c r="C148" s="52">
        <v>42</v>
      </c>
      <c r="D148" s="53">
        <f t="shared" si="10"/>
        <v>-9.523809523809524</v>
      </c>
      <c r="E148" s="54">
        <v>222</v>
      </c>
      <c r="F148" s="54">
        <v>155</v>
      </c>
      <c r="G148" s="53">
        <f t="shared" si="11"/>
        <v>43.225806451612904</v>
      </c>
      <c r="H148" s="54">
        <v>2272</v>
      </c>
      <c r="I148" s="54">
        <v>1870</v>
      </c>
      <c r="J148" s="55">
        <f t="shared" si="12"/>
        <v>21.497326203208555</v>
      </c>
    </row>
    <row r="149" spans="1:10" ht="14.25">
      <c r="A149" s="51" t="s">
        <v>86</v>
      </c>
      <c r="B149" s="52">
        <v>274</v>
      </c>
      <c r="C149" s="52">
        <v>281</v>
      </c>
      <c r="D149" s="53">
        <f t="shared" si="10"/>
        <v>-2.491103202846975</v>
      </c>
      <c r="E149" s="54">
        <v>1335</v>
      </c>
      <c r="F149" s="54">
        <v>1479</v>
      </c>
      <c r="G149" s="53">
        <f t="shared" si="11"/>
        <v>-9.73630831643002</v>
      </c>
      <c r="H149" s="54">
        <v>15481</v>
      </c>
      <c r="I149" s="54">
        <v>15970</v>
      </c>
      <c r="J149" s="55">
        <f t="shared" si="12"/>
        <v>-3.0619912335629307</v>
      </c>
    </row>
    <row r="150" spans="1:10" ht="14.25">
      <c r="A150" s="51" t="s">
        <v>87</v>
      </c>
      <c r="B150" s="52">
        <v>206</v>
      </c>
      <c r="C150" s="52">
        <v>201</v>
      </c>
      <c r="D150" s="53">
        <f t="shared" si="10"/>
        <v>2.4875621890547266</v>
      </c>
      <c r="E150" s="54">
        <v>1133</v>
      </c>
      <c r="F150" s="54">
        <v>928</v>
      </c>
      <c r="G150" s="53">
        <f t="shared" si="11"/>
        <v>22.09051724137931</v>
      </c>
      <c r="H150" s="54">
        <v>17081</v>
      </c>
      <c r="I150" s="54">
        <v>14047</v>
      </c>
      <c r="J150" s="55">
        <f t="shared" si="12"/>
        <v>21.598917918416742</v>
      </c>
    </row>
    <row r="151" spans="1:10" ht="14.25">
      <c r="A151" s="51" t="s">
        <v>88</v>
      </c>
      <c r="B151" s="52">
        <v>68</v>
      </c>
      <c r="C151" s="52">
        <v>62</v>
      </c>
      <c r="D151" s="53">
        <f t="shared" si="10"/>
        <v>9.67741935483871</v>
      </c>
      <c r="E151" s="54">
        <v>228</v>
      </c>
      <c r="F151" s="54">
        <v>230</v>
      </c>
      <c r="G151" s="53">
        <f t="shared" si="11"/>
        <v>-0.8695652173913043</v>
      </c>
      <c r="H151" s="54">
        <v>2196</v>
      </c>
      <c r="I151" s="54">
        <v>2212</v>
      </c>
      <c r="J151" s="55">
        <f t="shared" si="12"/>
        <v>-0.7233273056057866</v>
      </c>
    </row>
    <row r="152" spans="1:10" ht="14.25">
      <c r="A152" s="51" t="s">
        <v>89</v>
      </c>
      <c r="B152" s="52">
        <v>70</v>
      </c>
      <c r="C152" s="52">
        <v>78</v>
      </c>
      <c r="D152" s="53">
        <f t="shared" si="10"/>
        <v>-10.256410256410255</v>
      </c>
      <c r="E152" s="54">
        <v>236</v>
      </c>
      <c r="F152" s="54">
        <v>265</v>
      </c>
      <c r="G152" s="53">
        <f t="shared" si="11"/>
        <v>-10.943396226415095</v>
      </c>
      <c r="H152" s="54">
        <v>2302</v>
      </c>
      <c r="I152" s="54">
        <v>2232</v>
      </c>
      <c r="J152" s="55">
        <v>3.2</v>
      </c>
    </row>
    <row r="153" spans="1:10" ht="14.25">
      <c r="A153" s="51" t="s">
        <v>90</v>
      </c>
      <c r="B153" s="52">
        <v>10</v>
      </c>
      <c r="C153" s="52">
        <v>9</v>
      </c>
      <c r="D153" s="53">
        <f t="shared" si="10"/>
        <v>11.11111111111111</v>
      </c>
      <c r="E153" s="54">
        <v>20</v>
      </c>
      <c r="F153" s="54">
        <v>28</v>
      </c>
      <c r="G153" s="53">
        <f t="shared" si="11"/>
        <v>-28.57142857142857</v>
      </c>
      <c r="H153" s="54">
        <v>252</v>
      </c>
      <c r="I153" s="54">
        <v>190</v>
      </c>
      <c r="J153" s="55">
        <v>32.5</v>
      </c>
    </row>
    <row r="154" spans="1:10" ht="14.25">
      <c r="A154" s="51" t="s">
        <v>91</v>
      </c>
      <c r="B154" s="52">
        <v>46</v>
      </c>
      <c r="C154" s="52">
        <v>45</v>
      </c>
      <c r="D154" s="53">
        <f t="shared" si="10"/>
        <v>2.2222222222222223</v>
      </c>
      <c r="E154" s="54">
        <v>109</v>
      </c>
      <c r="F154" s="54">
        <v>115</v>
      </c>
      <c r="G154" s="53">
        <f t="shared" si="11"/>
        <v>-5.217391304347826</v>
      </c>
      <c r="H154" s="60" t="s">
        <v>131</v>
      </c>
      <c r="I154" s="54">
        <v>1238</v>
      </c>
      <c r="J154" s="61" t="s">
        <v>132</v>
      </c>
    </row>
    <row r="155" spans="1:10" ht="14.25">
      <c r="A155" s="51" t="s">
        <v>92</v>
      </c>
      <c r="B155" s="52">
        <v>66</v>
      </c>
      <c r="C155" s="52">
        <v>77</v>
      </c>
      <c r="D155" s="53">
        <f t="shared" si="10"/>
        <v>-14.285714285714285</v>
      </c>
      <c r="E155" s="54">
        <v>208</v>
      </c>
      <c r="F155" s="54">
        <v>258</v>
      </c>
      <c r="G155" s="53">
        <f t="shared" si="11"/>
        <v>-19.379844961240313</v>
      </c>
      <c r="H155" s="54">
        <v>2173</v>
      </c>
      <c r="I155" s="54">
        <v>2401</v>
      </c>
      <c r="J155" s="55">
        <f t="shared" si="12"/>
        <v>-9.496043315285299</v>
      </c>
    </row>
    <row r="156" spans="1:10" ht="14.25">
      <c r="A156" s="51" t="s">
        <v>93</v>
      </c>
      <c r="B156" s="52">
        <v>98</v>
      </c>
      <c r="C156" s="52">
        <v>106</v>
      </c>
      <c r="D156" s="53">
        <f t="shared" si="10"/>
        <v>-7.547169811320755</v>
      </c>
      <c r="E156" s="54">
        <v>276</v>
      </c>
      <c r="F156" s="54">
        <v>273</v>
      </c>
      <c r="G156" s="53">
        <f t="shared" si="11"/>
        <v>1.098901098901099</v>
      </c>
      <c r="H156" s="54">
        <v>2809</v>
      </c>
      <c r="I156" s="54">
        <v>3025</v>
      </c>
      <c r="J156" s="55">
        <f t="shared" si="12"/>
        <v>-7.140495867768595</v>
      </c>
    </row>
    <row r="157" spans="1:10" ht="14.25">
      <c r="A157" s="51" t="s">
        <v>94</v>
      </c>
      <c r="B157" s="52">
        <v>11</v>
      </c>
      <c r="C157" s="52">
        <v>11</v>
      </c>
      <c r="D157" s="53">
        <f t="shared" si="10"/>
        <v>0</v>
      </c>
      <c r="E157" s="54">
        <v>32</v>
      </c>
      <c r="F157" s="54">
        <v>32</v>
      </c>
      <c r="G157" s="53">
        <f t="shared" si="11"/>
        <v>0</v>
      </c>
      <c r="H157" s="60" t="s">
        <v>131</v>
      </c>
      <c r="I157" s="60" t="s">
        <v>131</v>
      </c>
      <c r="J157" s="61" t="s">
        <v>132</v>
      </c>
    </row>
    <row r="158" spans="1:10" ht="14.25">
      <c r="A158" s="51" t="s">
        <v>95</v>
      </c>
      <c r="B158" s="52">
        <v>9</v>
      </c>
      <c r="C158" s="52">
        <v>9</v>
      </c>
      <c r="D158" s="53">
        <f t="shared" si="10"/>
        <v>0</v>
      </c>
      <c r="E158" s="54">
        <v>24</v>
      </c>
      <c r="F158" s="54">
        <v>24</v>
      </c>
      <c r="G158" s="53">
        <f t="shared" si="11"/>
        <v>0</v>
      </c>
      <c r="H158" s="60" t="s">
        <v>131</v>
      </c>
      <c r="I158" s="60" t="s">
        <v>131</v>
      </c>
      <c r="J158" s="61" t="s">
        <v>132</v>
      </c>
    </row>
    <row r="159" spans="1:10" ht="14.25">
      <c r="A159" s="51" t="s">
        <v>96</v>
      </c>
      <c r="B159" s="52">
        <v>66</v>
      </c>
      <c r="C159" s="52">
        <v>74</v>
      </c>
      <c r="D159" s="53">
        <f t="shared" si="10"/>
        <v>-10.81081081081081</v>
      </c>
      <c r="E159" s="54">
        <v>348</v>
      </c>
      <c r="F159" s="54">
        <v>385</v>
      </c>
      <c r="G159" s="53">
        <f t="shared" si="11"/>
        <v>-9.61038961038961</v>
      </c>
      <c r="H159" s="54">
        <v>4280</v>
      </c>
      <c r="I159" s="54">
        <v>4457</v>
      </c>
      <c r="J159" s="55">
        <f t="shared" si="12"/>
        <v>-3.9712811308054743</v>
      </c>
    </row>
    <row r="160" spans="1:10" ht="14.25">
      <c r="A160" s="51" t="s">
        <v>97</v>
      </c>
      <c r="B160" s="52">
        <v>5</v>
      </c>
      <c r="C160" s="52">
        <v>6</v>
      </c>
      <c r="D160" s="53">
        <f t="shared" si="10"/>
        <v>-16.666666666666664</v>
      </c>
      <c r="E160" s="54">
        <v>8</v>
      </c>
      <c r="F160" s="54">
        <v>11</v>
      </c>
      <c r="G160" s="53">
        <f t="shared" si="11"/>
        <v>-27.27272727272727</v>
      </c>
      <c r="H160" s="54">
        <v>52</v>
      </c>
      <c r="I160" s="54">
        <v>72</v>
      </c>
      <c r="J160" s="55">
        <v>-28.3</v>
      </c>
    </row>
    <row r="161" spans="1:10" ht="14.25">
      <c r="A161" s="51" t="s">
        <v>98</v>
      </c>
      <c r="B161" s="52">
        <v>12</v>
      </c>
      <c r="C161" s="52">
        <v>12</v>
      </c>
      <c r="D161" s="53">
        <f t="shared" si="10"/>
        <v>0</v>
      </c>
      <c r="E161" s="54">
        <v>22</v>
      </c>
      <c r="F161" s="54">
        <v>22</v>
      </c>
      <c r="G161" s="53">
        <f t="shared" si="11"/>
        <v>0</v>
      </c>
      <c r="H161" s="54">
        <v>299</v>
      </c>
      <c r="I161" s="54">
        <v>345</v>
      </c>
      <c r="J161" s="55">
        <v>-13.4</v>
      </c>
    </row>
    <row r="162" spans="1:10" ht="14.25">
      <c r="A162" s="51" t="s">
        <v>99</v>
      </c>
      <c r="B162" s="52">
        <v>243</v>
      </c>
      <c r="C162" s="52">
        <v>271</v>
      </c>
      <c r="D162" s="53">
        <f t="shared" si="10"/>
        <v>-10.33210332103321</v>
      </c>
      <c r="E162" s="54">
        <v>1106</v>
      </c>
      <c r="F162" s="54">
        <v>1336</v>
      </c>
      <c r="G162" s="53">
        <f t="shared" si="11"/>
        <v>-17.21556886227545</v>
      </c>
      <c r="H162" s="54">
        <v>13806</v>
      </c>
      <c r="I162" s="54">
        <v>14871</v>
      </c>
      <c r="J162" s="55">
        <f t="shared" si="12"/>
        <v>-7.161589671172081</v>
      </c>
    </row>
    <row r="163" spans="1:10" ht="14.25">
      <c r="A163" s="51" t="s">
        <v>100</v>
      </c>
      <c r="B163" s="52">
        <v>35</v>
      </c>
      <c r="C163" s="52">
        <v>39</v>
      </c>
      <c r="D163" s="53">
        <f t="shared" si="10"/>
        <v>-10.256410256410255</v>
      </c>
      <c r="E163" s="54">
        <v>71</v>
      </c>
      <c r="F163" s="54">
        <v>83</v>
      </c>
      <c r="G163" s="53">
        <f t="shared" si="11"/>
        <v>-14.457831325301203</v>
      </c>
      <c r="H163" s="60" t="s">
        <v>131</v>
      </c>
      <c r="I163" s="54">
        <v>699</v>
      </c>
      <c r="J163" s="61" t="s">
        <v>132</v>
      </c>
    </row>
    <row r="164" spans="1:10" ht="14.25">
      <c r="A164" s="51" t="s">
        <v>101</v>
      </c>
      <c r="B164" s="52">
        <v>127</v>
      </c>
      <c r="C164" s="52">
        <v>137</v>
      </c>
      <c r="D164" s="53">
        <f t="shared" si="10"/>
        <v>-7.2992700729927</v>
      </c>
      <c r="E164" s="54">
        <v>569</v>
      </c>
      <c r="F164" s="54">
        <v>543</v>
      </c>
      <c r="G164" s="53">
        <f t="shared" si="11"/>
        <v>4.788213627992634</v>
      </c>
      <c r="H164" s="54">
        <v>6954</v>
      </c>
      <c r="I164" s="54">
        <v>6636</v>
      </c>
      <c r="J164" s="55">
        <f t="shared" si="12"/>
        <v>4.792043399638336</v>
      </c>
    </row>
    <row r="165" spans="1:10" ht="14.25">
      <c r="A165" s="51" t="s">
        <v>102</v>
      </c>
      <c r="B165" s="52">
        <v>55</v>
      </c>
      <c r="C165" s="52">
        <v>59</v>
      </c>
      <c r="D165" s="53">
        <f t="shared" si="10"/>
        <v>-6.779661016949152</v>
      </c>
      <c r="E165" s="54">
        <v>124</v>
      </c>
      <c r="F165" s="54">
        <v>123</v>
      </c>
      <c r="G165" s="53">
        <f t="shared" si="11"/>
        <v>0.8130081300813009</v>
      </c>
      <c r="H165" s="54">
        <v>926</v>
      </c>
      <c r="I165" s="54">
        <v>1038</v>
      </c>
      <c r="J165" s="55">
        <f t="shared" si="12"/>
        <v>-10.789980732177264</v>
      </c>
    </row>
    <row r="166" spans="1:10" ht="14.25">
      <c r="A166" s="51" t="s">
        <v>103</v>
      </c>
      <c r="B166" s="52">
        <v>47</v>
      </c>
      <c r="C166" s="52">
        <v>51</v>
      </c>
      <c r="D166" s="53">
        <f t="shared" si="10"/>
        <v>-7.8431372549019605</v>
      </c>
      <c r="E166" s="54">
        <v>102</v>
      </c>
      <c r="F166" s="54">
        <v>112</v>
      </c>
      <c r="G166" s="53">
        <f t="shared" si="11"/>
        <v>-8.928571428571429</v>
      </c>
      <c r="H166" s="60" t="s">
        <v>131</v>
      </c>
      <c r="I166" s="54">
        <v>867</v>
      </c>
      <c r="J166" s="55">
        <v>-3.2</v>
      </c>
    </row>
    <row r="167" spans="1:10" ht="14.25">
      <c r="A167" s="51" t="s">
        <v>104</v>
      </c>
      <c r="B167" s="52">
        <v>174</v>
      </c>
      <c r="C167" s="52">
        <v>159</v>
      </c>
      <c r="D167" s="53">
        <f t="shared" si="10"/>
        <v>9.433962264150944</v>
      </c>
      <c r="E167" s="54">
        <v>528</v>
      </c>
      <c r="F167" s="54">
        <v>508</v>
      </c>
      <c r="G167" s="53">
        <f t="shared" si="11"/>
        <v>3.937007874015748</v>
      </c>
      <c r="H167" s="54">
        <v>5355</v>
      </c>
      <c r="I167" s="54">
        <v>4756</v>
      </c>
      <c r="J167" s="55">
        <f t="shared" si="12"/>
        <v>12.5946173254836</v>
      </c>
    </row>
    <row r="168" spans="1:10" ht="14.25">
      <c r="A168" s="51" t="s">
        <v>105</v>
      </c>
      <c r="B168" s="52">
        <v>163</v>
      </c>
      <c r="C168" s="52">
        <v>168</v>
      </c>
      <c r="D168" s="53">
        <f t="shared" si="10"/>
        <v>-2.976190476190476</v>
      </c>
      <c r="E168" s="54">
        <v>909</v>
      </c>
      <c r="F168" s="54">
        <v>836</v>
      </c>
      <c r="G168" s="53">
        <f t="shared" si="11"/>
        <v>8.732057416267942</v>
      </c>
      <c r="H168" s="54">
        <v>11831</v>
      </c>
      <c r="I168" s="54">
        <v>11566</v>
      </c>
      <c r="J168" s="55">
        <f t="shared" si="12"/>
        <v>2.2911983399619573</v>
      </c>
    </row>
    <row r="169" spans="1:10" ht="14.25">
      <c r="A169" s="51" t="s">
        <v>106</v>
      </c>
      <c r="B169" s="52">
        <v>102</v>
      </c>
      <c r="C169" s="52">
        <v>120</v>
      </c>
      <c r="D169" s="53">
        <f t="shared" si="10"/>
        <v>-15</v>
      </c>
      <c r="E169" s="54">
        <v>419</v>
      </c>
      <c r="F169" s="54">
        <v>439</v>
      </c>
      <c r="G169" s="53">
        <f t="shared" si="11"/>
        <v>-4.555808656036446</v>
      </c>
      <c r="H169" s="54">
        <v>4771</v>
      </c>
      <c r="I169" s="54">
        <v>5695</v>
      </c>
      <c r="J169" s="55">
        <f t="shared" si="12"/>
        <v>-16.224758560140472</v>
      </c>
    </row>
    <row r="170" spans="1:10" ht="14.25">
      <c r="A170" s="51" t="s">
        <v>107</v>
      </c>
      <c r="B170" s="52">
        <v>281</v>
      </c>
      <c r="C170" s="52">
        <v>284</v>
      </c>
      <c r="D170" s="53">
        <f t="shared" si="10"/>
        <v>-1.056338028169014</v>
      </c>
      <c r="E170" s="54">
        <v>1094</v>
      </c>
      <c r="F170" s="54">
        <v>1096</v>
      </c>
      <c r="G170" s="53">
        <f t="shared" si="11"/>
        <v>-0.18248175182481752</v>
      </c>
      <c r="H170" s="54">
        <v>15969</v>
      </c>
      <c r="I170" s="54">
        <v>14335</v>
      </c>
      <c r="J170" s="55">
        <f t="shared" si="12"/>
        <v>11.398674572724103</v>
      </c>
    </row>
    <row r="171" spans="1:10" ht="14.25">
      <c r="A171" s="51" t="s">
        <v>108</v>
      </c>
      <c r="B171" s="52">
        <v>89</v>
      </c>
      <c r="C171" s="52">
        <v>84</v>
      </c>
      <c r="D171" s="53">
        <f t="shared" si="10"/>
        <v>5.952380952380952</v>
      </c>
      <c r="E171" s="54">
        <v>211</v>
      </c>
      <c r="F171" s="54">
        <v>197</v>
      </c>
      <c r="G171" s="53">
        <f t="shared" si="11"/>
        <v>7.1065989847715745</v>
      </c>
      <c r="H171" s="60" t="s">
        <v>131</v>
      </c>
      <c r="I171" s="54">
        <v>2005</v>
      </c>
      <c r="J171" s="61" t="s">
        <v>132</v>
      </c>
    </row>
    <row r="172" spans="1:10" ht="14.25">
      <c r="A172" s="51" t="s">
        <v>109</v>
      </c>
      <c r="B172" s="52">
        <v>22</v>
      </c>
      <c r="C172" s="52">
        <v>26</v>
      </c>
      <c r="D172" s="53">
        <f t="shared" si="10"/>
        <v>-15.384615384615385</v>
      </c>
      <c r="E172" s="54">
        <v>62</v>
      </c>
      <c r="F172" s="54">
        <v>77</v>
      </c>
      <c r="G172" s="53">
        <f t="shared" si="11"/>
        <v>-19.480519480519483</v>
      </c>
      <c r="H172" s="60" t="s">
        <v>131</v>
      </c>
      <c r="I172" s="54">
        <v>344</v>
      </c>
      <c r="J172" s="61" t="s">
        <v>132</v>
      </c>
    </row>
    <row r="173" spans="1:10" ht="14.25">
      <c r="A173" s="51" t="s">
        <v>110</v>
      </c>
      <c r="B173" s="52">
        <v>49</v>
      </c>
      <c r="C173" s="52">
        <v>57</v>
      </c>
      <c r="D173" s="53">
        <f t="shared" si="10"/>
        <v>-14.035087719298245</v>
      </c>
      <c r="E173" s="54">
        <v>123</v>
      </c>
      <c r="F173" s="54">
        <v>136</v>
      </c>
      <c r="G173" s="53">
        <f t="shared" si="11"/>
        <v>-9.558823529411764</v>
      </c>
      <c r="H173" s="54">
        <v>1001</v>
      </c>
      <c r="I173" s="54">
        <v>1138</v>
      </c>
      <c r="J173" s="55">
        <f t="shared" si="12"/>
        <v>-12.038664323374341</v>
      </c>
    </row>
    <row r="174" spans="1:10" ht="14.25">
      <c r="A174" s="51" t="s">
        <v>111</v>
      </c>
      <c r="B174" s="52">
        <v>43</v>
      </c>
      <c r="C174" s="52">
        <v>46</v>
      </c>
      <c r="D174" s="53">
        <f t="shared" si="10"/>
        <v>-6.521739130434782</v>
      </c>
      <c r="E174" s="54">
        <v>173</v>
      </c>
      <c r="F174" s="54">
        <v>194</v>
      </c>
      <c r="G174" s="53">
        <f t="shared" si="11"/>
        <v>-10.824742268041238</v>
      </c>
      <c r="H174" s="54">
        <v>2022</v>
      </c>
      <c r="I174" s="54">
        <v>2141</v>
      </c>
      <c r="J174" s="55">
        <v>-5.5</v>
      </c>
    </row>
    <row r="175" spans="1:10" ht="14.25">
      <c r="A175" s="51" t="s">
        <v>112</v>
      </c>
      <c r="B175" s="52">
        <v>32</v>
      </c>
      <c r="C175" s="52">
        <v>41</v>
      </c>
      <c r="D175" s="53">
        <f t="shared" si="10"/>
        <v>-21.951219512195124</v>
      </c>
      <c r="E175" s="54">
        <v>86</v>
      </c>
      <c r="F175" s="54">
        <v>114</v>
      </c>
      <c r="G175" s="53">
        <f t="shared" si="11"/>
        <v>-24.561403508771928</v>
      </c>
      <c r="H175" s="60" t="s">
        <v>131</v>
      </c>
      <c r="I175" s="60" t="s">
        <v>131</v>
      </c>
      <c r="J175" s="61" t="s">
        <v>132</v>
      </c>
    </row>
    <row r="176" spans="1:10" ht="14.25">
      <c r="A176" s="51" t="s">
        <v>113</v>
      </c>
      <c r="B176" s="52">
        <v>51</v>
      </c>
      <c r="C176" s="52">
        <v>59</v>
      </c>
      <c r="D176" s="53">
        <f t="shared" si="10"/>
        <v>-13.559322033898304</v>
      </c>
      <c r="E176" s="54">
        <v>233</v>
      </c>
      <c r="F176" s="54">
        <v>243</v>
      </c>
      <c r="G176" s="53">
        <f t="shared" si="11"/>
        <v>-4.11522633744856</v>
      </c>
      <c r="H176" s="60" t="s">
        <v>131</v>
      </c>
      <c r="I176" s="60" t="s">
        <v>131</v>
      </c>
      <c r="J176" s="61" t="s">
        <v>132</v>
      </c>
    </row>
    <row r="177" spans="1:10" ht="14.25">
      <c r="A177" s="51" t="s">
        <v>114</v>
      </c>
      <c r="B177" s="52">
        <v>56</v>
      </c>
      <c r="C177" s="52">
        <v>61</v>
      </c>
      <c r="D177" s="53">
        <f t="shared" si="10"/>
        <v>-8.19672131147541</v>
      </c>
      <c r="E177" s="54">
        <v>204</v>
      </c>
      <c r="F177" s="54">
        <v>195</v>
      </c>
      <c r="G177" s="53">
        <f t="shared" si="11"/>
        <v>4.615384615384616</v>
      </c>
      <c r="H177" s="54">
        <v>1597</v>
      </c>
      <c r="I177" s="54">
        <v>1762</v>
      </c>
      <c r="J177" s="55">
        <f t="shared" si="12"/>
        <v>-9.364358683314416</v>
      </c>
    </row>
    <row r="178" spans="1:10" ht="14.25">
      <c r="A178" s="51" t="s">
        <v>115</v>
      </c>
      <c r="B178" s="52">
        <v>55</v>
      </c>
      <c r="C178" s="52">
        <v>57</v>
      </c>
      <c r="D178" s="53">
        <f t="shared" si="10"/>
        <v>-3.508771929824561</v>
      </c>
      <c r="E178" s="54">
        <v>144</v>
      </c>
      <c r="F178" s="54">
        <v>157</v>
      </c>
      <c r="G178" s="53">
        <f t="shared" si="11"/>
        <v>-8.280254777070063</v>
      </c>
      <c r="H178" s="60" t="s">
        <v>131</v>
      </c>
      <c r="I178" s="60" t="s">
        <v>131</v>
      </c>
      <c r="J178" s="61" t="s">
        <v>132</v>
      </c>
    </row>
    <row r="179" spans="1:10" ht="14.25">
      <c r="A179" s="51" t="s">
        <v>116</v>
      </c>
      <c r="B179" s="52">
        <v>125</v>
      </c>
      <c r="C179" s="52">
        <v>128</v>
      </c>
      <c r="D179" s="53">
        <f t="shared" si="10"/>
        <v>-2.34375</v>
      </c>
      <c r="E179" s="54">
        <v>329</v>
      </c>
      <c r="F179" s="54">
        <v>396</v>
      </c>
      <c r="G179" s="53">
        <f t="shared" si="11"/>
        <v>-16.91919191919192</v>
      </c>
      <c r="H179" s="54">
        <v>3157</v>
      </c>
      <c r="I179" s="54">
        <v>4603</v>
      </c>
      <c r="J179" s="55">
        <f t="shared" si="12"/>
        <v>-31.41429502498371</v>
      </c>
    </row>
    <row r="180" spans="1:10" ht="14.25">
      <c r="A180" s="51" t="s">
        <v>117</v>
      </c>
      <c r="B180" s="52">
        <v>97</v>
      </c>
      <c r="C180" s="52">
        <v>97</v>
      </c>
      <c r="D180" s="53">
        <f t="shared" si="10"/>
        <v>0</v>
      </c>
      <c r="E180" s="54">
        <v>237</v>
      </c>
      <c r="F180" s="54">
        <v>229</v>
      </c>
      <c r="G180" s="53">
        <f t="shared" si="11"/>
        <v>3.4934497816593884</v>
      </c>
      <c r="H180" s="54">
        <v>1917</v>
      </c>
      <c r="I180" s="54">
        <v>1848</v>
      </c>
      <c r="J180" s="55">
        <f t="shared" si="12"/>
        <v>3.7337662337662336</v>
      </c>
    </row>
    <row r="181" spans="1:10" ht="14.25">
      <c r="A181" s="51" t="s">
        <v>118</v>
      </c>
      <c r="B181" s="52">
        <v>49</v>
      </c>
      <c r="C181" s="52">
        <v>52</v>
      </c>
      <c r="D181" s="53">
        <f t="shared" si="10"/>
        <v>-5.769230769230769</v>
      </c>
      <c r="E181" s="54">
        <v>137</v>
      </c>
      <c r="F181" s="54">
        <v>138</v>
      </c>
      <c r="G181" s="53">
        <f t="shared" si="11"/>
        <v>-0.7246376811594203</v>
      </c>
      <c r="H181" s="60" t="s">
        <v>131</v>
      </c>
      <c r="I181" s="54">
        <v>1279</v>
      </c>
      <c r="J181" s="61" t="s">
        <v>132</v>
      </c>
    </row>
    <row r="182" spans="1:10" ht="14.25">
      <c r="A182" s="51" t="s">
        <v>119</v>
      </c>
      <c r="B182" s="52">
        <v>58</v>
      </c>
      <c r="C182" s="52">
        <v>59</v>
      </c>
      <c r="D182" s="53">
        <f t="shared" si="10"/>
        <v>-1.694915254237288</v>
      </c>
      <c r="E182" s="54">
        <v>158</v>
      </c>
      <c r="F182" s="54">
        <v>165</v>
      </c>
      <c r="G182" s="53">
        <f t="shared" si="11"/>
        <v>-4.242424242424243</v>
      </c>
      <c r="H182" s="60" t="s">
        <v>131</v>
      </c>
      <c r="I182" s="60" t="s">
        <v>131</v>
      </c>
      <c r="J182" s="61" t="s">
        <v>132</v>
      </c>
    </row>
    <row r="183" spans="1:10" ht="15" thickBot="1">
      <c r="A183" s="68" t="s">
        <v>120</v>
      </c>
      <c r="B183" s="69">
        <v>24</v>
      </c>
      <c r="C183" s="69">
        <v>27</v>
      </c>
      <c r="D183" s="70">
        <f t="shared" si="10"/>
        <v>-11.11111111111111</v>
      </c>
      <c r="E183" s="71">
        <v>67</v>
      </c>
      <c r="F183" s="71">
        <v>87</v>
      </c>
      <c r="G183" s="70">
        <f t="shared" si="11"/>
        <v>-22.988505747126435</v>
      </c>
      <c r="H183" s="72" t="s">
        <v>131</v>
      </c>
      <c r="I183" s="72" t="s">
        <v>131</v>
      </c>
      <c r="J183" s="73" t="s">
        <v>132</v>
      </c>
    </row>
    <row r="184" spans="2:8" ht="14.25">
      <c r="B184" s="76"/>
      <c r="H184" s="76"/>
    </row>
    <row r="185" spans="2:8" ht="14.25">
      <c r="B185" s="76"/>
      <c r="H185" s="76"/>
    </row>
    <row r="186" spans="2:8" ht="14.25">
      <c r="B186" s="76"/>
      <c r="H186" s="76"/>
    </row>
    <row r="187" spans="2:8" ht="14.25">
      <c r="B187" s="76"/>
      <c r="H187" s="76"/>
    </row>
    <row r="188" spans="2:8" ht="14.25">
      <c r="B188" s="76"/>
      <c r="H188" s="76"/>
    </row>
    <row r="189" spans="2:8" ht="14.25">
      <c r="B189" s="76"/>
      <c r="H189" s="76"/>
    </row>
    <row r="190" spans="2:8" ht="14.25">
      <c r="B190" s="76"/>
      <c r="H190" s="76"/>
    </row>
    <row r="191" spans="2:8" ht="14.25">
      <c r="B191" s="76"/>
      <c r="H191" s="76"/>
    </row>
    <row r="192" spans="2:8" ht="14.25">
      <c r="B192" s="76"/>
      <c r="H192" s="76"/>
    </row>
    <row r="193" spans="2:8" ht="14.25">
      <c r="B193" s="76"/>
      <c r="H193" s="76"/>
    </row>
    <row r="194" spans="2:8" ht="14.25">
      <c r="B194" s="76"/>
      <c r="H194" s="76"/>
    </row>
    <row r="195" spans="2:8" ht="14.25">
      <c r="B195" s="76"/>
      <c r="H195" s="76"/>
    </row>
    <row r="196" spans="2:8" ht="14.25">
      <c r="B196" s="76"/>
      <c r="H196" s="76"/>
    </row>
    <row r="197" spans="2:8" ht="14.25">
      <c r="B197" s="76"/>
      <c r="H197" s="76"/>
    </row>
    <row r="198" spans="2:8" ht="14.25">
      <c r="B198" s="76"/>
      <c r="H198" s="76"/>
    </row>
    <row r="199" spans="2:8" ht="14.25">
      <c r="B199" s="76"/>
      <c r="H199" s="76"/>
    </row>
    <row r="200" spans="2:8" ht="14.25">
      <c r="B200" s="76"/>
      <c r="H200" s="76"/>
    </row>
    <row r="201" spans="2:8" ht="14.25">
      <c r="B201" s="76"/>
      <c r="H201" s="76"/>
    </row>
    <row r="202" spans="2:8" ht="14.25">
      <c r="B202" s="76"/>
      <c r="H202" s="76"/>
    </row>
    <row r="203" spans="2:8" ht="14.25">
      <c r="B203" s="76"/>
      <c r="H203" s="76"/>
    </row>
    <row r="204" spans="2:8" ht="14.25">
      <c r="B204" s="76"/>
      <c r="H204" s="76"/>
    </row>
    <row r="205" spans="2:8" ht="14.25">
      <c r="B205" s="76"/>
      <c r="H205" s="76"/>
    </row>
    <row r="206" spans="2:8" ht="14.25">
      <c r="B206" s="76"/>
      <c r="H206" s="76"/>
    </row>
    <row r="207" spans="2:8" ht="14.25">
      <c r="B207" s="76"/>
      <c r="H207" s="76"/>
    </row>
    <row r="208" spans="2:8" ht="14.25">
      <c r="B208" s="76"/>
      <c r="H208" s="76"/>
    </row>
    <row r="209" spans="2:8" ht="14.25">
      <c r="B209" s="76"/>
      <c r="H209" s="76"/>
    </row>
    <row r="210" spans="2:8" ht="14.25">
      <c r="B210" s="76"/>
      <c r="H210" s="76"/>
    </row>
    <row r="211" spans="2:8" ht="14.25">
      <c r="B211" s="76"/>
      <c r="H211" s="76"/>
    </row>
    <row r="212" spans="2:8" ht="14.25">
      <c r="B212" s="76"/>
      <c r="H212" s="76"/>
    </row>
    <row r="213" spans="2:8" ht="14.25">
      <c r="B213" s="76"/>
      <c r="H213" s="76"/>
    </row>
    <row r="214" spans="2:8" ht="14.25">
      <c r="B214" s="76"/>
      <c r="H214" s="76"/>
    </row>
    <row r="215" spans="2:8" ht="14.25">
      <c r="B215" s="76"/>
      <c r="H215" s="76"/>
    </row>
    <row r="216" spans="2:8" ht="14.25">
      <c r="B216" s="76"/>
      <c r="H216" s="76"/>
    </row>
    <row r="217" spans="2:8" ht="14.25">
      <c r="B217" s="76"/>
      <c r="H217" s="76"/>
    </row>
    <row r="218" spans="2:8" ht="14.25">
      <c r="B218" s="76"/>
      <c r="H218" s="76"/>
    </row>
    <row r="219" spans="2:8" ht="14.25">
      <c r="B219" s="76"/>
      <c r="H219" s="76"/>
    </row>
    <row r="220" spans="2:8" ht="14.25">
      <c r="B220" s="76"/>
      <c r="H220" s="76"/>
    </row>
    <row r="221" spans="2:8" ht="14.25">
      <c r="B221" s="76"/>
      <c r="H221" s="76"/>
    </row>
    <row r="222" spans="2:8" ht="14.25">
      <c r="B222" s="76"/>
      <c r="H222" s="76"/>
    </row>
    <row r="223" spans="2:8" ht="14.25">
      <c r="B223" s="76"/>
      <c r="H223" s="76"/>
    </row>
    <row r="224" spans="2:8" ht="14.25">
      <c r="B224" s="76"/>
      <c r="H224" s="76"/>
    </row>
    <row r="225" spans="2:8" ht="14.25">
      <c r="B225" s="76"/>
      <c r="H225" s="76"/>
    </row>
    <row r="226" spans="2:8" ht="14.25">
      <c r="B226" s="76"/>
      <c r="H226" s="76"/>
    </row>
    <row r="227" spans="2:8" ht="14.25">
      <c r="B227" s="76"/>
      <c r="H227" s="76"/>
    </row>
    <row r="228" spans="2:8" ht="14.25">
      <c r="B228" s="76"/>
      <c r="H228" s="76"/>
    </row>
    <row r="229" spans="2:8" ht="14.25">
      <c r="B229" s="76"/>
      <c r="H229" s="76"/>
    </row>
    <row r="230" spans="2:8" ht="14.25">
      <c r="B230" s="76"/>
      <c r="H230" s="76"/>
    </row>
    <row r="231" spans="2:8" ht="14.25">
      <c r="B231" s="76"/>
      <c r="H231" s="76"/>
    </row>
    <row r="232" spans="2:8" ht="14.25">
      <c r="B232" s="76"/>
      <c r="H232" s="76"/>
    </row>
    <row r="233" spans="2:8" ht="14.25">
      <c r="B233" s="76"/>
      <c r="H233" s="76"/>
    </row>
    <row r="234" spans="2:8" ht="14.25">
      <c r="B234" s="76"/>
      <c r="H234" s="76"/>
    </row>
    <row r="235" spans="2:8" ht="14.25">
      <c r="B235" s="76"/>
      <c r="H235" s="76"/>
    </row>
    <row r="236" spans="2:8" ht="14.25">
      <c r="B236" s="76"/>
      <c r="H236" s="76"/>
    </row>
    <row r="237" spans="2:8" ht="14.25">
      <c r="B237" s="76"/>
      <c r="H237" s="76"/>
    </row>
    <row r="238" spans="2:8" ht="14.25">
      <c r="B238" s="76"/>
      <c r="H238" s="76"/>
    </row>
    <row r="239" spans="2:8" ht="14.25">
      <c r="B239" s="76"/>
      <c r="H239" s="76"/>
    </row>
    <row r="240" spans="2:8" ht="14.25">
      <c r="B240" s="76"/>
      <c r="H240" s="76"/>
    </row>
    <row r="241" spans="2:8" ht="14.25">
      <c r="B241" s="76"/>
      <c r="H241" s="76"/>
    </row>
    <row r="242" spans="2:8" ht="14.25">
      <c r="B242" s="76"/>
      <c r="H242" s="76"/>
    </row>
    <row r="243" spans="2:8" ht="14.25">
      <c r="B243" s="76"/>
      <c r="H243" s="76"/>
    </row>
    <row r="244" spans="2:8" ht="14.25">
      <c r="B244" s="76"/>
      <c r="H244" s="76"/>
    </row>
    <row r="245" spans="2:8" ht="14.25">
      <c r="B245" s="76"/>
      <c r="H245" s="76"/>
    </row>
    <row r="246" spans="2:8" ht="14.25">
      <c r="B246" s="76"/>
      <c r="H246" s="76"/>
    </row>
    <row r="247" spans="2:8" ht="14.25">
      <c r="B247" s="76"/>
      <c r="H247" s="76"/>
    </row>
    <row r="248" spans="2:8" ht="14.25">
      <c r="B248" s="76"/>
      <c r="H248" s="76"/>
    </row>
    <row r="249" spans="2:8" ht="14.25">
      <c r="B249" s="76"/>
      <c r="H249" s="76"/>
    </row>
    <row r="250" spans="2:8" ht="14.25">
      <c r="B250" s="76"/>
      <c r="H250" s="76"/>
    </row>
    <row r="251" spans="2:8" ht="14.25">
      <c r="B251" s="76"/>
      <c r="H251" s="76"/>
    </row>
    <row r="252" spans="2:8" ht="14.25">
      <c r="B252" s="76"/>
      <c r="H252" s="76"/>
    </row>
    <row r="253" spans="2:8" ht="14.25">
      <c r="B253" s="76"/>
      <c r="H253" s="76"/>
    </row>
    <row r="254" spans="2:8" ht="14.25">
      <c r="B254" s="76"/>
      <c r="H254" s="76"/>
    </row>
    <row r="255" spans="2:8" ht="14.25">
      <c r="B255" s="76"/>
      <c r="H255" s="76"/>
    </row>
    <row r="256" spans="2:8" ht="14.25">
      <c r="B256" s="76"/>
      <c r="H256" s="76"/>
    </row>
    <row r="257" spans="2:8" ht="14.25">
      <c r="B257" s="76"/>
      <c r="H257" s="76"/>
    </row>
    <row r="258" spans="2:8" ht="14.25">
      <c r="B258" s="76"/>
      <c r="H258" s="76"/>
    </row>
    <row r="259" spans="2:8" ht="14.25">
      <c r="B259" s="76"/>
      <c r="H259" s="76"/>
    </row>
    <row r="260" spans="2:8" ht="14.25">
      <c r="B260" s="76"/>
      <c r="H260" s="76"/>
    </row>
    <row r="261" spans="2:8" ht="14.25">
      <c r="B261" s="76"/>
      <c r="H261" s="76"/>
    </row>
    <row r="262" spans="2:8" ht="14.25">
      <c r="B262" s="76"/>
      <c r="H262" s="76"/>
    </row>
    <row r="263" spans="2:8" ht="14.25">
      <c r="B263" s="76"/>
      <c r="H263" s="76"/>
    </row>
    <row r="264" spans="2:8" ht="14.25">
      <c r="B264" s="76"/>
      <c r="H264" s="76"/>
    </row>
    <row r="265" spans="2:8" ht="14.25">
      <c r="B265" s="76"/>
      <c r="H265" s="76"/>
    </row>
    <row r="266" spans="2:8" ht="14.25">
      <c r="B266" s="76"/>
      <c r="H266" s="76"/>
    </row>
    <row r="267" spans="2:8" ht="14.25">
      <c r="B267" s="76"/>
      <c r="H267" s="76"/>
    </row>
    <row r="268" spans="2:8" ht="14.25">
      <c r="B268" s="76"/>
      <c r="H268" s="76"/>
    </row>
    <row r="269" spans="2:8" ht="14.25">
      <c r="B269" s="76"/>
      <c r="H269" s="76"/>
    </row>
    <row r="270" spans="2:8" ht="14.25">
      <c r="B270" s="76"/>
      <c r="H270" s="76"/>
    </row>
    <row r="271" spans="2:8" ht="14.25">
      <c r="B271" s="76"/>
      <c r="H271" s="76"/>
    </row>
    <row r="272" spans="2:8" ht="14.25">
      <c r="B272" s="76"/>
      <c r="H272" s="76"/>
    </row>
    <row r="273" spans="2:8" ht="14.25">
      <c r="B273" s="76"/>
      <c r="H273" s="76"/>
    </row>
    <row r="274" spans="2:8" ht="14.25">
      <c r="B274" s="76"/>
      <c r="H274" s="76"/>
    </row>
    <row r="275" spans="2:8" ht="14.25">
      <c r="B275" s="76"/>
      <c r="H275" s="76"/>
    </row>
    <row r="276" spans="2:8" ht="14.25">
      <c r="B276" s="76"/>
      <c r="H276" s="76"/>
    </row>
    <row r="277" spans="2:8" ht="14.25">
      <c r="B277" s="76"/>
      <c r="H277" s="76"/>
    </row>
    <row r="278" spans="2:8" ht="14.25">
      <c r="B278" s="76"/>
      <c r="H278" s="76"/>
    </row>
    <row r="279" spans="2:8" ht="14.25">
      <c r="B279" s="76"/>
      <c r="H279" s="76"/>
    </row>
    <row r="280" spans="2:8" ht="14.25">
      <c r="B280" s="76"/>
      <c r="H280" s="76"/>
    </row>
    <row r="281" spans="2:8" ht="14.25">
      <c r="B281" s="76"/>
      <c r="H281" s="76"/>
    </row>
    <row r="282" spans="2:8" ht="14.25">
      <c r="B282" s="76"/>
      <c r="H282" s="76"/>
    </row>
    <row r="283" spans="2:8" ht="14.25">
      <c r="B283" s="76"/>
      <c r="H283" s="76"/>
    </row>
    <row r="284" spans="2:8" ht="14.25">
      <c r="B284" s="76"/>
      <c r="H284" s="76"/>
    </row>
    <row r="285" spans="2:8" ht="14.25">
      <c r="B285" s="76"/>
      <c r="H285" s="76"/>
    </row>
    <row r="286" spans="2:8" ht="14.25">
      <c r="B286" s="76"/>
      <c r="H286" s="76"/>
    </row>
    <row r="287" spans="2:8" ht="14.25">
      <c r="B287" s="76"/>
      <c r="H287" s="76"/>
    </row>
    <row r="288" spans="2:8" ht="14.25">
      <c r="B288" s="76"/>
      <c r="H288" s="76"/>
    </row>
    <row r="289" spans="2:8" ht="14.25">
      <c r="B289" s="76"/>
      <c r="H289" s="76"/>
    </row>
    <row r="290" spans="2:8" ht="14.25">
      <c r="B290" s="76"/>
      <c r="H290" s="76"/>
    </row>
    <row r="291" spans="2:8" ht="14.25">
      <c r="B291" s="76"/>
      <c r="H291" s="76"/>
    </row>
    <row r="292" spans="2:8" ht="14.25">
      <c r="B292" s="76"/>
      <c r="H292" s="76"/>
    </row>
    <row r="293" spans="2:8" ht="14.25">
      <c r="B293" s="76"/>
      <c r="H293" s="76"/>
    </row>
    <row r="294" spans="2:8" ht="14.25">
      <c r="B294" s="76"/>
      <c r="H294" s="76"/>
    </row>
    <row r="295" spans="2:8" ht="14.25">
      <c r="B295" s="76"/>
      <c r="H295" s="76"/>
    </row>
    <row r="296" spans="2:8" ht="14.25">
      <c r="B296" s="76"/>
      <c r="H296" s="76"/>
    </row>
    <row r="297" spans="2:8" ht="14.25">
      <c r="B297" s="76"/>
      <c r="H297" s="76"/>
    </row>
    <row r="298" spans="2:8" ht="14.25">
      <c r="B298" s="76"/>
      <c r="H298" s="76"/>
    </row>
    <row r="299" spans="2:8" ht="14.25">
      <c r="B299" s="76"/>
      <c r="H299" s="76"/>
    </row>
    <row r="300" spans="2:8" ht="14.25">
      <c r="B300" s="76"/>
      <c r="H300" s="76"/>
    </row>
    <row r="301" spans="2:8" ht="14.25">
      <c r="B301" s="76"/>
      <c r="H301" s="76"/>
    </row>
    <row r="302" spans="2:8" ht="14.25">
      <c r="B302" s="76"/>
      <c r="H302" s="76"/>
    </row>
    <row r="303" spans="2:8" ht="14.25">
      <c r="B303" s="76"/>
      <c r="H303" s="76"/>
    </row>
    <row r="304" spans="2:8" ht="14.25">
      <c r="B304" s="76"/>
      <c r="H304" s="76"/>
    </row>
    <row r="305" spans="2:8" ht="14.25">
      <c r="B305" s="76"/>
      <c r="H305" s="76"/>
    </row>
    <row r="306" spans="2:8" ht="14.25">
      <c r="B306" s="76"/>
      <c r="H306" s="76"/>
    </row>
    <row r="307" spans="2:8" ht="14.25">
      <c r="B307" s="76"/>
      <c r="H307" s="76"/>
    </row>
    <row r="308" spans="2:8" ht="14.25">
      <c r="B308" s="76"/>
      <c r="H308" s="76"/>
    </row>
    <row r="309" spans="2:8" ht="14.25">
      <c r="B309" s="76"/>
      <c r="H309" s="76"/>
    </row>
    <row r="310" spans="2:8" ht="14.25">
      <c r="B310" s="76"/>
      <c r="H310" s="76"/>
    </row>
    <row r="311" spans="2:8" ht="14.25">
      <c r="B311" s="76"/>
      <c r="H311" s="76"/>
    </row>
    <row r="312" spans="2:8" ht="14.25">
      <c r="B312" s="76"/>
      <c r="H312" s="76"/>
    </row>
    <row r="313" spans="2:8" ht="14.25">
      <c r="B313" s="76"/>
      <c r="H313" s="76"/>
    </row>
    <row r="314" ht="14.25">
      <c r="B314" s="76"/>
    </row>
    <row r="315" ht="14.25">
      <c r="B315" s="76"/>
    </row>
    <row r="316" ht="14.25">
      <c r="B316" s="76"/>
    </row>
    <row r="317" ht="14.25">
      <c r="B317" s="76"/>
    </row>
    <row r="318" ht="14.25">
      <c r="B318" s="76"/>
    </row>
    <row r="319" ht="14.25">
      <c r="B319" s="76"/>
    </row>
    <row r="320" ht="14.25">
      <c r="B320" s="76"/>
    </row>
    <row r="321" ht="14.25">
      <c r="B321" s="76"/>
    </row>
    <row r="322" ht="14.25">
      <c r="B322" s="76"/>
    </row>
    <row r="323" ht="14.25">
      <c r="B323" s="76"/>
    </row>
    <row r="324" ht="14.25">
      <c r="B324" s="76"/>
    </row>
    <row r="325" ht="14.25">
      <c r="B325" s="76"/>
    </row>
    <row r="326" ht="14.25">
      <c r="B326" s="76"/>
    </row>
    <row r="327" ht="14.25">
      <c r="B327" s="76"/>
    </row>
    <row r="328" ht="14.25">
      <c r="B328" s="76"/>
    </row>
    <row r="329" ht="14.25">
      <c r="B329" s="76"/>
    </row>
    <row r="330" ht="14.25">
      <c r="B330" s="76"/>
    </row>
    <row r="331" ht="14.25">
      <c r="B331" s="76"/>
    </row>
    <row r="332" ht="14.25">
      <c r="B332" s="76"/>
    </row>
    <row r="333" ht="14.25">
      <c r="B333" s="76"/>
    </row>
    <row r="334" ht="14.25">
      <c r="B334" s="76"/>
    </row>
    <row r="335" ht="14.25">
      <c r="B335" s="76"/>
    </row>
    <row r="336" ht="14.25">
      <c r="B336" s="76"/>
    </row>
    <row r="337" ht="14.25">
      <c r="B337" s="76"/>
    </row>
    <row r="338" ht="14.25">
      <c r="B338" s="76"/>
    </row>
    <row r="339" ht="14.25">
      <c r="B339" s="76"/>
    </row>
    <row r="340" ht="14.25">
      <c r="B340" s="76"/>
    </row>
    <row r="341" ht="14.25">
      <c r="B341" s="76"/>
    </row>
    <row r="342" ht="14.25">
      <c r="B342" s="76"/>
    </row>
    <row r="343" ht="14.25">
      <c r="B343" s="76"/>
    </row>
    <row r="344" ht="14.25">
      <c r="B344" s="76"/>
    </row>
    <row r="345" ht="14.25">
      <c r="B345" s="76"/>
    </row>
    <row r="346" ht="14.25">
      <c r="B346" s="76"/>
    </row>
    <row r="347" ht="14.25">
      <c r="B347" s="76"/>
    </row>
    <row r="348" ht="14.25">
      <c r="B348" s="76"/>
    </row>
    <row r="349" ht="14.25">
      <c r="B349" s="76"/>
    </row>
    <row r="350" ht="14.25">
      <c r="B350" s="76"/>
    </row>
    <row r="351" ht="14.25">
      <c r="B351" s="76"/>
    </row>
    <row r="352" ht="14.25">
      <c r="B352" s="76"/>
    </row>
    <row r="353" ht="14.25">
      <c r="B353" s="76"/>
    </row>
    <row r="354" ht="14.25">
      <c r="B354" s="76"/>
    </row>
    <row r="355" ht="14.25">
      <c r="B355" s="76"/>
    </row>
    <row r="356" ht="14.25">
      <c r="B356" s="76"/>
    </row>
    <row r="357" ht="14.25">
      <c r="B357" s="76"/>
    </row>
    <row r="358" ht="14.25">
      <c r="B358" s="76"/>
    </row>
    <row r="359" ht="14.25">
      <c r="B359" s="76"/>
    </row>
    <row r="360" ht="14.25">
      <c r="B360" s="76"/>
    </row>
    <row r="361" ht="14.25">
      <c r="B361" s="76"/>
    </row>
    <row r="362" ht="14.25">
      <c r="B362" s="76"/>
    </row>
    <row r="363" ht="14.25">
      <c r="B363" s="76"/>
    </row>
    <row r="364" ht="14.25">
      <c r="B364" s="76"/>
    </row>
    <row r="365" ht="14.25">
      <c r="B365" s="76"/>
    </row>
    <row r="366" ht="14.25">
      <c r="B366" s="76"/>
    </row>
    <row r="367" ht="14.25">
      <c r="B367" s="76"/>
    </row>
    <row r="368" ht="14.25">
      <c r="B368" s="76"/>
    </row>
    <row r="369" ht="14.25">
      <c r="B369" s="76"/>
    </row>
    <row r="370" ht="14.25">
      <c r="B370" s="76"/>
    </row>
    <row r="371" ht="14.25">
      <c r="B371" s="76"/>
    </row>
    <row r="372" ht="14.25">
      <c r="B372" s="76"/>
    </row>
    <row r="373" ht="14.25">
      <c r="B373" s="76"/>
    </row>
    <row r="374" ht="14.25">
      <c r="B374" s="76"/>
    </row>
    <row r="375" ht="14.25">
      <c r="B375" s="76"/>
    </row>
    <row r="376" ht="14.25">
      <c r="B376" s="76"/>
    </row>
    <row r="377" ht="14.25">
      <c r="B377" s="76"/>
    </row>
    <row r="378" ht="14.25">
      <c r="B378" s="76"/>
    </row>
    <row r="379" ht="14.25">
      <c r="B379" s="76"/>
    </row>
    <row r="380" ht="14.25">
      <c r="B380" s="76"/>
    </row>
    <row r="381" ht="14.25">
      <c r="B381" s="76"/>
    </row>
    <row r="382" ht="14.25">
      <c r="B382" s="76"/>
    </row>
    <row r="383" ht="14.25">
      <c r="B383" s="76"/>
    </row>
    <row r="384" ht="14.25">
      <c r="B384" s="76"/>
    </row>
    <row r="385" ht="14.25">
      <c r="B385" s="76"/>
    </row>
    <row r="386" ht="14.25">
      <c r="B386" s="76"/>
    </row>
    <row r="387" ht="14.25">
      <c r="B387" s="76"/>
    </row>
    <row r="388" ht="14.25">
      <c r="B388" s="76"/>
    </row>
    <row r="389" ht="14.25">
      <c r="B389" s="76"/>
    </row>
    <row r="390" ht="14.25">
      <c r="B390" s="76"/>
    </row>
    <row r="391" ht="14.25">
      <c r="B391" s="76"/>
    </row>
    <row r="392" ht="14.25">
      <c r="B392" s="76"/>
    </row>
    <row r="393" ht="14.25">
      <c r="B393" s="76"/>
    </row>
    <row r="394" ht="14.25">
      <c r="B394" s="76"/>
    </row>
    <row r="395" ht="14.25">
      <c r="B395" s="76"/>
    </row>
    <row r="396" ht="14.25">
      <c r="B396" s="76"/>
    </row>
    <row r="397" ht="14.25">
      <c r="B397" s="76"/>
    </row>
    <row r="398" ht="14.25">
      <c r="B398" s="76"/>
    </row>
    <row r="399" ht="14.25">
      <c r="B399" s="76"/>
    </row>
    <row r="400" ht="14.25">
      <c r="B400" s="76"/>
    </row>
    <row r="401" ht="14.25">
      <c r="B401" s="76"/>
    </row>
    <row r="402" ht="14.25">
      <c r="B402" s="76"/>
    </row>
    <row r="403" ht="14.25">
      <c r="B403" s="76"/>
    </row>
    <row r="404" ht="14.25">
      <c r="B404" s="76"/>
    </row>
    <row r="405" ht="14.25">
      <c r="B405" s="76"/>
    </row>
    <row r="406" ht="14.25">
      <c r="B406" s="76"/>
    </row>
    <row r="407" ht="14.25">
      <c r="B407" s="76"/>
    </row>
    <row r="408" ht="14.25">
      <c r="B408" s="76"/>
    </row>
    <row r="409" ht="14.25">
      <c r="B409" s="76"/>
    </row>
    <row r="410" ht="14.25">
      <c r="B410" s="76"/>
    </row>
    <row r="411" ht="14.25">
      <c r="B411" s="76"/>
    </row>
    <row r="412" ht="14.25">
      <c r="B412" s="76"/>
    </row>
    <row r="413" ht="14.25">
      <c r="B413" s="76"/>
    </row>
    <row r="414" ht="14.25">
      <c r="B414" s="76"/>
    </row>
    <row r="415" ht="14.25">
      <c r="B415" s="76"/>
    </row>
    <row r="416" ht="14.25">
      <c r="B416" s="76"/>
    </row>
    <row r="417" ht="14.25">
      <c r="B417" s="76"/>
    </row>
    <row r="418" ht="14.25">
      <c r="B418" s="76"/>
    </row>
    <row r="419" ht="14.25">
      <c r="B419" s="76"/>
    </row>
    <row r="420" ht="14.25">
      <c r="B420" s="76"/>
    </row>
    <row r="421" ht="14.25">
      <c r="B421" s="76"/>
    </row>
    <row r="422" ht="14.25">
      <c r="B422" s="76"/>
    </row>
    <row r="423" ht="14.25">
      <c r="B423" s="76"/>
    </row>
    <row r="424" ht="14.25">
      <c r="B424" s="76"/>
    </row>
    <row r="425" ht="14.25">
      <c r="B425" s="76"/>
    </row>
    <row r="426" ht="14.25">
      <c r="B426" s="76"/>
    </row>
    <row r="427" ht="14.25">
      <c r="B427" s="76"/>
    </row>
    <row r="428" ht="14.25">
      <c r="B428" s="76"/>
    </row>
    <row r="429" ht="14.25">
      <c r="B429" s="76"/>
    </row>
    <row r="430" ht="14.25">
      <c r="B430" s="76"/>
    </row>
    <row r="431" ht="14.25">
      <c r="B431" s="76"/>
    </row>
    <row r="432" ht="14.25">
      <c r="B432" s="76"/>
    </row>
    <row r="433" ht="14.25">
      <c r="B433" s="76"/>
    </row>
    <row r="434" ht="14.25">
      <c r="B434" s="76"/>
    </row>
    <row r="435" ht="14.25">
      <c r="B435" s="76"/>
    </row>
    <row r="436" ht="14.25">
      <c r="B436" s="76"/>
    </row>
    <row r="437" ht="14.25">
      <c r="B437" s="76"/>
    </row>
    <row r="438" ht="14.25">
      <c r="B438" s="76"/>
    </row>
    <row r="439" ht="14.25">
      <c r="B439" s="76"/>
    </row>
    <row r="440" ht="14.25">
      <c r="B440" s="76"/>
    </row>
    <row r="441" ht="14.25">
      <c r="B441" s="76"/>
    </row>
    <row r="442" ht="14.25">
      <c r="B442" s="76"/>
    </row>
    <row r="443" ht="14.25">
      <c r="B443" s="76"/>
    </row>
    <row r="444" ht="14.25">
      <c r="B444" s="76"/>
    </row>
    <row r="445" ht="14.25">
      <c r="B445" s="76"/>
    </row>
    <row r="446" ht="14.25">
      <c r="B446" s="76"/>
    </row>
    <row r="447" ht="14.25">
      <c r="B447" s="76"/>
    </row>
    <row r="448" ht="14.25">
      <c r="B448" s="76"/>
    </row>
    <row r="449" ht="14.25">
      <c r="B449" s="76"/>
    </row>
    <row r="450" ht="14.25">
      <c r="B450" s="76"/>
    </row>
    <row r="451" ht="14.25">
      <c r="B451" s="76"/>
    </row>
    <row r="452" ht="14.25">
      <c r="B452" s="76"/>
    </row>
    <row r="453" ht="14.25">
      <c r="B453" s="76"/>
    </row>
    <row r="454" ht="14.25">
      <c r="B454" s="76"/>
    </row>
    <row r="455" ht="14.25">
      <c r="B455" s="76"/>
    </row>
    <row r="456" ht="14.25">
      <c r="B456" s="76"/>
    </row>
    <row r="457" ht="14.25">
      <c r="B457" s="76"/>
    </row>
    <row r="458" ht="14.25">
      <c r="B458" s="76"/>
    </row>
    <row r="459" ht="14.25">
      <c r="B459" s="76"/>
    </row>
    <row r="460" ht="14.25">
      <c r="B460" s="76"/>
    </row>
    <row r="461" ht="14.25">
      <c r="B461" s="76"/>
    </row>
    <row r="462" ht="14.25">
      <c r="B462" s="76"/>
    </row>
    <row r="463" ht="14.25">
      <c r="B463" s="76"/>
    </row>
    <row r="464" ht="14.25">
      <c r="B464" s="76"/>
    </row>
    <row r="465" ht="14.25">
      <c r="B465" s="76"/>
    </row>
    <row r="466" ht="14.25">
      <c r="B466" s="76"/>
    </row>
    <row r="467" ht="14.25">
      <c r="B467" s="76"/>
    </row>
    <row r="468" ht="14.25">
      <c r="B468" s="76"/>
    </row>
    <row r="469" ht="14.25">
      <c r="B469" s="76"/>
    </row>
    <row r="470" ht="14.25">
      <c r="B470" s="76"/>
    </row>
    <row r="471" ht="14.25">
      <c r="B471" s="76"/>
    </row>
    <row r="472" ht="14.25">
      <c r="B472" s="76"/>
    </row>
    <row r="473" ht="14.25">
      <c r="B473" s="76"/>
    </row>
    <row r="474" ht="14.25">
      <c r="B474" s="76"/>
    </row>
    <row r="475" ht="14.25">
      <c r="B475" s="76"/>
    </row>
    <row r="476" ht="14.25">
      <c r="B476" s="76"/>
    </row>
    <row r="477" ht="14.25">
      <c r="B477" s="76"/>
    </row>
    <row r="478" ht="14.25">
      <c r="B478" s="76"/>
    </row>
    <row r="479" ht="14.25">
      <c r="B479" s="76"/>
    </row>
    <row r="480" ht="14.25">
      <c r="B480" s="76"/>
    </row>
    <row r="481" ht="14.25">
      <c r="B481" s="76"/>
    </row>
    <row r="482" ht="14.25">
      <c r="B482" s="76"/>
    </row>
    <row r="483" ht="14.25">
      <c r="B483" s="76"/>
    </row>
    <row r="484" ht="14.25">
      <c r="B484" s="76"/>
    </row>
    <row r="485" ht="14.25">
      <c r="B485" s="76"/>
    </row>
    <row r="486" ht="14.25">
      <c r="B486" s="76"/>
    </row>
    <row r="487" ht="14.25">
      <c r="B487" s="76"/>
    </row>
    <row r="488" ht="14.25">
      <c r="B488" s="76"/>
    </row>
    <row r="489" ht="14.25">
      <c r="B489" s="76"/>
    </row>
    <row r="490" ht="14.25">
      <c r="B490" s="76"/>
    </row>
    <row r="491" ht="14.25">
      <c r="B491" s="76"/>
    </row>
    <row r="492" ht="14.25">
      <c r="B492" s="76"/>
    </row>
    <row r="493" ht="14.25">
      <c r="B493" s="76"/>
    </row>
    <row r="494" ht="14.25">
      <c r="B494" s="76"/>
    </row>
    <row r="495" ht="14.25">
      <c r="B495" s="76"/>
    </row>
    <row r="496" ht="14.25">
      <c r="B496" s="76"/>
    </row>
    <row r="497" ht="14.25">
      <c r="B497" s="76"/>
    </row>
    <row r="498" ht="14.25">
      <c r="B498" s="76"/>
    </row>
    <row r="499" ht="14.25">
      <c r="B499" s="76"/>
    </row>
    <row r="500" ht="14.25">
      <c r="B500" s="76"/>
    </row>
    <row r="501" ht="14.25">
      <c r="B501" s="76"/>
    </row>
    <row r="502" ht="14.25">
      <c r="B502" s="76"/>
    </row>
    <row r="503" ht="14.25">
      <c r="B503" s="76"/>
    </row>
    <row r="504" ht="14.25">
      <c r="B504" s="76"/>
    </row>
    <row r="505" ht="14.25">
      <c r="B505" s="76"/>
    </row>
    <row r="506" ht="14.25">
      <c r="B506" s="76"/>
    </row>
    <row r="507" ht="14.25">
      <c r="B507" s="76"/>
    </row>
    <row r="508" ht="14.25">
      <c r="B508" s="76"/>
    </row>
    <row r="509" ht="14.25">
      <c r="B509" s="76"/>
    </row>
    <row r="510" ht="14.25">
      <c r="B510" s="76"/>
    </row>
    <row r="511" ht="14.25">
      <c r="B511" s="76"/>
    </row>
    <row r="512" ht="14.25">
      <c r="B512" s="76"/>
    </row>
    <row r="513" ht="14.25">
      <c r="B513" s="76"/>
    </row>
    <row r="514" ht="14.25">
      <c r="B514" s="76"/>
    </row>
    <row r="515" ht="14.25">
      <c r="B515" s="76"/>
    </row>
    <row r="516" ht="14.25">
      <c r="B516" s="76"/>
    </row>
    <row r="517" ht="14.25">
      <c r="B517" s="76"/>
    </row>
    <row r="518" ht="14.25">
      <c r="B518" s="76"/>
    </row>
    <row r="519" ht="14.25">
      <c r="B519" s="76"/>
    </row>
    <row r="520" ht="14.25">
      <c r="B520" s="76"/>
    </row>
    <row r="521" ht="14.25">
      <c r="B521" s="76"/>
    </row>
    <row r="522" ht="14.25">
      <c r="B522" s="76"/>
    </row>
    <row r="523" ht="14.25">
      <c r="B523" s="76"/>
    </row>
    <row r="524" ht="14.25">
      <c r="B524" s="76"/>
    </row>
    <row r="525" ht="14.25">
      <c r="B525" s="76"/>
    </row>
    <row r="526" ht="14.25">
      <c r="B526" s="76"/>
    </row>
    <row r="527" ht="14.25">
      <c r="B527" s="76"/>
    </row>
    <row r="528" ht="14.25">
      <c r="B528" s="76"/>
    </row>
    <row r="529" ht="14.25">
      <c r="B529" s="76"/>
    </row>
    <row r="530" ht="14.25">
      <c r="B530" s="76"/>
    </row>
    <row r="531" ht="14.25">
      <c r="B531" s="76"/>
    </row>
    <row r="532" ht="14.25">
      <c r="B532" s="76"/>
    </row>
    <row r="533" ht="14.25">
      <c r="B533" s="76"/>
    </row>
    <row r="534" ht="14.25">
      <c r="B534" s="76"/>
    </row>
    <row r="535" ht="14.25">
      <c r="B535" s="76"/>
    </row>
    <row r="536" ht="14.25">
      <c r="B536" s="76"/>
    </row>
    <row r="537" ht="14.25">
      <c r="B537" s="76"/>
    </row>
    <row r="538" ht="14.25">
      <c r="B538" s="76"/>
    </row>
    <row r="539" ht="14.25">
      <c r="B539" s="76"/>
    </row>
    <row r="540" ht="14.25">
      <c r="B540" s="76"/>
    </row>
    <row r="541" ht="14.25">
      <c r="B541" s="76"/>
    </row>
    <row r="542" ht="14.25">
      <c r="B542" s="76"/>
    </row>
    <row r="543" ht="14.25">
      <c r="B543" s="76"/>
    </row>
    <row r="544" ht="14.25">
      <c r="B544" s="76"/>
    </row>
    <row r="545" ht="14.25">
      <c r="B545" s="76"/>
    </row>
    <row r="546" ht="14.25">
      <c r="B546" s="76"/>
    </row>
    <row r="547" ht="14.25">
      <c r="B547" s="76"/>
    </row>
    <row r="548" ht="14.25">
      <c r="B548" s="76"/>
    </row>
    <row r="549" ht="14.25">
      <c r="B549" s="76"/>
    </row>
    <row r="550" ht="14.25">
      <c r="B550" s="76"/>
    </row>
    <row r="551" ht="14.25">
      <c r="B551" s="76"/>
    </row>
    <row r="552" ht="14.25">
      <c r="B552" s="76"/>
    </row>
    <row r="553" ht="14.25">
      <c r="B553" s="76"/>
    </row>
    <row r="554" ht="14.25">
      <c r="B554" s="76"/>
    </row>
    <row r="555" ht="14.25">
      <c r="B555" s="76"/>
    </row>
    <row r="556" ht="14.25">
      <c r="B556" s="76"/>
    </row>
    <row r="557" ht="14.25">
      <c r="B557" s="76"/>
    </row>
    <row r="558" ht="14.25">
      <c r="B558" s="76"/>
    </row>
    <row r="559" ht="14.25">
      <c r="B559" s="76"/>
    </row>
    <row r="560" ht="14.25">
      <c r="B560" s="76"/>
    </row>
    <row r="561" ht="14.25">
      <c r="B561" s="76"/>
    </row>
    <row r="562" ht="14.25">
      <c r="B562" s="76"/>
    </row>
    <row r="563" ht="14.25">
      <c r="B563" s="76"/>
    </row>
    <row r="564" ht="14.25">
      <c r="B564" s="76"/>
    </row>
    <row r="565" ht="14.25">
      <c r="B565" s="76"/>
    </row>
    <row r="566" ht="14.25">
      <c r="B566" s="76"/>
    </row>
    <row r="567" ht="14.25">
      <c r="B567" s="76"/>
    </row>
    <row r="568" ht="14.25">
      <c r="B568" s="76"/>
    </row>
    <row r="569" ht="14.25">
      <c r="B569" s="76"/>
    </row>
    <row r="570" ht="14.25">
      <c r="B570" s="76"/>
    </row>
    <row r="571" ht="14.25">
      <c r="B571" s="76"/>
    </row>
    <row r="572" ht="14.25">
      <c r="B572" s="76"/>
    </row>
    <row r="573" ht="14.25">
      <c r="B573" s="76"/>
    </row>
    <row r="574" ht="14.25">
      <c r="B574" s="76"/>
    </row>
    <row r="575" ht="14.25">
      <c r="B575" s="76"/>
    </row>
    <row r="576" ht="14.25">
      <c r="B576" s="76"/>
    </row>
    <row r="577" ht="14.25">
      <c r="B577" s="76"/>
    </row>
    <row r="578" ht="14.25">
      <c r="B578" s="76"/>
    </row>
    <row r="579" ht="14.25">
      <c r="B579" s="76"/>
    </row>
    <row r="580" ht="14.25">
      <c r="B580" s="76"/>
    </row>
    <row r="581" ht="14.25">
      <c r="B581" s="76"/>
    </row>
    <row r="582" ht="14.25">
      <c r="B582" s="76"/>
    </row>
    <row r="583" ht="14.25">
      <c r="B583" s="76"/>
    </row>
    <row r="584" ht="14.25">
      <c r="B584" s="76"/>
    </row>
    <row r="585" ht="14.25">
      <c r="B585" s="76"/>
    </row>
    <row r="586" ht="14.25">
      <c r="B586" s="76"/>
    </row>
    <row r="587" ht="14.25">
      <c r="B587" s="76"/>
    </row>
    <row r="588" ht="14.25">
      <c r="B588" s="76"/>
    </row>
    <row r="589" ht="14.25">
      <c r="B589" s="76"/>
    </row>
    <row r="590" ht="14.25">
      <c r="B590" s="76"/>
    </row>
    <row r="591" ht="14.25">
      <c r="B591" s="76"/>
    </row>
    <row r="592" ht="14.25">
      <c r="B592" s="76"/>
    </row>
    <row r="593" ht="14.25">
      <c r="B593" s="76"/>
    </row>
    <row r="594" ht="14.25">
      <c r="B594" s="76"/>
    </row>
    <row r="595" ht="14.25">
      <c r="B595" s="76"/>
    </row>
    <row r="596" ht="14.25">
      <c r="B596" s="76"/>
    </row>
    <row r="597" ht="14.25">
      <c r="B597" s="76"/>
    </row>
    <row r="598" ht="14.25">
      <c r="B598" s="76"/>
    </row>
    <row r="599" ht="14.25">
      <c r="B599" s="76"/>
    </row>
    <row r="600" ht="14.25">
      <c r="B600" s="76"/>
    </row>
    <row r="601" ht="14.25">
      <c r="B601" s="76"/>
    </row>
    <row r="602" ht="14.25">
      <c r="B602" s="76"/>
    </row>
    <row r="603" ht="14.25">
      <c r="B603" s="76"/>
    </row>
    <row r="604" ht="14.25">
      <c r="B604" s="76"/>
    </row>
    <row r="605" ht="14.25">
      <c r="B605" s="76"/>
    </row>
    <row r="606" ht="14.25">
      <c r="B606" s="76"/>
    </row>
    <row r="607" ht="14.25">
      <c r="B607" s="76"/>
    </row>
    <row r="608" ht="14.25">
      <c r="B608" s="76"/>
    </row>
    <row r="609" ht="14.25">
      <c r="B609" s="76"/>
    </row>
    <row r="610" ht="14.25">
      <c r="B610" s="76"/>
    </row>
    <row r="611" ht="14.25">
      <c r="B611" s="76"/>
    </row>
    <row r="612" ht="14.25">
      <c r="B612" s="76"/>
    </row>
    <row r="613" ht="14.25">
      <c r="B613" s="76"/>
    </row>
    <row r="614" ht="14.25">
      <c r="B614" s="76"/>
    </row>
    <row r="615" ht="14.25">
      <c r="B615" s="76"/>
    </row>
    <row r="616" ht="14.25">
      <c r="B616" s="76"/>
    </row>
    <row r="617" ht="14.25">
      <c r="B617" s="76"/>
    </row>
    <row r="618" ht="14.25">
      <c r="B618" s="76"/>
    </row>
    <row r="619" ht="14.25">
      <c r="B619" s="76"/>
    </row>
    <row r="620" ht="14.25">
      <c r="B620" s="76"/>
    </row>
    <row r="621" ht="14.25">
      <c r="B621" s="76"/>
    </row>
    <row r="622" ht="14.25">
      <c r="B622" s="76"/>
    </row>
    <row r="623" ht="14.25">
      <c r="B623" s="76"/>
    </row>
    <row r="624" ht="14.25">
      <c r="B624" s="76"/>
    </row>
    <row r="625" ht="14.25">
      <c r="B625" s="76"/>
    </row>
    <row r="626" ht="14.25">
      <c r="B626" s="76"/>
    </row>
    <row r="627" ht="14.25">
      <c r="B627" s="76"/>
    </row>
    <row r="628" ht="14.25">
      <c r="B628" s="76"/>
    </row>
    <row r="629" ht="14.25">
      <c r="B629" s="76"/>
    </row>
    <row r="630" ht="14.25">
      <c r="B630" s="76"/>
    </row>
    <row r="631" ht="14.25">
      <c r="B631" s="76"/>
    </row>
    <row r="632" ht="14.25">
      <c r="B632" s="76"/>
    </row>
    <row r="633" ht="14.25">
      <c r="B633" s="76"/>
    </row>
    <row r="634" ht="14.25">
      <c r="B634" s="76"/>
    </row>
    <row r="635" ht="14.25">
      <c r="B635" s="76"/>
    </row>
    <row r="636" ht="14.25">
      <c r="B636" s="76"/>
    </row>
    <row r="637" ht="14.25">
      <c r="B637" s="76"/>
    </row>
    <row r="638" ht="14.25">
      <c r="B638" s="76"/>
    </row>
    <row r="639" ht="14.25">
      <c r="B639" s="76"/>
    </row>
    <row r="640" ht="14.25">
      <c r="B640" s="76"/>
    </row>
    <row r="641" ht="14.25">
      <c r="B641" s="76"/>
    </row>
    <row r="642" ht="14.25">
      <c r="B642" s="76"/>
    </row>
    <row r="643" ht="14.25">
      <c r="B643" s="76"/>
    </row>
    <row r="644" ht="14.25">
      <c r="B644" s="76"/>
    </row>
    <row r="645" ht="14.25">
      <c r="B645" s="76"/>
    </row>
    <row r="646" ht="14.25">
      <c r="B646" s="76"/>
    </row>
    <row r="647" ht="14.25">
      <c r="B647" s="76"/>
    </row>
    <row r="648" ht="14.25">
      <c r="B648" s="76"/>
    </row>
    <row r="649" ht="14.25">
      <c r="B649" s="76"/>
    </row>
    <row r="650" ht="14.25">
      <c r="B650" s="76"/>
    </row>
    <row r="651" ht="14.25">
      <c r="B651" s="76"/>
    </row>
    <row r="652" ht="14.25">
      <c r="B652" s="76"/>
    </row>
    <row r="653" ht="14.25">
      <c r="B653" s="76"/>
    </row>
    <row r="654" ht="14.25">
      <c r="B654" s="76"/>
    </row>
    <row r="655" ht="14.25">
      <c r="B655" s="76"/>
    </row>
    <row r="656" ht="14.25">
      <c r="B656" s="76"/>
    </row>
    <row r="657" ht="14.25">
      <c r="B657" s="76"/>
    </row>
    <row r="658" ht="14.25">
      <c r="B658" s="76"/>
    </row>
    <row r="659" ht="14.25">
      <c r="B659" s="76"/>
    </row>
    <row r="660" ht="14.25">
      <c r="B660" s="76"/>
    </row>
    <row r="661" ht="14.25">
      <c r="B661" s="76"/>
    </row>
    <row r="662" ht="14.25">
      <c r="B662" s="76"/>
    </row>
    <row r="663" ht="14.25">
      <c r="B663" s="76"/>
    </row>
    <row r="664" ht="14.25">
      <c r="B664" s="76"/>
    </row>
    <row r="665" ht="14.25">
      <c r="B665" s="76"/>
    </row>
    <row r="666" ht="14.25">
      <c r="B666" s="76"/>
    </row>
    <row r="667" ht="14.25">
      <c r="B667" s="76"/>
    </row>
    <row r="668" ht="14.25">
      <c r="B668" s="76"/>
    </row>
    <row r="669" ht="14.25">
      <c r="B669" s="76"/>
    </row>
    <row r="670" ht="14.25">
      <c r="B670" s="76"/>
    </row>
    <row r="671" ht="14.25">
      <c r="B671" s="76"/>
    </row>
    <row r="672" ht="14.25">
      <c r="B672" s="76"/>
    </row>
    <row r="673" ht="14.25">
      <c r="B673" s="76"/>
    </row>
    <row r="674" ht="14.25">
      <c r="B674" s="76"/>
    </row>
    <row r="675" ht="14.25">
      <c r="B675" s="76"/>
    </row>
    <row r="676" ht="14.25">
      <c r="B676" s="76"/>
    </row>
    <row r="677" ht="14.25">
      <c r="B677" s="76"/>
    </row>
    <row r="678" ht="14.25">
      <c r="B678" s="76"/>
    </row>
    <row r="679" ht="14.25">
      <c r="B679" s="76"/>
    </row>
    <row r="680" ht="14.25">
      <c r="B680" s="76"/>
    </row>
    <row r="681" ht="14.25">
      <c r="B681" s="76"/>
    </row>
    <row r="682" ht="14.25">
      <c r="B682" s="76"/>
    </row>
    <row r="683" ht="14.25">
      <c r="B683" s="76"/>
    </row>
    <row r="684" ht="14.25">
      <c r="B684" s="76"/>
    </row>
    <row r="685" ht="14.25">
      <c r="B685" s="76"/>
    </row>
    <row r="686" ht="14.25">
      <c r="B686" s="76"/>
    </row>
    <row r="687" ht="14.25">
      <c r="B687" s="76"/>
    </row>
    <row r="688" ht="14.25">
      <c r="B688" s="76"/>
    </row>
    <row r="689" ht="14.25">
      <c r="B689" s="76"/>
    </row>
    <row r="690" ht="14.25">
      <c r="B690" s="76"/>
    </row>
  </sheetData>
  <mergeCells count="7">
    <mergeCell ref="A126:A127"/>
    <mergeCell ref="A4:D4"/>
    <mergeCell ref="E4:G4"/>
    <mergeCell ref="H4:J4"/>
    <mergeCell ref="A65:A66"/>
    <mergeCell ref="E65:G65"/>
    <mergeCell ref="H65:J6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高知県</cp:lastModifiedBy>
  <dcterms:created xsi:type="dcterms:W3CDTF">2006-03-10T04:32:47Z</dcterms:created>
  <dcterms:modified xsi:type="dcterms:W3CDTF">2006-03-27T01:25:31Z</dcterms:modified>
  <cp:category/>
  <cp:version/>
  <cp:contentType/>
  <cp:contentStatus/>
</cp:coreProperties>
</file>