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C:\Users\user\Desktop\2222222空\空\"/>
    </mc:Choice>
  </mc:AlternateContent>
  <xr:revisionPtr revIDLastSave="0" documentId="13_ncr:1_{CDC84F2D-D004-433E-A8B3-D3A38C8DEC8D}" xr6:coauthVersionLast="45" xr6:coauthVersionMax="45" xr10:uidLastSave="{00000000-0000-0000-0000-000000000000}"/>
  <bookViews>
    <workbookView xWindow="-120" yWindow="-120" windowWidth="21840" windowHeight="13140" activeTab="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8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F88" i="12" l="1"/>
  <c r="AP88" i="12"/>
  <c r="AU88" i="12"/>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O34" i="10"/>
  <c r="BW34" i="10"/>
  <c r="BW35" i="10" s="1"/>
  <c r="BW36" i="10" s="1"/>
  <c r="BW37" i="10" s="1"/>
  <c r="BW38" i="10" s="1"/>
  <c r="BW39" i="10" s="1"/>
  <c r="BW40" i="10" s="1"/>
  <c r="BW41" i="10" s="1"/>
  <c r="BW42" i="10" s="1"/>
  <c r="BW43" i="10" s="1"/>
  <c r="AM34"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<sst xmlns="http://schemas.openxmlformats.org/spreadsheetml/2006/main" count="1128" uniqueCount="599">
  <si>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</si>
  <si>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</si>
  <si>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</si>
  <si>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</si>
  <si>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</si>
  <si>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</si>
  <si>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</si>
  <si>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</si>
  <si>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</si>
  <si>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</si>
  <si>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</si>
  <si>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</si>
  <si>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</si>
  <si>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</si>
  <si>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</si>
  <si>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</si>
  <si>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</si>
  <si>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</si>
  <si>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</si>
  <si>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</si>
  <si>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</si>
  <si>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</si>
  <si>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</si>
  <si>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</si>
  <si>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</si>
  <si>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</si>
  <si>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</si>
  <si>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</si>
  <si>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</si>
  <si>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</si>
  <si>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</si>
  <si>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</si>
  <si>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</si>
  <si>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</si>
  <si>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</si>
  <si>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</si>
  <si>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</si>
  <si>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</si>
  <si>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</si>
  <si>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</si>
  <si>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</si>
  <si>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</si>
  <si>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</si>
  <si>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</si>
  <si>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</si>
  <si>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</si>
  <si>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</si>
  <si>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</si>
  <si>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</si>
  <si>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</si>
  <si>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</si>
  <si>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</si>
  <si>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</si>
  <si>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</si>
  <si>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</si>
  <si>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</si>
  <si>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</si>
  <si>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</si>
  <si>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</si>
  <si>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</si>
  <si>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</si>
  <si>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</si>
  <si>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</si>
  <si>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</si>
  <si>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</si>
  <si>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</si>
  <si>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</si>
  <si>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</si>
  <si>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</si>
  <si>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</si>
  <si>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</si>
  <si>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</si>
  <si>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</si>
  <si>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</si>
  <si>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</si>
  <si>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</si>
  <si>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</si>
  <si>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</si>
  <si>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</si>
  <si>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</si>
  <si>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</si>
  <si>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</si>
  <si>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</si>
  <si>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</si>
  <si>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</si>
  <si>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</si>
  <si>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</si>
  <si>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</si>
  <si>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</si>
  <si>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</si>
  <si>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</si>
  <si>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</si>
  <si>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</si>
  <si>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</si>
  <si>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</si>
  <si>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</si>
  <si>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</si>
  <si>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日高村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</si>
  <si>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</si>
  <si>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</si>
  <si>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</si>
  <si>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</si>
  <si>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</si>
  <si>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</si>
  <si>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</si>
  <si>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</si>
  <si>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</si>
  <si>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</si>
  <si>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</si>
  <si>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</si>
  <si>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</si>
  <si>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</si>
  <si>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</si>
  <si>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</si>
  <si>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</si>
  <si>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</si>
  <si>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</si>
  <si>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</si>
  <si>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</si>
  <si>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</si>
  <si>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</si>
  <si>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</si>
  <si>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</si>
  <si>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</si>
  <si>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</si>
  <si>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</si>
  <si>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</si>
  <si>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</si>
  <si>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</si>
  <si>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</si>
  <si>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</si>
  <si>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</si>
  <si>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</si>
  <si>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</si>
  <si>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</si>
  <si>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</si>
  <si>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</si>
  <si>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</si>
  <si>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</si>
  <si>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</si>
  <si>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</si>
  <si>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</si>
  <si>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</si>
  <si>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</si>
  <si>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</si>
  <si>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</si>
  <si>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</si>
  <si>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</si>
  <si>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</si>
  <si>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</si>
  <si>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</si>
  <si>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</si>
  <si>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</si>
  <si>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</si>
  <si>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</si>
  <si>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</si>
  <si>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</si>
  <si>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</si>
  <si>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</si>
  <si>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</si>
  <si>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</si>
  <si>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</si>
  <si>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</si>
  <si>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</si>
  <si>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</si>
  <si>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</si>
  <si>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</si>
  <si>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</si>
  <si>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</si>
  <si>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</si>
  <si>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</si>
  <si>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</si>
  <si>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</si>
  <si>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</si>
  <si>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</si>
  <si>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</si>
  <si>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</si>
  <si>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</si>
  <si>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</si>
  <si>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</si>
  <si>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</si>
  <si>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</si>
  <si>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</si>
  <si>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</si>
  <si>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</si>
  <si>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</si>
  <si>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</si>
  <si>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</si>
  <si>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</si>
  <si>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</si>
  <si>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</si>
  <si>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</si>
  <si>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</si>
  <si>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</si>
  <si>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</si>
  <si>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</si>
  <si>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</si>
  <si>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</si>
  <si>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</si>
  <si>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</si>
  <si>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</si>
  <si>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</si>
  <si>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</si>
  <si>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</si>
  <si>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</si>
  <si>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</si>
  <si>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</si>
  <si>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</si>
  <si>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</si>
  <si>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</si>
  <si>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</si>
  <si>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</si>
  <si>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</si>
  <si>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</si>
  <si>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高知県日高村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</si>
  <si>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</si>
  <si>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</si>
  <si>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</si>
  <si>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</si>
  <si>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</si>
  <si>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</si>
  <si>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</si>
  <si>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</si>
  <si>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</si>
  <si>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</si>
  <si>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</si>
  <si>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</si>
  <si>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</si>
  <si>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</si>
  <si>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</si>
  <si>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</si>
  <si>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</si>
  <si>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</si>
  <si>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</si>
  <si>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</si>
  <si>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</si>
  <si>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</si>
  <si>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</si>
  <si>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</si>
  <si>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</si>
  <si>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</si>
  <si>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</si>
  <si>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</si>
  <si>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</si>
  <si>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</si>
  <si>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</si>
  <si>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</si>
  <si>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</si>
  <si>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</si>
  <si>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</si>
  <si>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</si>
  <si>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</si>
  <si>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</si>
  <si>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</si>
  <si>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</si>
  <si>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</si>
  <si>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</si>
  <si>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</si>
  <si>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</si>
  <si>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</si>
  <si>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</si>
  <si>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</si>
  <si>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</si>
  <si>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</si>
  <si>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</si>
  <si>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</si>
  <si>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</si>
  <si>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</si>
  <si>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</si>
  <si>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</si>
  <si>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</si>
  <si>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</si>
  <si>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</si>
  <si>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</si>
  <si>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</si>
  <si>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</si>
  <si>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</si>
  <si>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</si>
  <si>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</si>
  <si>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</si>
  <si>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</si>
  <si>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</si>
  <si>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</si>
  <si>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</si>
  <si>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</si>
  <si>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</si>
  <si>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</si>
  <si>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</si>
  <si>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</si>
  <si>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</si>
  <si>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</si>
  <si>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</si>
  <si>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</si>
  <si>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</si>
  <si>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</si>
  <si>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</si>
  <si>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</si>
  <si>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</si>
  <si>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</si>
  <si>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</si>
  <si>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</si>
  <si>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</si>
  <si>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</si>
  <si>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</si>
  <si>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</si>
  <si>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</si>
  <si>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</si>
  <si>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</si>
  <si>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</si>
  <si>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</si>
  <si>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</si>
  <si>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</si>
  <si>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</si>
  <si>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</si>
  <si>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</si>
  <si>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</si>
  <si>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</si>
  <si>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</si>
  <si>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</si>
  <si>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</si>
  <si>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</si>
  <si>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</si>
  <si>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</si>
  <si>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</si>
  <si>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</si>
  <si>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</si>
  <si>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</si>
  <si>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</si>
  <si>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</si>
  <si>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</si>
  <si>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</si>
  <si>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</si>
  <si>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</si>
  <si>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</si>
  <si>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</si>
  <si>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</si>
  <si>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</si>
  <si>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</si>
  <si>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</si>
  <si>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</si>
  <si>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</si>
  <si>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</si>
  <si>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</si>
  <si>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</si>
  <si>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</si>
  <si>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</si>
  <si>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</si>
  <si>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</si>
  <si>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</si>
  <si>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</si>
  <si>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</si>
  <si>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</si>
  <si>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</si>
  <si>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</si>
  <si>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</si>
  <si>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</si>
  <si>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</si>
  <si>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</si>
  <si>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</si>
  <si>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</si>
  <si>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</si>
  <si>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</si>
  <si>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</si>
  <si>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</si>
  <si>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</si>
  <si>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</si>
  <si>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</si>
  <si>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</si>
  <si>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高知県日高村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</si>
  <si>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</si>
  <si>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</si>
  <si>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</si>
  <si>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</si>
  <si>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</si>
  <si>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</si>
  <si>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</si>
  <si>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</si>
  <si>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</si>
  <si>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</si>
  <si>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</si>
  <si>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</si>
  <si>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</si>
  <si>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</si>
  <si>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</si>
  <si>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</si>
  <si>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</si>
  <si>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</si>
  <si>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</si>
  <si>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</si>
  <si>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</si>
  <si>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</si>
  <si>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</si>
  <si>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</si>
  <si>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</si>
  <si>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</si>
  <si>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</si>
  <si>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</si>
  <si>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</si>
  <si>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</si>
  <si>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</si>
  <si>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</si>
  <si>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</si>
  <si>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</si>
  <si>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</si>
  <si>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</si>
  <si>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</si>
  <si>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</si>
  <si>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</si>
  <si>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</si>
  <si>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</si>
  <si>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</si>
  <si>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</si>
  <si>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</si>
  <si>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</si>
  <si>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</si>
  <si>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</si>
  <si>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</si>
  <si>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</si>
  <si>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</si>
  <si>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</si>
  <si>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</si>
  <si>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</si>
  <si>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</si>
  <si>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</si>
  <si>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</si>
  <si>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</si>
  <si>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</si>
  <si>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</si>
  <si>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</si>
  <si>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</si>
  <si>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</si>
  <si>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</si>
  <si>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</si>
  <si>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</si>
  <si>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</si>
  <si>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</si>
  <si>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</si>
  <si>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</si>
  <si>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</si>
  <si>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</si>
  <si>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</si>
  <si>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</si>
  <si>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</si>
  <si>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</si>
  <si>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</si>
  <si>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</si>
  <si>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</si>
  <si>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</si>
  <si>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</si>
  <si>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</si>
  <si>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</si>
  <si>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</si>
  <si>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</si>
  <si>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</si>
  <si>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</si>
  <si>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</si>
  <si>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</si>
  <si>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</si>
  <si>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</si>
  <si>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</si>
  <si>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</si>
  <si>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</si>
  <si>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</si>
  <si>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</si>
  <si>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</si>
  <si>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</si>
  <si>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</si>
  <si>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</si>
  <si>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</si>
  <si>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</si>
  <si>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</si>
  <si>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</si>
  <si>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</si>
  <si>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</si>
  <si>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</si>
  <si>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</si>
  <si>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</si>
  <si>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</si>
  <si>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</si>
  <si>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</si>
  <si>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</si>
  <si>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</si>
  <si>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</si>
  <si>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</si>
  <si>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</si>
  <si>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</si>
  <si>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</si>
  <si>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</si>
  <si>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</si>
  <si>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</si>
  <si>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</si>
  <si>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</si>
  <si>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</si>
  <si>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</si>
  <si>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</si>
  <si>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</si>
  <si>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</si>
  <si>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</si>
  <si>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</si>
  <si>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</si>
  <si>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</si>
  <si>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</si>
  <si>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</si>
  <si>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</si>
  <si>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</si>
  <si>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</si>
  <si>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</si>
  <si>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</si>
  <si>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</si>
  <si>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</si>
  <si>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</si>
  <si>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</si>
  <si>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</si>
  <si>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</si>
  <si>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</si>
  <si>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</si>
  <si>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</si>
  <si>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</si>
  <si>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</si>
  <si>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</si>
  <si>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</si>
  <si>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</si>
  <si>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</si>
  <si>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</si>
  <si>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</si>
  <si>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</si>
  <si>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</si>
  <si>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</si>
  <si>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</si>
  <si>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</si>
  <si>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</si>
  <si>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</si>
  <si>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</si>
  <si>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</si>
  <si>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</si>
  <si>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</si>
  <si>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</si>
  <si>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</si>
  <si>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</si>
  <si>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</si>
  <si>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</si>
  <si>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</si>
  <si>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</si>
  <si>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</si>
  <si>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</si>
  <si>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</si>
  <si>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</si>
  <si>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</si>
  <si>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</si>
  <si>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</si>
  <si>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</si>
  <si>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</si>
  <si>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</si>
  <si>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</si>
  <si>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</si>
  <si>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</si>
  <si>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</si>
  <si>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</si>
  <si>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</si>
  <si>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</si>
  <si>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</si>
  <si>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</si>
  <si>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</si>
  <si>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</si>
  <si>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</si>
  <si>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1.45</t>
  </si>
  <si>
    <t>▲ 9.83</t>
  </si>
  <si>
    <t>▲ 3.47</t>
  </si>
  <si>
    <t>一般会計</t>
  </si>
  <si>
    <t>住宅新築資金等特別会計</t>
  </si>
  <si>
    <t>国民健康保険特別会計</t>
  </si>
  <si>
    <t>簡易水道特別会計</t>
  </si>
  <si>
    <t>介護保険特別会計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</si>
  <si>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</si>
  <si>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</si>
  <si>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</si>
  <si>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</si>
  <si>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</si>
  <si>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</si>
  <si>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</si>
  <si>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</si>
  <si>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</si>
  <si>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ふるさとづくり基金</t>
    <rPh sb="7" eb="9">
      <t>キキン</t>
    </rPh>
    <phoneticPr fontId="2"/>
  </si>
  <si>
    <t>庁舎等建設基金</t>
  </si>
  <si>
    <t>光ケーブル網等機器管理基金</t>
  </si>
  <si>
    <t>地域福祉基金</t>
  </si>
  <si>
    <t>環境基金</t>
    <rPh sb="0" eb="2">
      <t>カンキョウ</t>
    </rPh>
    <rPh sb="2" eb="4">
      <t>キキン</t>
    </rPh>
    <phoneticPr fontId="2"/>
  </si>
  <si>
    <t>仁淀川下流衛生事務組合</t>
    <rPh sb="0" eb="3">
      <t>ニヨドガワ</t>
    </rPh>
    <rPh sb="3" eb="5">
      <t>カリュウ</t>
    </rPh>
    <rPh sb="5" eb="7">
      <t>エイセイ</t>
    </rPh>
    <rPh sb="7" eb="9">
      <t>ジム</t>
    </rPh>
    <rPh sb="9" eb="11">
      <t>クミアイ</t>
    </rPh>
    <phoneticPr fontId="2"/>
  </si>
  <si>
    <t>日高村佐川町学校組合</t>
    <rPh sb="0" eb="3">
      <t>ヒダカムラ</t>
    </rPh>
    <rPh sb="3" eb="6">
      <t>サカワチョウ</t>
    </rPh>
    <rPh sb="6" eb="8">
      <t>ガッコウ</t>
    </rPh>
    <rPh sb="8" eb="10">
      <t>クミアイ</t>
    </rPh>
    <phoneticPr fontId="2"/>
  </si>
  <si>
    <t>仁淀消防組合</t>
    <rPh sb="0" eb="2">
      <t>ニヨド</t>
    </rPh>
    <rPh sb="2" eb="4">
      <t>ショウボウ</t>
    </rPh>
    <rPh sb="4" eb="6">
      <t>クミアイ</t>
    </rPh>
    <phoneticPr fontId="2"/>
  </si>
  <si>
    <t>高知県広域食肉センター事務組合</t>
    <rPh sb="0" eb="3">
      <t>コウチケン</t>
    </rPh>
    <rPh sb="3" eb="5">
      <t>コウイキ</t>
    </rPh>
    <rPh sb="5" eb="7">
      <t>ショクニク</t>
    </rPh>
    <rPh sb="11" eb="13">
      <t>ジム</t>
    </rPh>
    <rPh sb="13" eb="15">
      <t>クミアイ</t>
    </rPh>
    <phoneticPr fontId="2"/>
  </si>
  <si>
    <t>仁淀川広域市町村圏事務組合</t>
    <rPh sb="0" eb="2">
      <t>ニヨド</t>
    </rPh>
    <rPh sb="2" eb="3">
      <t>ガワ</t>
    </rPh>
    <rPh sb="3" eb="5">
      <t>コウイキ</t>
    </rPh>
    <rPh sb="5" eb="8">
      <t>シチョウソン</t>
    </rPh>
    <rPh sb="8" eb="9">
      <t>ケン</t>
    </rPh>
    <rPh sb="9" eb="11">
      <t>ジム</t>
    </rPh>
    <rPh sb="11" eb="13">
      <t>クミアイ</t>
    </rPh>
    <phoneticPr fontId="2"/>
  </si>
  <si>
    <t>高知県中央西部焼却処理事務組合</t>
    <rPh sb="0" eb="3">
      <t>コウチケン</t>
    </rPh>
    <rPh sb="3" eb="5">
      <t>チュウオウ</t>
    </rPh>
    <rPh sb="5" eb="7">
      <t>セイブ</t>
    </rPh>
    <rPh sb="7" eb="9">
      <t>ショウキャク</t>
    </rPh>
    <rPh sb="9" eb="11">
      <t>ショリ</t>
    </rPh>
    <rPh sb="11" eb="13">
      <t>ジム</t>
    </rPh>
    <rPh sb="13" eb="15">
      <t>クミアイ</t>
    </rPh>
    <phoneticPr fontId="2"/>
  </si>
  <si>
    <t>こうち人づくり広域連合</t>
    <rPh sb="3" eb="4">
      <t>ヒト</t>
    </rPh>
    <rPh sb="7" eb="9">
      <t>コウイキ</t>
    </rPh>
    <rPh sb="9" eb="11">
      <t>レンゴウ</t>
    </rPh>
    <phoneticPr fontId="2"/>
  </si>
  <si>
    <t>高知県市町村総合事務組合(一般)</t>
    <rPh sb="13" eb="15">
      <t>イッパン</t>
    </rPh>
    <phoneticPr fontId="2"/>
  </si>
  <si>
    <t>高知県市町村総合事務組合(災害)</t>
    <rPh sb="13" eb="15">
      <t>サイガイ</t>
    </rPh>
    <phoneticPr fontId="2"/>
  </si>
  <si>
    <t>高知県後期高齢者医療広域連合(一般)</t>
    <rPh sb="15" eb="17">
      <t>イッパン</t>
    </rPh>
    <phoneticPr fontId="2"/>
  </si>
  <si>
    <t>高知県後期高齢者医療広域連合(特別)</t>
    <rPh sb="15" eb="17">
      <t>トクベツ</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</si>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</sst>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119882</c:v>
                </c:pt>
                <c:pt idx="1">
                  <c:v>116162</c:v>
                </c:pt>
                <c:pt idx="2">
                  <c:v>121449</c:v>
                </c:pt>
                <c:pt idx="3">
                  <c:v>145139</c:v>
                </c:pt>
                <c:pt idx="4">
                  <c:v>332350</c:v>
                </c:pt>
              </c:numCache>
            </c:numRef>
          </c:val>
          <c:smooth val="0"/>
          <c:extLst>
            <c:ext xmlns:c16="http://schemas.microsoft.com/office/drawing/2014/chart" uri="{C3380CC4-5D6E-409C-BE32-E72D297353CC}">
              <c16:uniqueId val="{00000000-D700-4AE5-A4D2-0BB4C71CEB9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209860</c:v>
                </c:pt>
                <c:pt idx="1">
                  <c:v>207889</c:v>
                </c:pt>
                <c:pt idx="2">
                  <c:v>125865</c:v>
                </c:pt>
                <c:pt idx="3">
                  <c:v>338698</c:v>
                </c:pt>
                <c:pt idx="4">
                  <c:v>189180</c:v>
                </c:pt>
              </c:numCache>
            </c:numRef>
          </c:val>
          <c:smooth val="0"/>
          <c:extLst>
            <c:ext xmlns:c16="http://schemas.microsoft.com/office/drawing/2014/chart" uri="{C3380CC4-5D6E-409C-BE32-E72D297353CC}">
              <c16:uniqueId val="{00000001-D700-4AE5-A4D2-0BB4C71CEB9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2.13</c:v>
                </c:pt>
                <c:pt idx="1">
                  <c:v>2.08</c:v>
                </c:pt>
                <c:pt idx="2">
                  <c:v>1.97</c:v>
                </c:pt>
                <c:pt idx="3">
                  <c:v>1.81</c:v>
                </c:pt>
                <c:pt idx="4">
                  <c:v>1.61</c:v>
                </c:pt>
              </c:numCache>
            </c:numRef>
          </c:val>
          <c:extLst>
            <c:ext xmlns:c16="http://schemas.microsoft.com/office/drawing/2014/chart" uri="{C3380CC4-5D6E-409C-BE32-E72D297353CC}">
              <c16:uniqueId val="{00000000-CBF5-4082-8730-0C21DFD8161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27.11</c:v>
                </c:pt>
                <c:pt idx="1">
                  <c:v>17.739999999999998</c:v>
                </c:pt>
                <c:pt idx="2">
                  <c:v>14.26</c:v>
                </c:pt>
                <c:pt idx="3">
                  <c:v>14.97</c:v>
                </c:pt>
                <c:pt idx="4">
                  <c:v>14.94</c:v>
                </c:pt>
              </c:numCache>
            </c:numRef>
          </c:val>
          <c:extLst>
            <c:ext xmlns:c16="http://schemas.microsoft.com/office/drawing/2014/chart" uri="{C3380CC4-5D6E-409C-BE32-E72D297353CC}">
              <c16:uniqueId val="{00000001-CBF5-4082-8730-0C21DFD8161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-1.45</c:v>
                </c:pt>
                <c:pt idx="1">
                  <c:v>-9.83</c:v>
                </c:pt>
                <c:pt idx="2">
                  <c:v>-3.47</c:v>
                </c:pt>
                <c:pt idx="3">
                  <c:v>0.66</c:v>
                </c:pt>
                <c:pt idx="4">
                  <c:v>4.84</c:v>
                </c:pt>
              </c:numCache>
            </c:numRef>
          </c:val>
          <c:smooth val="0"/>
          <c:extLst>
            <c:ext xmlns:c16="http://schemas.microsoft.com/office/drawing/2014/chart" uri="{C3380CC4-5D6E-409C-BE32-E72D297353CC}">
              <c16:uniqueId val="{00000002-CBF5-4082-8730-0C21DFD8161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253-4D5A-B156-052D37B7CD1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253-4D5A-B156-052D37B7CD1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253-4D5A-B156-052D37B7CD1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5253-4D5A-B156-052D37B7CD1B}"/>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c:v>
                </c:pt>
                <c:pt idx="2">
                  <c:v>#N/A</c:v>
                </c:pt>
                <c:pt idx="3">
                  <c:v>0.1</c:v>
                </c:pt>
                <c:pt idx="4">
                  <c:v>#N/A</c:v>
                </c:pt>
                <c:pt idx="5">
                  <c:v>0.09</c:v>
                </c:pt>
                <c:pt idx="6">
                  <c:v>#N/A</c:v>
                </c:pt>
                <c:pt idx="7">
                  <c:v>0.11</c:v>
                </c:pt>
                <c:pt idx="8">
                  <c:v>#N/A</c:v>
                </c:pt>
                <c:pt idx="9">
                  <c:v>0.09</c:v>
                </c:pt>
              </c:numCache>
            </c:numRef>
          </c:val>
          <c:extLst>
            <c:ext xmlns:c16="http://schemas.microsoft.com/office/drawing/2014/chart" uri="{C3380CC4-5D6E-409C-BE32-E72D297353CC}">
              <c16:uniqueId val="{00000004-5253-4D5A-B156-052D37B7CD1B}"/>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c:v>
                </c:pt>
                <c:pt idx="2">
                  <c:v>#N/A</c:v>
                </c:pt>
                <c:pt idx="3">
                  <c:v>0.89</c:v>
                </c:pt>
                <c:pt idx="4">
                  <c:v>#N/A</c:v>
                </c:pt>
                <c:pt idx="5">
                  <c:v>1.63</c:v>
                </c:pt>
                <c:pt idx="6">
                  <c:v>#N/A</c:v>
                </c:pt>
                <c:pt idx="7">
                  <c:v>1.04</c:v>
                </c:pt>
                <c:pt idx="8">
                  <c:v>#N/A</c:v>
                </c:pt>
                <c:pt idx="9">
                  <c:v>0.14000000000000001</c:v>
                </c:pt>
              </c:numCache>
            </c:numRef>
          </c:val>
          <c:extLst>
            <c:ext xmlns:c16="http://schemas.microsoft.com/office/drawing/2014/chart" uri="{C3380CC4-5D6E-409C-BE32-E72D297353CC}">
              <c16:uniqueId val="{00000005-5253-4D5A-B156-052D37B7CD1B}"/>
            </c:ext>
          </c:extLst>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0.09</c:v>
                </c:pt>
                <c:pt idx="2">
                  <c:v>#N/A</c:v>
                </c:pt>
                <c:pt idx="3">
                  <c:v>0.1</c:v>
                </c:pt>
                <c:pt idx="4">
                  <c:v>#N/A</c:v>
                </c:pt>
                <c:pt idx="5">
                  <c:v>0.13</c:v>
                </c:pt>
                <c:pt idx="6">
                  <c:v>#N/A</c:v>
                </c:pt>
                <c:pt idx="7">
                  <c:v>0.19</c:v>
                </c:pt>
                <c:pt idx="8">
                  <c:v>#N/A</c:v>
                </c:pt>
                <c:pt idx="9">
                  <c:v>0.24</c:v>
                </c:pt>
              </c:numCache>
            </c:numRef>
          </c:val>
          <c:extLst>
            <c:ext xmlns:c16="http://schemas.microsoft.com/office/drawing/2014/chart" uri="{C3380CC4-5D6E-409C-BE32-E72D297353CC}">
              <c16:uniqueId val="{00000006-5253-4D5A-B156-052D37B7CD1B}"/>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0.08</c:v>
                </c:pt>
                <c:pt idx="2">
                  <c:v>#N/A</c:v>
                </c:pt>
                <c:pt idx="3">
                  <c:v>0.12</c:v>
                </c:pt>
                <c:pt idx="4">
                  <c:v>#N/A</c:v>
                </c:pt>
                <c:pt idx="5">
                  <c:v>0.06</c:v>
                </c:pt>
                <c:pt idx="6">
                  <c:v>#N/A</c:v>
                </c:pt>
                <c:pt idx="7">
                  <c:v>0.15</c:v>
                </c:pt>
                <c:pt idx="8">
                  <c:v>#N/A</c:v>
                </c:pt>
                <c:pt idx="9">
                  <c:v>0.32</c:v>
                </c:pt>
              </c:numCache>
            </c:numRef>
          </c:val>
          <c:extLst>
            <c:ext xmlns:c16="http://schemas.microsoft.com/office/drawing/2014/chart" uri="{C3380CC4-5D6E-409C-BE32-E72D297353CC}">
              <c16:uniqueId val="{00000007-5253-4D5A-B156-052D37B7CD1B}"/>
            </c:ext>
          </c:extLst>
        </c:ser>
        <c:ser>
          <c:idx val="8"/>
          <c:order val="8"/>
          <c:tx>
            <c:strRef>
              <c:f>データシート!$A$35</c:f>
              <c:strCache>
                <c:ptCount val="1"/>
                <c:pt idx="0">
                  <c:v>住宅新築資金等特別会計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0.59</c:v>
                </c:pt>
                <c:pt idx="2">
                  <c:v>#N/A</c:v>
                </c:pt>
                <c:pt idx="3">
                  <c:v>0.75</c:v>
                </c:pt>
                <c:pt idx="4">
                  <c:v>#N/A</c:v>
                </c:pt>
                <c:pt idx="5">
                  <c:v>0.64</c:v>
                </c:pt>
                <c:pt idx="6">
                  <c:v>#N/A</c:v>
                </c:pt>
                <c:pt idx="7">
                  <c:v>0.44</c:v>
                </c:pt>
                <c:pt idx="8">
                  <c:v>#N/A</c:v>
                </c:pt>
                <c:pt idx="9">
                  <c:v>0.32</c:v>
                </c:pt>
              </c:numCache>
            </c:numRef>
          </c:val>
          <c:extLst>
            <c:ext xmlns:c16="http://schemas.microsoft.com/office/drawing/2014/chart" uri="{C3380CC4-5D6E-409C-BE32-E72D297353CC}">
              <c16:uniqueId val="{00000008-5253-4D5A-B156-052D37B7CD1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1.53</c:v>
                </c:pt>
                <c:pt idx="2">
                  <c:v>#N/A</c:v>
                </c:pt>
                <c:pt idx="3">
                  <c:v>1.31</c:v>
                </c:pt>
                <c:pt idx="4">
                  <c:v>#N/A</c:v>
                </c:pt>
                <c:pt idx="5">
                  <c:v>1.32</c:v>
                </c:pt>
                <c:pt idx="6">
                  <c:v>#N/A</c:v>
                </c:pt>
                <c:pt idx="7">
                  <c:v>1.36</c:v>
                </c:pt>
                <c:pt idx="8">
                  <c:v>#N/A</c:v>
                </c:pt>
                <c:pt idx="9">
                  <c:v>1.28</c:v>
                </c:pt>
              </c:numCache>
            </c:numRef>
          </c:val>
          <c:extLst>
            <c:ext xmlns:c16="http://schemas.microsoft.com/office/drawing/2014/chart" uri="{C3380CC4-5D6E-409C-BE32-E72D297353CC}">
              <c16:uniqueId val="{00000009-5253-4D5A-B156-052D37B7CD1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301</c:v>
                </c:pt>
                <c:pt idx="5">
                  <c:v>280</c:v>
                </c:pt>
                <c:pt idx="8">
                  <c:v>279</c:v>
                </c:pt>
                <c:pt idx="11">
                  <c:v>276</c:v>
                </c:pt>
                <c:pt idx="14">
                  <c:v>274</c:v>
                </c:pt>
              </c:numCache>
            </c:numRef>
          </c:val>
          <c:extLst>
            <c:ext xmlns:c16="http://schemas.microsoft.com/office/drawing/2014/chart" uri="{C3380CC4-5D6E-409C-BE32-E72D297353CC}">
              <c16:uniqueId val="{00000000-3A24-407E-815F-623AB5210BA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A24-407E-815F-623AB5210BA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A24-407E-815F-623AB5210BA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32</c:v>
                </c:pt>
                <c:pt idx="3">
                  <c:v>27</c:v>
                </c:pt>
                <c:pt idx="6">
                  <c:v>28</c:v>
                </c:pt>
                <c:pt idx="9">
                  <c:v>28</c:v>
                </c:pt>
                <c:pt idx="12">
                  <c:v>14</c:v>
                </c:pt>
              </c:numCache>
            </c:numRef>
          </c:val>
          <c:extLst>
            <c:ext xmlns:c16="http://schemas.microsoft.com/office/drawing/2014/chart" uri="{C3380CC4-5D6E-409C-BE32-E72D297353CC}">
              <c16:uniqueId val="{00000003-3A24-407E-815F-623AB5210BA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35</c:v>
                </c:pt>
                <c:pt idx="3">
                  <c:v>35</c:v>
                </c:pt>
                <c:pt idx="6">
                  <c:v>35</c:v>
                </c:pt>
                <c:pt idx="9">
                  <c:v>36</c:v>
                </c:pt>
                <c:pt idx="12">
                  <c:v>36</c:v>
                </c:pt>
              </c:numCache>
            </c:numRef>
          </c:val>
          <c:extLst>
            <c:ext xmlns:c16="http://schemas.microsoft.com/office/drawing/2014/chart" uri="{C3380CC4-5D6E-409C-BE32-E72D297353CC}">
              <c16:uniqueId val="{00000004-3A24-407E-815F-623AB5210BA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A24-407E-815F-623AB5210BA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A24-407E-815F-623AB5210BA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388</c:v>
                </c:pt>
                <c:pt idx="3">
                  <c:v>359</c:v>
                </c:pt>
                <c:pt idx="6">
                  <c:v>377</c:v>
                </c:pt>
                <c:pt idx="9">
                  <c:v>358</c:v>
                </c:pt>
                <c:pt idx="12">
                  <c:v>374</c:v>
                </c:pt>
              </c:numCache>
            </c:numRef>
          </c:val>
          <c:extLst>
            <c:ext xmlns:c16="http://schemas.microsoft.com/office/drawing/2014/chart" uri="{C3380CC4-5D6E-409C-BE32-E72D297353CC}">
              <c16:uniqueId val="{00000007-3A24-407E-815F-623AB5210BA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154</c:v>
                </c:pt>
                <c:pt idx="2">
                  <c:v>#N/A</c:v>
                </c:pt>
                <c:pt idx="3">
                  <c:v>#N/A</c:v>
                </c:pt>
                <c:pt idx="4">
                  <c:v>141</c:v>
                </c:pt>
                <c:pt idx="5">
                  <c:v>#N/A</c:v>
                </c:pt>
                <c:pt idx="6">
                  <c:v>#N/A</c:v>
                </c:pt>
                <c:pt idx="7">
                  <c:v>161</c:v>
                </c:pt>
                <c:pt idx="8">
                  <c:v>#N/A</c:v>
                </c:pt>
                <c:pt idx="9">
                  <c:v>#N/A</c:v>
                </c:pt>
                <c:pt idx="10">
                  <c:v>146</c:v>
                </c:pt>
                <c:pt idx="11">
                  <c:v>#N/A</c:v>
                </c:pt>
                <c:pt idx="12">
                  <c:v>#N/A</c:v>
                </c:pt>
                <c:pt idx="13">
                  <c:v>150</c:v>
                </c:pt>
                <c:pt idx="14">
                  <c:v>#N/A</c:v>
                </c:pt>
              </c:numCache>
            </c:numRef>
          </c:val>
          <c:smooth val="0"/>
          <c:extLst>
            <c:ext xmlns:c16="http://schemas.microsoft.com/office/drawing/2014/chart" uri="{C3380CC4-5D6E-409C-BE32-E72D297353CC}">
              <c16:uniqueId val="{00000008-3A24-407E-815F-623AB5210BA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2785</c:v>
                </c:pt>
                <c:pt idx="5">
                  <c:v>2616</c:v>
                </c:pt>
                <c:pt idx="8">
                  <c:v>2726</c:v>
                </c:pt>
                <c:pt idx="11">
                  <c:v>3234</c:v>
                </c:pt>
                <c:pt idx="14">
                  <c:v>3593</c:v>
                </c:pt>
              </c:numCache>
            </c:numRef>
          </c:val>
          <c:extLst>
            <c:ext xmlns:c16="http://schemas.microsoft.com/office/drawing/2014/chart" uri="{C3380CC4-5D6E-409C-BE32-E72D297353CC}">
              <c16:uniqueId val="{00000000-B367-4CAC-B0F7-EDD403065F9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38</c:v>
                </c:pt>
                <c:pt idx="5">
                  <c:v>23</c:v>
                </c:pt>
                <c:pt idx="8">
                  <c:v>14</c:v>
                </c:pt>
                <c:pt idx="11">
                  <c:v>5</c:v>
                </c:pt>
                <c:pt idx="14">
                  <c:v>4</c:v>
                </c:pt>
              </c:numCache>
            </c:numRef>
          </c:val>
          <c:extLst>
            <c:ext xmlns:c16="http://schemas.microsoft.com/office/drawing/2014/chart" uri="{C3380CC4-5D6E-409C-BE32-E72D297353CC}">
              <c16:uniqueId val="{00000001-B367-4CAC-B0F7-EDD403065F9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2105</c:v>
                </c:pt>
                <c:pt idx="5">
                  <c:v>2269</c:v>
                </c:pt>
                <c:pt idx="8">
                  <c:v>2101</c:v>
                </c:pt>
                <c:pt idx="11">
                  <c:v>1850</c:v>
                </c:pt>
                <c:pt idx="14">
                  <c:v>1820</c:v>
                </c:pt>
              </c:numCache>
            </c:numRef>
          </c:val>
          <c:extLst>
            <c:ext xmlns:c16="http://schemas.microsoft.com/office/drawing/2014/chart" uri="{C3380CC4-5D6E-409C-BE32-E72D297353CC}">
              <c16:uniqueId val="{00000002-B367-4CAC-B0F7-EDD403065F9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367-4CAC-B0F7-EDD403065F9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367-4CAC-B0F7-EDD403065F9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367-4CAC-B0F7-EDD403065F9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289</c:v>
                </c:pt>
                <c:pt idx="3">
                  <c:v>293</c:v>
                </c:pt>
                <c:pt idx="6">
                  <c:v>257</c:v>
                </c:pt>
                <c:pt idx="9">
                  <c:v>241</c:v>
                </c:pt>
                <c:pt idx="12">
                  <c:v>232</c:v>
                </c:pt>
              </c:numCache>
            </c:numRef>
          </c:val>
          <c:extLst>
            <c:ext xmlns:c16="http://schemas.microsoft.com/office/drawing/2014/chart" uri="{C3380CC4-5D6E-409C-BE32-E72D297353CC}">
              <c16:uniqueId val="{00000006-B367-4CAC-B0F7-EDD403065F9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107</c:v>
                </c:pt>
                <c:pt idx="3">
                  <c:v>80</c:v>
                </c:pt>
                <c:pt idx="6">
                  <c:v>55</c:v>
                </c:pt>
                <c:pt idx="9">
                  <c:v>105</c:v>
                </c:pt>
                <c:pt idx="12">
                  <c:v>95</c:v>
                </c:pt>
              </c:numCache>
            </c:numRef>
          </c:val>
          <c:extLst>
            <c:ext xmlns:c16="http://schemas.microsoft.com/office/drawing/2014/chart" uri="{C3380CC4-5D6E-409C-BE32-E72D297353CC}">
              <c16:uniqueId val="{00000007-B367-4CAC-B0F7-EDD403065F9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435</c:v>
                </c:pt>
                <c:pt idx="3">
                  <c:v>481</c:v>
                </c:pt>
                <c:pt idx="6">
                  <c:v>505</c:v>
                </c:pt>
                <c:pt idx="9">
                  <c:v>510</c:v>
                </c:pt>
                <c:pt idx="12">
                  <c:v>501</c:v>
                </c:pt>
              </c:numCache>
            </c:numRef>
          </c:val>
          <c:extLst>
            <c:ext xmlns:c16="http://schemas.microsoft.com/office/drawing/2014/chart" uri="{C3380CC4-5D6E-409C-BE32-E72D297353CC}">
              <c16:uniqueId val="{00000008-B367-4CAC-B0F7-EDD403065F9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53</c:v>
                </c:pt>
                <c:pt idx="3">
                  <c:v>31</c:v>
                </c:pt>
                <c:pt idx="6">
                  <c:v>25</c:v>
                </c:pt>
                <c:pt idx="9">
                  <c:v>58</c:v>
                </c:pt>
                <c:pt idx="12">
                  <c:v>78</c:v>
                </c:pt>
              </c:numCache>
            </c:numRef>
          </c:val>
          <c:extLst>
            <c:ext xmlns:c16="http://schemas.microsoft.com/office/drawing/2014/chart" uri="{C3380CC4-5D6E-409C-BE32-E72D297353CC}">
              <c16:uniqueId val="{00000009-B367-4CAC-B0F7-EDD403065F9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3005</c:v>
                </c:pt>
                <c:pt idx="3">
                  <c:v>3129</c:v>
                </c:pt>
                <c:pt idx="6">
                  <c:v>3123</c:v>
                </c:pt>
                <c:pt idx="9">
                  <c:v>3832</c:v>
                </c:pt>
                <c:pt idx="12">
                  <c:v>3929</c:v>
                </c:pt>
              </c:numCache>
            </c:numRef>
          </c:val>
          <c:extLst>
            <c:ext xmlns:c16="http://schemas.microsoft.com/office/drawing/2014/chart" uri="{C3380CC4-5D6E-409C-BE32-E72D297353CC}">
              <c16:uniqueId val="{0000000A-B367-4CAC-B0F7-EDD403065F9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367-4CAC-B0F7-EDD403065F9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284</c:v>
                </c:pt>
                <c:pt idx="1">
                  <c:v>300</c:v>
                </c:pt>
                <c:pt idx="2">
                  <c:v>316</c:v>
                </c:pt>
              </c:numCache>
            </c:numRef>
          </c:val>
          <c:extLst>
            <c:ext xmlns:c16="http://schemas.microsoft.com/office/drawing/2014/chart" uri="{C3380CC4-5D6E-409C-BE32-E72D297353CC}">
              <c16:uniqueId val="{00000000-A5DD-4262-82E2-CED02B7AC3E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240</c:v>
                </c:pt>
                <c:pt idx="1">
                  <c:v>318</c:v>
                </c:pt>
                <c:pt idx="2">
                  <c:v>472</c:v>
                </c:pt>
              </c:numCache>
            </c:numRef>
          </c:val>
          <c:extLst>
            <c:ext xmlns:c16="http://schemas.microsoft.com/office/drawing/2014/chart" uri="{C3380CC4-5D6E-409C-BE32-E72D297353CC}">
              <c16:uniqueId val="{00000001-A5DD-4262-82E2-CED02B7AC3E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1479</c:v>
                </c:pt>
                <c:pt idx="1">
                  <c:v>1096</c:v>
                </c:pt>
                <c:pt idx="2">
                  <c:v>860</c:v>
                </c:pt>
              </c:numCache>
            </c:numRef>
          </c:val>
          <c:extLst>
            <c:ext xmlns:c16="http://schemas.microsoft.com/office/drawing/2014/chart" uri="{C3380CC4-5D6E-409C-BE32-E72D297353CC}">
              <c16:uniqueId val="{00000002-A5DD-4262-82E2-CED02B7AC3E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高知県日高村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元利償還金については、</a:t>
          </a:r>
          <a:r>
            <a:rPr kumimoji="1" lang="en-US" altLang="ja-JP" sz="1050">
              <a:latin typeface="ＭＳ ゴシック" pitchFamily="49" charset="-128"/>
              <a:ea typeface="ＭＳ ゴシック" pitchFamily="49" charset="-128"/>
            </a:rPr>
            <a:t>H19</a:t>
          </a:r>
          <a:r>
            <a:rPr kumimoji="1" lang="ja-JP" altLang="en-US" sz="1050">
              <a:latin typeface="ＭＳ ゴシック" pitchFamily="49" charset="-128"/>
              <a:ea typeface="ＭＳ ゴシック" pitchFamily="49" charset="-128"/>
            </a:rPr>
            <a:t>年度～</a:t>
          </a:r>
          <a:r>
            <a:rPr kumimoji="1" lang="en-US" altLang="ja-JP" sz="1050">
              <a:latin typeface="ＭＳ ゴシック" pitchFamily="49" charset="-128"/>
              <a:ea typeface="ＭＳ ゴシック" pitchFamily="49" charset="-128"/>
            </a:rPr>
            <a:t>21</a:t>
          </a:r>
          <a:r>
            <a:rPr kumimoji="1" lang="ja-JP" altLang="en-US" sz="1050">
              <a:latin typeface="ＭＳ ゴシック" pitchFamily="49" charset="-128"/>
              <a:ea typeface="ＭＳ ゴシック" pitchFamily="49" charset="-128"/>
            </a:rPr>
            <a:t>年度の</a:t>
          </a:r>
          <a:r>
            <a:rPr kumimoji="1" lang="en-US" altLang="ja-JP" sz="1050">
              <a:latin typeface="ＭＳ ゴシック" pitchFamily="49" charset="-128"/>
              <a:ea typeface="ＭＳ ゴシック" pitchFamily="49" charset="-128"/>
            </a:rPr>
            <a:t>3</a:t>
          </a:r>
          <a:r>
            <a:rPr kumimoji="1" lang="ja-JP" altLang="en-US" sz="1050">
              <a:latin typeface="ＭＳ ゴシック" pitchFamily="49" charset="-128"/>
              <a:ea typeface="ＭＳ ゴシック" pitchFamily="49" charset="-128"/>
            </a:rPr>
            <a:t>ヵ年にわたり利率の高い起債を繰上償還したことや過去の起債借入額の抑制したことにより近年は減少傾向にあったものの、今後「治水対策事業」・「庁舎建設事業」等の大型事業の影響により、比率は悪化していくことが予想される。</a:t>
          </a:r>
        </a:p>
        <a:p>
          <a:r>
            <a:rPr kumimoji="1" lang="ja-JP" altLang="en-US" sz="1050">
              <a:latin typeface="ＭＳ ゴシック" pitchFamily="49" charset="-128"/>
              <a:ea typeface="ＭＳ ゴシック" pitchFamily="49" charset="-128"/>
            </a:rPr>
            <a:t>　公営企業債の元利償還金に対する繰入金については、簡易水道特別会計が全体を占め、横ばいで推移している。</a:t>
          </a:r>
        </a:p>
        <a:p>
          <a:r>
            <a:rPr kumimoji="1" lang="ja-JP" altLang="en-US" sz="1050">
              <a:latin typeface="ＭＳ ゴシック" pitchFamily="49" charset="-128"/>
              <a:ea typeface="ＭＳ ゴシック" pitchFamily="49" charset="-128"/>
            </a:rPr>
            <a:t>　組合等が起こした地方債の元利償還金に対する負担金等については、一組の地方債残高の減により、減少となっている。</a:t>
          </a:r>
        </a:p>
        <a:p>
          <a:r>
            <a:rPr kumimoji="1" lang="ja-JP" altLang="en-US" sz="1050">
              <a:latin typeface="ＭＳ ゴシック" pitchFamily="49" charset="-128"/>
              <a:ea typeface="ＭＳ ゴシック" pitchFamily="49" charset="-128"/>
            </a:rPr>
            <a:t>　算入公債費等については、過去の起債に対する基準財政需要額であり、交付税措置率の高い起債の償還終了により減少となっている。</a:t>
          </a:r>
        </a:p>
        <a:p>
          <a:r>
            <a:rPr kumimoji="1" lang="ja-JP" altLang="en-US" sz="1050">
              <a:latin typeface="ＭＳ ゴシック" pitchFamily="49" charset="-128"/>
              <a:ea typeface="ＭＳ ゴシック" pitchFamily="49" charset="-128"/>
            </a:rPr>
            <a:t>　実質公債費比率の分子については、元利償還金が増となったことで増加となっている。</a:t>
          </a:r>
        </a:p>
        <a:p>
          <a:r>
            <a:rPr kumimoji="1" lang="ja-JP" altLang="en-US" sz="1050">
              <a:latin typeface="ＭＳ ゴシック" pitchFamily="49" charset="-128"/>
              <a:ea typeface="ＭＳ ゴシック" pitchFamily="49" charset="-128"/>
            </a:rPr>
            <a:t>　今後においても事業採択の際に、必要性や緊急性のほか、補助率や交付税措置率の高い地方債を充当できる事業を優先させるなど、事業の採択を慎重に検討し、計画的な行財政運営に努めていく必要がある。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高知県日高村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将来負担額としては、一般会計等に係る地方債の現在高が大部分を占め、ついで公営企業債等繰入見込額、退職手当負担見込額という順になっている。</a:t>
          </a:r>
        </a:p>
        <a:p>
          <a:r>
            <a:rPr kumimoji="1" lang="ja-JP" altLang="en-US" sz="1050">
              <a:latin typeface="ＭＳ ゴシック" pitchFamily="49" charset="-128"/>
              <a:ea typeface="ＭＳ ゴシック" pitchFamily="49" charset="-128"/>
            </a:rPr>
            <a:t>　一般会計等に係る地方債の現在高については、近年の低金利により、交付税措置のある起債を積極的に活用している為、増加傾向となっている。</a:t>
          </a:r>
        </a:p>
        <a:p>
          <a:r>
            <a:rPr kumimoji="1" lang="ja-JP" altLang="en-US" sz="1050">
              <a:latin typeface="ＭＳ ゴシック" pitchFamily="49" charset="-128"/>
              <a:ea typeface="ＭＳ ゴシック" pitchFamily="49" charset="-128"/>
            </a:rPr>
            <a:t>　公営企業債等繰入見込額については、簡易水道特別会計にかかるもので、投資事業等を計画的に行なうことにより、一定の水準を保ってはいるものの、継続事業である耐震管整備事業と併せ、新配水地整備事業の影響により、数値は上昇することが予想されている。</a:t>
          </a:r>
        </a:p>
        <a:p>
          <a:r>
            <a:rPr kumimoji="1" lang="ja-JP" altLang="en-US" sz="1050">
              <a:latin typeface="ＭＳ ゴシック" pitchFamily="49" charset="-128"/>
              <a:ea typeface="ＭＳ ゴシック" pitchFamily="49" charset="-128"/>
            </a:rPr>
            <a:t>　充当可能特定歳入については、村営住宅使用料であるが、村営住宅使用料が年々減少傾向となっており、減となっている。</a:t>
          </a:r>
        </a:p>
        <a:p>
          <a:r>
            <a:rPr kumimoji="1" lang="ja-JP" altLang="en-US" sz="1050">
              <a:latin typeface="ＭＳ ゴシック" pitchFamily="49" charset="-128"/>
              <a:ea typeface="ＭＳ ゴシック" pitchFamily="49" charset="-128"/>
            </a:rPr>
            <a:t>　基準財政需要額算入見込額については、地方債現在高が増加傾向にある中、交付税算入率の高い地方債を優先的に活用していることもあり、今後、基準財政需要額算入見込額は増加していく見込みとなっている。</a:t>
          </a:r>
        </a:p>
        <a:p>
          <a:r>
            <a:rPr kumimoji="1" lang="ja-JP" altLang="en-US" sz="1050">
              <a:latin typeface="ＭＳ ゴシック" pitchFamily="49" charset="-128"/>
              <a:ea typeface="ＭＳ ゴシック" pitchFamily="49" charset="-128"/>
            </a:rPr>
            <a:t>　将来負担比率の分子について、</a:t>
          </a:r>
          <a:r>
            <a:rPr kumimoji="1" lang="en-US" altLang="ja-JP" sz="1050">
              <a:latin typeface="ＭＳ ゴシック" pitchFamily="49" charset="-128"/>
              <a:ea typeface="ＭＳ ゴシック" pitchFamily="49" charset="-128"/>
            </a:rPr>
            <a:t>R2</a:t>
          </a:r>
          <a:r>
            <a:rPr kumimoji="1" lang="ja-JP" altLang="en-US" sz="1050">
              <a:latin typeface="ＭＳ ゴシック" pitchFamily="49" charset="-128"/>
              <a:ea typeface="ＭＳ ゴシック" pitchFamily="49" charset="-128"/>
            </a:rPr>
            <a:t>年度においては地方債の現在高の増加の影響もあったが、基準財政需要額参入見込額の増により、将来負担比率は対年より改善となった。</a:t>
          </a:r>
        </a:p>
        <a:p>
          <a:r>
            <a:rPr kumimoji="1" lang="ja-JP" altLang="en-US" sz="1050">
              <a:latin typeface="ＭＳ ゴシック" pitchFamily="49" charset="-128"/>
              <a:ea typeface="ＭＳ ゴシック" pitchFamily="49" charset="-128"/>
            </a:rPr>
            <a:t>　今後も引き続き、交付税算入のある有利な起債を積極的に借入れるとともに、適正な職員管理を行いながら、行財政の健全な運営に努める必要がある。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高知県日高村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年度においては、基金を取り崩して実施される事業費の減により、対前年度比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減債基金では、今後の公債負担増に備え、決算余剰金を優先的に積立てたことにより、対前年度比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次に特定目的基金においては、庁舎建設事業への庁舎等建設基金の繰入により、対前年度比△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百万円の減となった。以上の結果、基金全体としては、対前年度比△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大型事業による公債費負担増に備え、減債基金への積立てを優先的に実施し、利率の高い起債について繰上償還に努める。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庁舎建設等基金：村庁舎等の建設整備に要する経費に充てる。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ふるさとづくり基金：多様な歴史、伝統、文化産業等を活かし、地域の活性化を図る。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地域福祉基金：高齢化社会の到来に備え、福祉活動の推進、快適な生活環境の形成を図る。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光ケーブル網等機器管理基金：光ケーブル網等の維持、管理、更新等に要する経費に充てる。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環境基金：良好な生活環境の確保及び保全に係る事業に要する経費に充てる。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庁舎建設等基金：庁舎建設事業等へ繰入により、対前年度△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58.7% 216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ふるさとづくり基金：能津地区集落活動センター事業への繰入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百万円が主要因となり、対前年度△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 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地域福祉基金：保育所運営費への繰入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百万円が主要因となり、対前年度△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16.3% 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光ケーブル網等機器管理基金：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年を計画的に積立て、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年毎の機器更新事業に充てる。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年度にかけて実施する庁舎建設事業のため、約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億円を繰入予定。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ふるさとづくり基金：龍馬チャレンジ事業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、能津振興策</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億円を繰入予定。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地域福祉基金：これからの高齢化社会に備え、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億円程度を維持。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光ケーブル網等機器管理基金：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年度に予定する機器更新事業により、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億円を繰入予定。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環境基金：錦山公園管理費に充てる。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基金を取り崩して実施される事業費の減により、対前年度比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災害等への備えのため、過去の実績を踏まえ、財調基金と減債基金をあわせて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億円を維持する。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今後の公債負担増に備え、決算余剰金を優先的に積立てたことにより、対前年度比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「庁舎建設事業」・「治水対策事業」の大型事業による公債費の増に備え、財調基金と減債基金をあわせて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億円を維持する。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高知県日高村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4,980
4,959
44.85
5,366,115
4,785,640
34,019
2,117,490
3,928,978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近年横ばい状態が続いており、高知県平均を上回っているものの村内に中心となる産業が少ないこと等により、全国平均には遠く及ばず、厳しい財政状況である。</a:t>
          </a:r>
        </a:p>
        <a:p>
          <a:r>
            <a:rPr kumimoji="1" lang="ja-JP" altLang="en-US" sz="1300">
              <a:latin typeface="ＭＳ Ｐゴシック" panose="020B0600070205080204" pitchFamily="50" charset="-128"/>
              <a:ea typeface="ＭＳ Ｐゴシック" panose="020B0600070205080204" pitchFamily="50" charset="-128"/>
            </a:rPr>
            <a:t>　今後とも税収やふるさと納税等の自主財源の確保に努め、行財政の効率化を図るとともに、財政基盤の強化に引き続き取組んでいく必要がある。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11684</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83884"/>
          <a:ext cx="0" cy="14574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98061</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11684</xdr:rowOff>
    </xdr:from>
    <xdr:to>
      <xdr:col>24</xdr:col>
      <xdr:colOff>12700</xdr:colOff>
      <xdr:row>36</xdr:row>
      <xdr:rowOff>11684</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56642</xdr:rowOff>
    </xdr:from>
    <xdr:to>
      <xdr:col>23</xdr:col>
      <xdr:colOff>133350</xdr:colOff>
      <xdr:row>43</xdr:row>
      <xdr:rowOff>56642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114800" y="74289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26179</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398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56642</xdr:rowOff>
    </xdr:from>
    <xdr:to>
      <xdr:col>19</xdr:col>
      <xdr:colOff>133350</xdr:colOff>
      <xdr:row>43</xdr:row>
      <xdr:rowOff>56642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225800" y="74289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61468</xdr:rowOff>
    </xdr:from>
    <xdr:to>
      <xdr:col>19</xdr:col>
      <xdr:colOff>184150</xdr:colOff>
      <xdr:row>42</xdr:row>
      <xdr:rowOff>163068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26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1795</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031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56642</xdr:rowOff>
    </xdr:from>
    <xdr:to>
      <xdr:col>15</xdr:col>
      <xdr:colOff>82550</xdr:colOff>
      <xdr:row>43</xdr:row>
      <xdr:rowOff>56642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336800" y="74289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80772</xdr:rowOff>
    </xdr:from>
    <xdr:to>
      <xdr:col>15</xdr:col>
      <xdr:colOff>133350</xdr:colOff>
      <xdr:row>43</xdr:row>
      <xdr:rowOff>10922</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21099</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56642</xdr:rowOff>
    </xdr:from>
    <xdr:to>
      <xdr:col>11</xdr:col>
      <xdr:colOff>31750</xdr:colOff>
      <xdr:row>43</xdr:row>
      <xdr:rowOff>66294</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1447800" y="742899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100076</xdr:rowOff>
    </xdr:from>
    <xdr:to>
      <xdr:col>11</xdr:col>
      <xdr:colOff>82550</xdr:colOff>
      <xdr:row>43</xdr:row>
      <xdr:rowOff>30226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30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40403</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06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80772</xdr:rowOff>
    </xdr:from>
    <xdr:to>
      <xdr:col>7</xdr:col>
      <xdr:colOff>31750</xdr:colOff>
      <xdr:row>43</xdr:row>
      <xdr:rowOff>10922</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21099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5842</xdr:rowOff>
    </xdr:from>
    <xdr:to>
      <xdr:col>23</xdr:col>
      <xdr:colOff>184150</xdr:colOff>
      <xdr:row>43</xdr:row>
      <xdr:rowOff>107442</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37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22369</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5842</xdr:rowOff>
    </xdr:from>
    <xdr:to>
      <xdr:col>19</xdr:col>
      <xdr:colOff>184150</xdr:colOff>
      <xdr:row>43</xdr:row>
      <xdr:rowOff>107442</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37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92219</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464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5842</xdr:rowOff>
    </xdr:from>
    <xdr:to>
      <xdr:col>15</xdr:col>
      <xdr:colOff>133350</xdr:colOff>
      <xdr:row>43</xdr:row>
      <xdr:rowOff>107442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37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92219</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46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5842</xdr:rowOff>
    </xdr:from>
    <xdr:to>
      <xdr:col>11</xdr:col>
      <xdr:colOff>82550</xdr:colOff>
      <xdr:row>43</xdr:row>
      <xdr:rowOff>107442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37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92219</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46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15494</xdr:rowOff>
    </xdr:from>
    <xdr:to>
      <xdr:col>7</xdr:col>
      <xdr:colOff>31750</xdr:colOff>
      <xdr:row>43</xdr:row>
      <xdr:rowOff>117094</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38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101871</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47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経常収支比率においては、分母となる経常一般財源総額では普通交付税等を主要因とし対前年度比</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103</a:t>
          </a:r>
          <a:r>
            <a:rPr kumimoji="1" lang="ja-JP" altLang="en-US" sz="1300">
              <a:latin typeface="ＭＳ Ｐゴシック" panose="020B0600070205080204" pitchFamily="50" charset="-128"/>
              <a:ea typeface="ＭＳ Ｐゴシック" panose="020B0600070205080204" pitchFamily="50" charset="-128"/>
            </a:rPr>
            <a:t>百万円増、分子においても対前年度比</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38,179</a:t>
          </a:r>
          <a:r>
            <a:rPr kumimoji="1" lang="ja-JP" altLang="en-US" sz="1300">
              <a:latin typeface="ＭＳ Ｐゴシック" panose="020B0600070205080204" pitchFamily="50" charset="-128"/>
              <a:ea typeface="ＭＳ Ｐゴシック" panose="020B0600070205080204" pitchFamily="50" charset="-128"/>
            </a:rPr>
            <a:t>千円増となったが、分母増加の結果、</a:t>
          </a:r>
          <a:r>
            <a:rPr kumimoji="1" lang="en-US" altLang="ja-JP" sz="1300">
              <a:latin typeface="ＭＳ Ｐゴシック" panose="020B0600070205080204" pitchFamily="50" charset="-128"/>
              <a:ea typeface="ＭＳ Ｐゴシック" panose="020B0600070205080204" pitchFamily="50" charset="-128"/>
            </a:rPr>
            <a:t>85.7</a:t>
          </a:r>
          <a:r>
            <a:rPr kumimoji="1" lang="ja-JP" altLang="en-US" sz="1300">
              <a:latin typeface="ＭＳ Ｐゴシック" panose="020B0600070205080204" pitchFamily="50" charset="-128"/>
              <a:ea typeface="ＭＳ Ｐゴシック" panose="020B0600070205080204" pitchFamily="50" charset="-128"/>
            </a:rPr>
            <a:t>（対前年度比△</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％）と比率改善となっている。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今後においても大型事業における公債費負担の増等を勘案した場合、これまで以上に歳入経常一般財源の確保及び、歳出経常経費充当一般財源の抑制に努めなければならない。</a:t>
          </a: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1" name="財政構造の弾力性グラフ枠">
          <a:extLst>
            <a:ext uri="{FF2B5EF4-FFF2-40B4-BE49-F238E27FC236}">
              <a16:creationId xmlns:a16="http://schemas.microsoft.com/office/drawing/2014/main" id="{00000000-0008-0000-0300-000079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128270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flipV="1">
          <a:off x="4953000" y="10056622"/>
          <a:ext cx="0" cy="1558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100347</xdr:rowOff>
    </xdr:from>
    <xdr:ext cx="762000" cy="259045"/>
    <xdr:sp macro="" textlink="">
      <xdr:nvSpPr>
        <xdr:cNvPr id="123" name="財政構造の弾力性最小値テキスト">
          <a:extLst>
            <a:ext uri="{FF2B5EF4-FFF2-40B4-BE49-F238E27FC236}">
              <a16:creationId xmlns:a16="http://schemas.microsoft.com/office/drawing/2014/main" id="{00000000-0008-0000-0300-00007B000000}"/>
            </a:ext>
          </a:extLst>
        </xdr:cNvPr>
        <xdr:cNvSpPr txBox="1"/>
      </xdr:nvSpPr>
      <xdr:spPr>
        <a:xfrm>
          <a:off x="5041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128270</xdr:rowOff>
    </xdr:from>
    <xdr:to>
      <xdr:col>24</xdr:col>
      <xdr:colOff>12700</xdr:colOff>
      <xdr:row>67</xdr:row>
      <xdr:rowOff>128270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5" name="財政構造の弾力性最大値テキスト">
          <a:extLst>
            <a:ext uri="{FF2B5EF4-FFF2-40B4-BE49-F238E27FC236}">
              <a16:creationId xmlns:a16="http://schemas.microsoft.com/office/drawing/2014/main" id="{00000000-0008-0000-0300-00007D000000}"/>
            </a:ext>
          </a:extLst>
        </xdr:cNvPr>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29591</xdr:rowOff>
    </xdr:from>
    <xdr:to>
      <xdr:col>23</xdr:col>
      <xdr:colOff>133350</xdr:colOff>
      <xdr:row>65</xdr:row>
      <xdr:rowOff>89916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114800" y="11173841"/>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154703</xdr:rowOff>
    </xdr:from>
    <xdr:ext cx="762000" cy="259045"/>
    <xdr:sp macro="" textlink="">
      <xdr:nvSpPr>
        <xdr:cNvPr id="128" name="財政構造の弾力性平均値テキスト">
          <a:extLst>
            <a:ext uri="{FF2B5EF4-FFF2-40B4-BE49-F238E27FC236}">
              <a16:creationId xmlns:a16="http://schemas.microsoft.com/office/drawing/2014/main" id="{00000000-0008-0000-0300-000080000000}"/>
            </a:ext>
          </a:extLst>
        </xdr:cNvPr>
        <xdr:cNvSpPr txBox="1"/>
      </xdr:nvSpPr>
      <xdr:spPr>
        <a:xfrm>
          <a:off x="5041900" y="10956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138176</xdr:rowOff>
    </xdr:from>
    <xdr:to>
      <xdr:col>23</xdr:col>
      <xdr:colOff>184150</xdr:colOff>
      <xdr:row>65</xdr:row>
      <xdr:rowOff>68326</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9022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89916</xdr:rowOff>
    </xdr:from>
    <xdr:to>
      <xdr:col>19</xdr:col>
      <xdr:colOff>133350</xdr:colOff>
      <xdr:row>66</xdr:row>
      <xdr:rowOff>508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3225800" y="1123416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111506</xdr:rowOff>
    </xdr:from>
    <xdr:to>
      <xdr:col>19</xdr:col>
      <xdr:colOff>184150</xdr:colOff>
      <xdr:row>66</xdr:row>
      <xdr:rowOff>41656</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064000" y="1125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26433</xdr:rowOff>
    </xdr:from>
    <xdr:ext cx="736600" cy="259045"/>
    <xdr:sp macro="" textlink="">
      <xdr:nvSpPr>
        <xdr:cNvPr id="132" name="テキスト ボックス 131">
          <a:extLst>
            <a:ext uri="{FF2B5EF4-FFF2-40B4-BE49-F238E27FC236}">
              <a16:creationId xmlns:a16="http://schemas.microsoft.com/office/drawing/2014/main" id="{00000000-0008-0000-0300-000084000000}"/>
            </a:ext>
          </a:extLst>
        </xdr:cNvPr>
        <xdr:cNvSpPr txBox="1"/>
      </xdr:nvSpPr>
      <xdr:spPr>
        <a:xfrm>
          <a:off x="3733800" y="11342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121285</xdr:rowOff>
    </xdr:from>
    <xdr:to>
      <xdr:col>15</xdr:col>
      <xdr:colOff>82550</xdr:colOff>
      <xdr:row>66</xdr:row>
      <xdr:rowOff>508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2336800" y="11265535"/>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101854</xdr:rowOff>
    </xdr:from>
    <xdr:to>
      <xdr:col>15</xdr:col>
      <xdr:colOff>133350</xdr:colOff>
      <xdr:row>66</xdr:row>
      <xdr:rowOff>32004</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3175000" y="1124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42181</xdr:rowOff>
    </xdr:from>
    <xdr:ext cx="7620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2844800" y="1101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121285</xdr:rowOff>
    </xdr:from>
    <xdr:to>
      <xdr:col>11</xdr:col>
      <xdr:colOff>31750</xdr:colOff>
      <xdr:row>65</xdr:row>
      <xdr:rowOff>123698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1447800" y="11265535"/>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84963</xdr:rowOff>
    </xdr:from>
    <xdr:to>
      <xdr:col>11</xdr:col>
      <xdr:colOff>82550</xdr:colOff>
      <xdr:row>66</xdr:row>
      <xdr:rowOff>15113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2286000" y="1122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171340</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955800" y="1131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43942</xdr:rowOff>
    </xdr:from>
    <xdr:to>
      <xdr:col>7</xdr:col>
      <xdr:colOff>31750</xdr:colOff>
      <xdr:row>65</xdr:row>
      <xdr:rowOff>145542</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1397000" y="1118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155719</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066800" y="1095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150241</xdr:rowOff>
    </xdr:from>
    <xdr:to>
      <xdr:col>23</xdr:col>
      <xdr:colOff>184150</xdr:colOff>
      <xdr:row>65</xdr:row>
      <xdr:rowOff>80391</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902200" y="1112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122318</xdr:rowOff>
    </xdr:from>
    <xdr:ext cx="762000" cy="259045"/>
    <xdr:sp macro="" textlink="">
      <xdr:nvSpPr>
        <xdr:cNvPr id="147" name="財政構造の弾力性該当値テキスト">
          <a:extLst>
            <a:ext uri="{FF2B5EF4-FFF2-40B4-BE49-F238E27FC236}">
              <a16:creationId xmlns:a16="http://schemas.microsoft.com/office/drawing/2014/main" id="{00000000-0008-0000-0300-000093000000}"/>
            </a:ext>
          </a:extLst>
        </xdr:cNvPr>
        <xdr:cNvSpPr txBox="1"/>
      </xdr:nvSpPr>
      <xdr:spPr>
        <a:xfrm>
          <a:off x="5041900" y="1109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39116</xdr:rowOff>
    </xdr:from>
    <xdr:to>
      <xdr:col>19</xdr:col>
      <xdr:colOff>184150</xdr:colOff>
      <xdr:row>65</xdr:row>
      <xdr:rowOff>140716</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064000" y="111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150893</xdr:rowOff>
    </xdr:from>
    <xdr:ext cx="7366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733800" y="10952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121158</xdr:rowOff>
    </xdr:from>
    <xdr:to>
      <xdr:col>15</xdr:col>
      <xdr:colOff>133350</xdr:colOff>
      <xdr:row>66</xdr:row>
      <xdr:rowOff>51308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3175000" y="1126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36085</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844800" y="1135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70485</xdr:rowOff>
    </xdr:from>
    <xdr:to>
      <xdr:col>11</xdr:col>
      <xdr:colOff>82550</xdr:colOff>
      <xdr:row>66</xdr:row>
      <xdr:rowOff>635</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2286000" y="1121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10812</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955800" y="10983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72898</xdr:rowOff>
    </xdr:from>
    <xdr:to>
      <xdr:col>7</xdr:col>
      <xdr:colOff>31750</xdr:colOff>
      <xdr:row>66</xdr:row>
      <xdr:rowOff>3048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13970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159275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066800" y="1130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6" name="正方形/長方形 155">
          <a:extLst>
            <a:ext uri="{FF2B5EF4-FFF2-40B4-BE49-F238E27FC236}">
              <a16:creationId xmlns:a16="http://schemas.microsoft.com/office/drawing/2014/main" id="{00000000-0008-0000-0300-00009C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[252,108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人件費では、制度改正による手当増等、物件費に計上していた賃金を人件費へシフトしたこと等により対前年度比</a:t>
          </a:r>
          <a:r>
            <a:rPr kumimoji="1" lang="en-US" altLang="ja-JP" sz="1300">
              <a:latin typeface="ＭＳ Ｐゴシック" panose="020B0600070205080204" pitchFamily="50" charset="-128"/>
              <a:ea typeface="ＭＳ Ｐゴシック" panose="020B0600070205080204" pitchFamily="50" charset="-128"/>
            </a:rPr>
            <a:t>15.4%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84</a:t>
          </a:r>
          <a:r>
            <a:rPr kumimoji="1" lang="ja-JP" altLang="en-US" sz="1300">
              <a:latin typeface="ＭＳ Ｐゴシック" panose="020B0600070205080204" pitchFamily="50" charset="-128"/>
              <a:ea typeface="ＭＳ Ｐゴシック" panose="020B0600070205080204" pitchFamily="50" charset="-128"/>
            </a:rPr>
            <a:t>百万円の増となった。</a:t>
          </a:r>
        </a:p>
        <a:p>
          <a:r>
            <a:rPr kumimoji="1" lang="ja-JP" altLang="en-US" sz="1300">
              <a:latin typeface="ＭＳ Ｐゴシック" panose="020B0600070205080204" pitchFamily="50" charset="-128"/>
              <a:ea typeface="ＭＳ Ｐゴシック" panose="020B0600070205080204" pitchFamily="50" charset="-128"/>
            </a:rPr>
            <a:t>　物件費では、ふるさと納税事業等が増となり、対前年度比</a:t>
          </a:r>
          <a:r>
            <a:rPr kumimoji="1" lang="en-US" altLang="ja-JP" sz="1300">
              <a:latin typeface="ＭＳ Ｐゴシック" panose="020B0600070205080204" pitchFamily="50" charset="-128"/>
              <a:ea typeface="ＭＳ Ｐゴシック" panose="020B0600070205080204" pitchFamily="50" charset="-128"/>
            </a:rPr>
            <a:t>10.9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百万円の増となった。</a:t>
          </a:r>
        </a:p>
        <a:p>
          <a:r>
            <a:rPr kumimoji="1" lang="ja-JP" altLang="en-US" sz="1300">
              <a:latin typeface="ＭＳ Ｐゴシック" panose="020B0600070205080204" pitchFamily="50" charset="-128"/>
              <a:ea typeface="ＭＳ Ｐゴシック" panose="020B0600070205080204" pitchFamily="50" charset="-128"/>
            </a:rPr>
            <a:t>　以上の結果、人件費・物件費では、対前年度比</a:t>
          </a:r>
          <a:r>
            <a:rPr kumimoji="1" lang="en-US" altLang="ja-JP" sz="1300">
              <a:latin typeface="ＭＳ Ｐゴシック" panose="020B0600070205080204" pitchFamily="50" charset="-128"/>
              <a:ea typeface="ＭＳ Ｐゴシック" panose="020B0600070205080204" pitchFamily="50" charset="-128"/>
            </a:rPr>
            <a:t>13.1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146</a:t>
          </a:r>
          <a:r>
            <a:rPr kumimoji="1" lang="ja-JP" altLang="en-US" sz="1300">
              <a:latin typeface="ＭＳ Ｐゴシック" panose="020B0600070205080204" pitchFamily="50" charset="-128"/>
              <a:ea typeface="ＭＳ Ｐゴシック" panose="020B0600070205080204" pitchFamily="50" charset="-128"/>
            </a:rPr>
            <a:t>百万円の増となった。特殊要因による増の反面があり、経常経費としては、昨年度より減少傾向にある。今後経費削減に努めていきたい。</a:t>
          </a:r>
        </a:p>
      </xdr:txBody>
    </xdr:sp>
    <xdr:clientData/>
  </xdr:twoCellAnchor>
  <xdr:oneCellAnchor>
    <xdr:from>
      <xdr:col>3</xdr:col>
      <xdr:colOff>95250</xdr:colOff>
      <xdr:row>77</xdr:row>
      <xdr:rowOff>6350</xdr:rowOff>
    </xdr:from>
    <xdr:ext cx="349839" cy="225703"/>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a:extLst>
            <a:ext uri="{FF2B5EF4-FFF2-40B4-BE49-F238E27FC236}">
              <a16:creationId xmlns:a16="http://schemas.microsoft.com/office/drawing/2014/main" id="{00000000-0008-0000-0300-0000B5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111077</xdr:rowOff>
    </xdr:from>
    <xdr:to>
      <xdr:col>23</xdr:col>
      <xdr:colOff>133350</xdr:colOff>
      <xdr:row>89</xdr:row>
      <xdr:rowOff>74044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flipV="1">
          <a:off x="4953000" y="13998527"/>
          <a:ext cx="0" cy="13345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46121</xdr:rowOff>
    </xdr:from>
    <xdr:ext cx="762000" cy="259045"/>
    <xdr:sp macro="" textlink="">
      <xdr:nvSpPr>
        <xdr:cNvPr id="183" name="人件費・物件費等の状況最小値テキスト">
          <a:extLst>
            <a:ext uri="{FF2B5EF4-FFF2-40B4-BE49-F238E27FC236}">
              <a16:creationId xmlns:a16="http://schemas.microsoft.com/office/drawing/2014/main" id="{00000000-0008-0000-0300-0000B7000000}"/>
            </a:ext>
          </a:extLst>
        </xdr:cNvPr>
        <xdr:cNvSpPr txBox="1"/>
      </xdr:nvSpPr>
      <xdr:spPr>
        <a:xfrm>
          <a:off x="5041900" y="15305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74044</xdr:rowOff>
    </xdr:from>
    <xdr:to>
      <xdr:col>24</xdr:col>
      <xdr:colOff>12700</xdr:colOff>
      <xdr:row>89</xdr:row>
      <xdr:rowOff>74044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4864100" y="15333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26004</xdr:rowOff>
    </xdr:from>
    <xdr:ext cx="762000" cy="259045"/>
    <xdr:sp macro="" textlink="">
      <xdr:nvSpPr>
        <xdr:cNvPr id="185" name="人件費・物件費等の状況最大値テキスト">
          <a:extLst>
            <a:ext uri="{FF2B5EF4-FFF2-40B4-BE49-F238E27FC236}">
              <a16:creationId xmlns:a16="http://schemas.microsoft.com/office/drawing/2014/main" id="{00000000-0008-0000-0300-0000B9000000}"/>
            </a:ext>
          </a:extLst>
        </xdr:cNvPr>
        <xdr:cNvSpPr txBox="1"/>
      </xdr:nvSpPr>
      <xdr:spPr>
        <a:xfrm>
          <a:off x="5041900" y="13742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111077</xdr:rowOff>
    </xdr:from>
    <xdr:to>
      <xdr:col>24</xdr:col>
      <xdr:colOff>12700</xdr:colOff>
      <xdr:row>81</xdr:row>
      <xdr:rowOff>111077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3998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100586</xdr:rowOff>
    </xdr:from>
    <xdr:to>
      <xdr:col>23</xdr:col>
      <xdr:colOff>133350</xdr:colOff>
      <xdr:row>81</xdr:row>
      <xdr:rowOff>115317</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114800" y="13988036"/>
          <a:ext cx="838200" cy="14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163658</xdr:rowOff>
    </xdr:from>
    <xdr:ext cx="762000" cy="259045"/>
    <xdr:sp macro="" textlink="">
      <xdr:nvSpPr>
        <xdr:cNvPr id="188" name="人件費・物件費等の状況平均値テキスト">
          <a:extLst>
            <a:ext uri="{FF2B5EF4-FFF2-40B4-BE49-F238E27FC236}">
              <a16:creationId xmlns:a16="http://schemas.microsoft.com/office/drawing/2014/main" id="{00000000-0008-0000-0300-0000BC000000}"/>
            </a:ext>
          </a:extLst>
        </xdr:cNvPr>
        <xdr:cNvSpPr txBox="1"/>
      </xdr:nvSpPr>
      <xdr:spPr>
        <a:xfrm>
          <a:off x="5041900" y="14051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20131</xdr:rowOff>
    </xdr:from>
    <xdr:to>
      <xdr:col>23</xdr:col>
      <xdr:colOff>184150</xdr:colOff>
      <xdr:row>82</xdr:row>
      <xdr:rowOff>121731</xdr:rowOff>
    </xdr:to>
    <xdr:sp macro="" textlink="">
      <xdr:nvSpPr>
        <xdr:cNvPr id="189" name="フローチャート: 判断 188">
          <a:extLst>
            <a:ext uri="{FF2B5EF4-FFF2-40B4-BE49-F238E27FC236}">
              <a16:creationId xmlns:a16="http://schemas.microsoft.com/office/drawing/2014/main" id="{00000000-0008-0000-0300-0000BD000000}"/>
            </a:ext>
          </a:extLst>
        </xdr:cNvPr>
        <xdr:cNvSpPr/>
      </xdr:nvSpPr>
      <xdr:spPr>
        <a:xfrm>
          <a:off x="49022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100586</xdr:rowOff>
    </xdr:from>
    <xdr:to>
      <xdr:col>19</xdr:col>
      <xdr:colOff>133350</xdr:colOff>
      <xdr:row>81</xdr:row>
      <xdr:rowOff>107524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3225800" y="13988036"/>
          <a:ext cx="889000" cy="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62108</xdr:rowOff>
    </xdr:from>
    <xdr:to>
      <xdr:col>19</xdr:col>
      <xdr:colOff>184150</xdr:colOff>
      <xdr:row>81</xdr:row>
      <xdr:rowOff>163708</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064000" y="1394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148485</xdr:rowOff>
    </xdr:from>
    <xdr:ext cx="7366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3733800" y="14035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107524</xdr:rowOff>
    </xdr:from>
    <xdr:to>
      <xdr:col>15</xdr:col>
      <xdr:colOff>82550</xdr:colOff>
      <xdr:row>81</xdr:row>
      <xdr:rowOff>122637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2336800" y="13994974"/>
          <a:ext cx="8890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58517</xdr:rowOff>
    </xdr:from>
    <xdr:to>
      <xdr:col>15</xdr:col>
      <xdr:colOff>133350</xdr:colOff>
      <xdr:row>81</xdr:row>
      <xdr:rowOff>160117</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3175000" y="1394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144894</xdr:rowOff>
    </xdr:from>
    <xdr:ext cx="7620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2844800" y="14032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109334</xdr:rowOff>
    </xdr:from>
    <xdr:to>
      <xdr:col>11</xdr:col>
      <xdr:colOff>31750</xdr:colOff>
      <xdr:row>81</xdr:row>
      <xdr:rowOff>122637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1447800" y="13996784"/>
          <a:ext cx="889000" cy="13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58677</xdr:rowOff>
    </xdr:from>
    <xdr:to>
      <xdr:col>11</xdr:col>
      <xdr:colOff>82550</xdr:colOff>
      <xdr:row>81</xdr:row>
      <xdr:rowOff>160277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2286000" y="1394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170454</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1955800" y="13715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55065</xdr:rowOff>
    </xdr:from>
    <xdr:to>
      <xdr:col>7</xdr:col>
      <xdr:colOff>31750</xdr:colOff>
      <xdr:row>81</xdr:row>
      <xdr:rowOff>156665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1397000" y="1394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166842</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066800" y="1371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64517</xdr:rowOff>
    </xdr:from>
    <xdr:to>
      <xdr:col>23</xdr:col>
      <xdr:colOff>184150</xdr:colOff>
      <xdr:row>81</xdr:row>
      <xdr:rowOff>166117</xdr:rowOff>
    </xdr:to>
    <xdr:sp macro="" textlink="">
      <xdr:nvSpPr>
        <xdr:cNvPr id="206" name="楕円 205">
          <a:extLst>
            <a:ext uri="{FF2B5EF4-FFF2-40B4-BE49-F238E27FC236}">
              <a16:creationId xmlns:a16="http://schemas.microsoft.com/office/drawing/2014/main" id="{00000000-0008-0000-0300-0000CE000000}"/>
            </a:ext>
          </a:extLst>
        </xdr:cNvPr>
        <xdr:cNvSpPr/>
      </xdr:nvSpPr>
      <xdr:spPr>
        <a:xfrm>
          <a:off x="4902200" y="1395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157244</xdr:rowOff>
    </xdr:from>
    <xdr:ext cx="762000" cy="259045"/>
    <xdr:sp macro="" textlink="">
      <xdr:nvSpPr>
        <xdr:cNvPr id="207" name="人件費・物件費等の状況該当値テキスト">
          <a:extLst>
            <a:ext uri="{FF2B5EF4-FFF2-40B4-BE49-F238E27FC236}">
              <a16:creationId xmlns:a16="http://schemas.microsoft.com/office/drawing/2014/main" id="{00000000-0008-0000-0300-0000CF000000}"/>
            </a:ext>
          </a:extLst>
        </xdr:cNvPr>
        <xdr:cNvSpPr txBox="1"/>
      </xdr:nvSpPr>
      <xdr:spPr>
        <a:xfrm>
          <a:off x="5041900" y="13873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49786</xdr:rowOff>
    </xdr:from>
    <xdr:to>
      <xdr:col>19</xdr:col>
      <xdr:colOff>184150</xdr:colOff>
      <xdr:row>81</xdr:row>
      <xdr:rowOff>151386</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064000" y="1393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161563</xdr:rowOff>
    </xdr:from>
    <xdr:ext cx="7366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733800" y="13706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56724</xdr:rowOff>
    </xdr:from>
    <xdr:to>
      <xdr:col>15</xdr:col>
      <xdr:colOff>133350</xdr:colOff>
      <xdr:row>81</xdr:row>
      <xdr:rowOff>158324</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3175000" y="1394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168501</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844800" y="13713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71837</xdr:rowOff>
    </xdr:from>
    <xdr:to>
      <xdr:col>11</xdr:col>
      <xdr:colOff>82550</xdr:colOff>
      <xdr:row>82</xdr:row>
      <xdr:rowOff>1987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2286000" y="1395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158214</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955800" y="14045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58534</xdr:rowOff>
    </xdr:from>
    <xdr:to>
      <xdr:col>7</xdr:col>
      <xdr:colOff>31750</xdr:colOff>
      <xdr:row>81</xdr:row>
      <xdr:rowOff>160134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1397000" y="1394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144911</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066800" y="14032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a:extLst>
            <a:ext uri="{FF2B5EF4-FFF2-40B4-BE49-F238E27FC236}">
              <a16:creationId xmlns:a16="http://schemas.microsoft.com/office/drawing/2014/main" id="{00000000-0008-0000-0300-0000D8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ポイント上回っているものの、全国町村平均よりは下回っている。今後においても、国家公務員の給与制度を基本として運用し、適正な給与水準の維持に努める。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a:extLst>
            <a:ext uri="{FF2B5EF4-FFF2-40B4-BE49-F238E27FC236}">
              <a16:creationId xmlns:a16="http://schemas.microsoft.com/office/drawing/2014/main" id="{00000000-0008-0000-0300-0000E5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39" name="給与水準   （国との比較）グラフ枠">
          <a:extLst>
            <a:ext uri="{FF2B5EF4-FFF2-40B4-BE49-F238E27FC236}">
              <a16:creationId xmlns:a16="http://schemas.microsoft.com/office/drawing/2014/main" id="{00000000-0008-0000-0300-0000E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41" name="給与水準   （国との比較）最小値テキスト">
          <a:extLst>
            <a:ext uri="{FF2B5EF4-FFF2-40B4-BE49-F238E27FC236}">
              <a16:creationId xmlns:a16="http://schemas.microsoft.com/office/drawing/2014/main" id="{00000000-0008-0000-0300-0000F1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43" name="給与水準   （国との比較）最大値テキスト">
          <a:extLst>
            <a:ext uri="{FF2B5EF4-FFF2-40B4-BE49-F238E27FC236}">
              <a16:creationId xmlns:a16="http://schemas.microsoft.com/office/drawing/2014/main" id="{00000000-0008-0000-0300-0000F3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38736</xdr:rowOff>
    </xdr:from>
    <xdr:to>
      <xdr:col>81</xdr:col>
      <xdr:colOff>44450</xdr:colOff>
      <xdr:row>87</xdr:row>
      <xdr:rowOff>50800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6179800" y="14954886"/>
          <a:ext cx="8382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85425</xdr:rowOff>
    </xdr:from>
    <xdr:ext cx="762000" cy="259045"/>
    <xdr:sp macro="" textlink="">
      <xdr:nvSpPr>
        <xdr:cNvPr id="246" name="給与水準   （国との比較）平均値テキスト">
          <a:extLst>
            <a:ext uri="{FF2B5EF4-FFF2-40B4-BE49-F238E27FC236}">
              <a16:creationId xmlns:a16="http://schemas.microsoft.com/office/drawing/2014/main" id="{00000000-0008-0000-0300-0000F6000000}"/>
            </a:ext>
          </a:extLst>
        </xdr:cNvPr>
        <xdr:cNvSpPr txBox="1"/>
      </xdr:nvSpPr>
      <xdr:spPr>
        <a:xfrm>
          <a:off x="17106900" y="14658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68898</xdr:rowOff>
    </xdr:from>
    <xdr:to>
      <xdr:col>81</xdr:col>
      <xdr:colOff>95250</xdr:colOff>
      <xdr:row>86</xdr:row>
      <xdr:rowOff>170498</xdr:rowOff>
    </xdr:to>
    <xdr:sp macro="" textlink="">
      <xdr:nvSpPr>
        <xdr:cNvPr id="247" name="フローチャート: 判断 246">
          <a:extLst>
            <a:ext uri="{FF2B5EF4-FFF2-40B4-BE49-F238E27FC236}">
              <a16:creationId xmlns:a16="http://schemas.microsoft.com/office/drawing/2014/main" id="{00000000-0008-0000-0300-0000F7000000}"/>
            </a:ext>
          </a:extLst>
        </xdr:cNvPr>
        <xdr:cNvSpPr/>
      </xdr:nvSpPr>
      <xdr:spPr>
        <a:xfrm>
          <a:off x="169672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38736</xdr:rowOff>
    </xdr:from>
    <xdr:to>
      <xdr:col>77</xdr:col>
      <xdr:colOff>44450</xdr:colOff>
      <xdr:row>87</xdr:row>
      <xdr:rowOff>56832</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5290800" y="14954886"/>
          <a:ext cx="889000" cy="1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49" name="フローチャート: 判断 248">
          <a:extLst>
            <a:ext uri="{FF2B5EF4-FFF2-40B4-BE49-F238E27FC236}">
              <a16:creationId xmlns:a16="http://schemas.microsoft.com/office/drawing/2014/main" id="{00000000-0008-0000-0300-0000F9000000}"/>
            </a:ext>
          </a:extLst>
        </xdr:cNvPr>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63516</xdr:rowOff>
    </xdr:from>
    <xdr:ext cx="7366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5798800" y="14636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56832</xdr:rowOff>
    </xdr:from>
    <xdr:to>
      <xdr:col>72</xdr:col>
      <xdr:colOff>203200</xdr:colOff>
      <xdr:row>87</xdr:row>
      <xdr:rowOff>86995</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4401800" y="14972982"/>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105093</xdr:rowOff>
    </xdr:from>
    <xdr:to>
      <xdr:col>73</xdr:col>
      <xdr:colOff>44450</xdr:colOff>
      <xdr:row>87</xdr:row>
      <xdr:rowOff>35243</xdr:rowOff>
    </xdr:to>
    <xdr:sp macro="" textlink="">
      <xdr:nvSpPr>
        <xdr:cNvPr id="252" name="フローチャート: 判断 251">
          <a:extLst>
            <a:ext uri="{FF2B5EF4-FFF2-40B4-BE49-F238E27FC236}">
              <a16:creationId xmlns:a16="http://schemas.microsoft.com/office/drawing/2014/main" id="{00000000-0008-0000-0300-0000FC000000}"/>
            </a:ext>
          </a:extLst>
        </xdr:cNvPr>
        <xdr:cNvSpPr/>
      </xdr:nvSpPr>
      <xdr:spPr>
        <a:xfrm>
          <a:off x="15240000" y="1484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45420</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4909800" y="14618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74930</xdr:rowOff>
    </xdr:from>
    <xdr:to>
      <xdr:col>68</xdr:col>
      <xdr:colOff>152400</xdr:colOff>
      <xdr:row>87</xdr:row>
      <xdr:rowOff>86995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3512800" y="1499108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105093</xdr:rowOff>
    </xdr:from>
    <xdr:to>
      <xdr:col>68</xdr:col>
      <xdr:colOff>203200</xdr:colOff>
      <xdr:row>87</xdr:row>
      <xdr:rowOff>35243</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4351000" y="1484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45420</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4020800" y="14618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105093</xdr:rowOff>
    </xdr:from>
    <xdr:to>
      <xdr:col>64</xdr:col>
      <xdr:colOff>152400</xdr:colOff>
      <xdr:row>87</xdr:row>
      <xdr:rowOff>35243</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3462000" y="1484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45420</xdr:rowOff>
    </xdr:from>
    <xdr:ext cx="7620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3131800" y="14618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64" name="楕円 263">
          <a:extLst>
            <a:ext uri="{FF2B5EF4-FFF2-40B4-BE49-F238E27FC236}">
              <a16:creationId xmlns:a16="http://schemas.microsoft.com/office/drawing/2014/main" id="{00000000-0008-0000-0300-000008010000}"/>
            </a:ext>
          </a:extLst>
        </xdr:cNvPr>
        <xdr:cNvSpPr/>
      </xdr:nvSpPr>
      <xdr:spPr>
        <a:xfrm>
          <a:off x="169672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143527</xdr:rowOff>
    </xdr:from>
    <xdr:ext cx="762000" cy="259045"/>
    <xdr:sp macro="" textlink="">
      <xdr:nvSpPr>
        <xdr:cNvPr id="265" name="給与水準   （国との比較）該当値テキスト">
          <a:extLst>
            <a:ext uri="{FF2B5EF4-FFF2-40B4-BE49-F238E27FC236}">
              <a16:creationId xmlns:a16="http://schemas.microsoft.com/office/drawing/2014/main" id="{00000000-0008-0000-0300-000009010000}"/>
            </a:ext>
          </a:extLst>
        </xdr:cNvPr>
        <xdr:cNvSpPr txBox="1"/>
      </xdr:nvSpPr>
      <xdr:spPr>
        <a:xfrm>
          <a:off x="17106900" y="148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159386</xdr:rowOff>
    </xdr:from>
    <xdr:to>
      <xdr:col>77</xdr:col>
      <xdr:colOff>95250</xdr:colOff>
      <xdr:row>87</xdr:row>
      <xdr:rowOff>89536</xdr:rowOff>
    </xdr:to>
    <xdr:sp macro="" textlink="">
      <xdr:nvSpPr>
        <xdr:cNvPr id="266" name="楕円 265">
          <a:extLst>
            <a:ext uri="{FF2B5EF4-FFF2-40B4-BE49-F238E27FC236}">
              <a16:creationId xmlns:a16="http://schemas.microsoft.com/office/drawing/2014/main" id="{00000000-0008-0000-0300-00000A010000}"/>
            </a:ext>
          </a:extLst>
        </xdr:cNvPr>
        <xdr:cNvSpPr/>
      </xdr:nvSpPr>
      <xdr:spPr>
        <a:xfrm>
          <a:off x="16129000" y="1490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74313</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4990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6032</xdr:rowOff>
    </xdr:from>
    <xdr:to>
      <xdr:col>73</xdr:col>
      <xdr:colOff>44450</xdr:colOff>
      <xdr:row>87</xdr:row>
      <xdr:rowOff>107632</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5240000" y="1492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92409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5008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36195</xdr:rowOff>
    </xdr:from>
    <xdr:to>
      <xdr:col>68</xdr:col>
      <xdr:colOff>203200</xdr:colOff>
      <xdr:row>87</xdr:row>
      <xdr:rowOff>137795</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4351000" y="1495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122572</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503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24130</xdr:rowOff>
    </xdr:from>
    <xdr:to>
      <xdr:col>64</xdr:col>
      <xdr:colOff>152400</xdr:colOff>
      <xdr:row>87</xdr:row>
      <xdr:rowOff>125730</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3462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110507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4" name="正方形/長方形 273">
          <a:extLst>
            <a:ext uri="{FF2B5EF4-FFF2-40B4-BE49-F238E27FC236}">
              <a16:creationId xmlns:a16="http://schemas.microsoft.com/office/drawing/2014/main" id="{00000000-0008-0000-0300-00001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7" name="正方形/長方形 276">
          <a:extLst>
            <a:ext uri="{FF2B5EF4-FFF2-40B4-BE49-F238E27FC236}">
              <a16:creationId xmlns:a16="http://schemas.microsoft.com/office/drawing/2014/main" id="{00000000-0008-0000-0300-00001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79" name="正方形/長方形 278">
          <a:extLst>
            <a:ext uri="{FF2B5EF4-FFF2-40B4-BE49-F238E27FC236}">
              <a16:creationId xmlns:a16="http://schemas.microsoft.com/office/drawing/2014/main" id="{00000000-0008-0000-0300-00001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類似団体平均値を下回っている状況ではあるが、今後も日高村集中改革プランをもとに住民サービスの低下とならないよう計画的な職員採用を行いながら、適正な定員管理に努める。</a:t>
          </a:r>
        </a:p>
      </xdr:txBody>
    </xdr:sp>
    <xdr:clientData/>
  </xdr:twoCellAnchor>
  <xdr:oneCellAnchor>
    <xdr:from>
      <xdr:col>61</xdr:col>
      <xdr:colOff>6350</xdr:colOff>
      <xdr:row>54</xdr:row>
      <xdr:rowOff>139700</xdr:rowOff>
    </xdr:from>
    <xdr:ext cx="349839" cy="22570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88" name="直線コネクタ 287">
          <a:extLst>
            <a:ext uri="{FF2B5EF4-FFF2-40B4-BE49-F238E27FC236}">
              <a16:creationId xmlns:a16="http://schemas.microsoft.com/office/drawing/2014/main" id="{00000000-0008-0000-0300-00002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0" name="直線コネクタ 289">
          <a:extLst>
            <a:ext uri="{FF2B5EF4-FFF2-40B4-BE49-F238E27FC236}">
              <a16:creationId xmlns:a16="http://schemas.microsoft.com/office/drawing/2014/main" id="{00000000-0008-0000-0300-00002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a:extLst>
            <a:ext uri="{FF2B5EF4-FFF2-40B4-BE49-F238E27FC236}">
              <a16:creationId xmlns:a16="http://schemas.microsoft.com/office/drawing/2014/main" id="{00000000-0008-0000-0300-00002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85749</xdr:rowOff>
    </xdr:from>
    <xdr:to>
      <xdr:col>81</xdr:col>
      <xdr:colOff>44450</xdr:colOff>
      <xdr:row>67</xdr:row>
      <xdr:rowOff>47722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flipV="1">
          <a:off x="17018000" y="10029849"/>
          <a:ext cx="0" cy="15050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19799</xdr:rowOff>
    </xdr:from>
    <xdr:ext cx="762000" cy="259045"/>
    <xdr:sp macro="" textlink="">
      <xdr:nvSpPr>
        <xdr:cNvPr id="305" name="定員管理の状況最小値テキスト">
          <a:extLst>
            <a:ext uri="{FF2B5EF4-FFF2-40B4-BE49-F238E27FC236}">
              <a16:creationId xmlns:a16="http://schemas.microsoft.com/office/drawing/2014/main" id="{00000000-0008-0000-0300-000031010000}"/>
            </a:ext>
          </a:extLst>
        </xdr:cNvPr>
        <xdr:cNvSpPr txBox="1"/>
      </xdr:nvSpPr>
      <xdr:spPr>
        <a:xfrm>
          <a:off x="17106900" y="1150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47722</xdr:rowOff>
    </xdr:from>
    <xdr:to>
      <xdr:col>81</xdr:col>
      <xdr:colOff>133350</xdr:colOff>
      <xdr:row>67</xdr:row>
      <xdr:rowOff>47722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6929100" y="1153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676</xdr:rowOff>
    </xdr:from>
    <xdr:ext cx="762000" cy="259045"/>
    <xdr:sp macro="" textlink="">
      <xdr:nvSpPr>
        <xdr:cNvPr id="307" name="定員管理の状況最大値テキスト">
          <a:extLst>
            <a:ext uri="{FF2B5EF4-FFF2-40B4-BE49-F238E27FC236}">
              <a16:creationId xmlns:a16="http://schemas.microsoft.com/office/drawing/2014/main" id="{00000000-0008-0000-0300-000033010000}"/>
            </a:ext>
          </a:extLst>
        </xdr:cNvPr>
        <xdr:cNvSpPr txBox="1"/>
      </xdr:nvSpPr>
      <xdr:spPr>
        <a:xfrm>
          <a:off x="17106900" y="9773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85749</xdr:rowOff>
    </xdr:from>
    <xdr:to>
      <xdr:col>81</xdr:col>
      <xdr:colOff>133350</xdr:colOff>
      <xdr:row>58</xdr:row>
      <xdr:rowOff>85749</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002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140559</xdr:rowOff>
    </xdr:from>
    <xdr:to>
      <xdr:col>81</xdr:col>
      <xdr:colOff>44450</xdr:colOff>
      <xdr:row>58</xdr:row>
      <xdr:rowOff>143661</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179800" y="10084659"/>
          <a:ext cx="838200" cy="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21148</xdr:rowOff>
    </xdr:from>
    <xdr:ext cx="762000" cy="259045"/>
    <xdr:sp macro="" textlink="">
      <xdr:nvSpPr>
        <xdr:cNvPr id="310" name="定員管理の状況平均値テキスト">
          <a:extLst>
            <a:ext uri="{FF2B5EF4-FFF2-40B4-BE49-F238E27FC236}">
              <a16:creationId xmlns:a16="http://schemas.microsoft.com/office/drawing/2014/main" id="{00000000-0008-0000-0300-000036010000}"/>
            </a:ext>
          </a:extLst>
        </xdr:cNvPr>
        <xdr:cNvSpPr txBox="1"/>
      </xdr:nvSpPr>
      <xdr:spPr>
        <a:xfrm>
          <a:off x="17106900" y="101366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49071</xdr:rowOff>
    </xdr:from>
    <xdr:to>
      <xdr:col>81</xdr:col>
      <xdr:colOff>95250</xdr:colOff>
      <xdr:row>59</xdr:row>
      <xdr:rowOff>150671</xdr:rowOff>
    </xdr:to>
    <xdr:sp macro="" textlink="">
      <xdr:nvSpPr>
        <xdr:cNvPr id="311" name="フローチャート: 判断 310">
          <a:extLst>
            <a:ext uri="{FF2B5EF4-FFF2-40B4-BE49-F238E27FC236}">
              <a16:creationId xmlns:a16="http://schemas.microsoft.com/office/drawing/2014/main" id="{00000000-0008-0000-0300-000037010000}"/>
            </a:ext>
          </a:extLst>
        </xdr:cNvPr>
        <xdr:cNvSpPr/>
      </xdr:nvSpPr>
      <xdr:spPr>
        <a:xfrm>
          <a:off x="169672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140559</xdr:rowOff>
    </xdr:from>
    <xdr:to>
      <xdr:col>77</xdr:col>
      <xdr:colOff>44450</xdr:colOff>
      <xdr:row>58</xdr:row>
      <xdr:rowOff>141593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flipV="1">
          <a:off x="15290800" y="10084659"/>
          <a:ext cx="889000" cy="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58</xdr:row>
      <xdr:rowOff>96768</xdr:rowOff>
    </xdr:from>
    <xdr:to>
      <xdr:col>77</xdr:col>
      <xdr:colOff>95250</xdr:colOff>
      <xdr:row>59</xdr:row>
      <xdr:rowOff>26918</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129000" y="10040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11695</xdr:rowOff>
    </xdr:from>
    <xdr:ext cx="7366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5798800" y="10127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138031</xdr:rowOff>
    </xdr:from>
    <xdr:to>
      <xdr:col>72</xdr:col>
      <xdr:colOff>203200</xdr:colOff>
      <xdr:row>58</xdr:row>
      <xdr:rowOff>141593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4401800" y="10082131"/>
          <a:ext cx="889000" cy="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58</xdr:row>
      <xdr:rowOff>96424</xdr:rowOff>
    </xdr:from>
    <xdr:to>
      <xdr:col>73</xdr:col>
      <xdr:colOff>44450</xdr:colOff>
      <xdr:row>59</xdr:row>
      <xdr:rowOff>26574</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5240000" y="10040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11351</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4909800" y="1012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126540</xdr:rowOff>
    </xdr:from>
    <xdr:to>
      <xdr:col>68</xdr:col>
      <xdr:colOff>152400</xdr:colOff>
      <xdr:row>58</xdr:row>
      <xdr:rowOff>138031</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3512800" y="1007064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58</xdr:row>
      <xdr:rowOff>97113</xdr:rowOff>
    </xdr:from>
    <xdr:to>
      <xdr:col>68</xdr:col>
      <xdr:colOff>203200</xdr:colOff>
      <xdr:row>59</xdr:row>
      <xdr:rowOff>27263</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4351000" y="1004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12040</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020800" y="10127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92746</xdr:rowOff>
    </xdr:from>
    <xdr:to>
      <xdr:col>64</xdr:col>
      <xdr:colOff>152400</xdr:colOff>
      <xdr:row>59</xdr:row>
      <xdr:rowOff>22896</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3462000" y="1003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7673</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3131800" y="1012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92861</xdr:rowOff>
    </xdr:from>
    <xdr:to>
      <xdr:col>81</xdr:col>
      <xdr:colOff>95250</xdr:colOff>
      <xdr:row>59</xdr:row>
      <xdr:rowOff>23011</xdr:rowOff>
    </xdr:to>
    <xdr:sp macro="" textlink="">
      <xdr:nvSpPr>
        <xdr:cNvPr id="328" name="楕円 327">
          <a:extLst>
            <a:ext uri="{FF2B5EF4-FFF2-40B4-BE49-F238E27FC236}">
              <a16:creationId xmlns:a16="http://schemas.microsoft.com/office/drawing/2014/main" id="{00000000-0008-0000-0300-000048010000}"/>
            </a:ext>
          </a:extLst>
        </xdr:cNvPr>
        <xdr:cNvSpPr/>
      </xdr:nvSpPr>
      <xdr:spPr>
        <a:xfrm>
          <a:off x="16967200" y="1003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14138</xdr:rowOff>
    </xdr:from>
    <xdr:ext cx="762000" cy="259045"/>
    <xdr:sp macro="" textlink="">
      <xdr:nvSpPr>
        <xdr:cNvPr id="329" name="定員管理の状況該当値テキスト">
          <a:extLst>
            <a:ext uri="{FF2B5EF4-FFF2-40B4-BE49-F238E27FC236}">
              <a16:creationId xmlns:a16="http://schemas.microsoft.com/office/drawing/2014/main" id="{00000000-0008-0000-0300-000049010000}"/>
            </a:ext>
          </a:extLst>
        </xdr:cNvPr>
        <xdr:cNvSpPr txBox="1"/>
      </xdr:nvSpPr>
      <xdr:spPr>
        <a:xfrm>
          <a:off x="17106900" y="9958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89759</xdr:rowOff>
    </xdr:from>
    <xdr:to>
      <xdr:col>77</xdr:col>
      <xdr:colOff>95250</xdr:colOff>
      <xdr:row>59</xdr:row>
      <xdr:rowOff>19909</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129000" y="1003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30086</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9802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90793</xdr:rowOff>
    </xdr:from>
    <xdr:to>
      <xdr:col>73</xdr:col>
      <xdr:colOff>44450</xdr:colOff>
      <xdr:row>59</xdr:row>
      <xdr:rowOff>20943</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5240000" y="1003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31120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980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87231</xdr:rowOff>
    </xdr:from>
    <xdr:to>
      <xdr:col>68</xdr:col>
      <xdr:colOff>203200</xdr:colOff>
      <xdr:row>59</xdr:row>
      <xdr:rowOff>17381</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4351000" y="1003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27558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9800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75740</xdr:rowOff>
    </xdr:from>
    <xdr:to>
      <xdr:col>64</xdr:col>
      <xdr:colOff>152400</xdr:colOff>
      <xdr:row>59</xdr:row>
      <xdr:rowOff>5890</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3462000" y="1001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16067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978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a:extLst>
            <a:ext uri="{FF2B5EF4-FFF2-40B4-BE49-F238E27FC236}">
              <a16:creationId xmlns:a16="http://schemas.microsoft.com/office/drawing/2014/main" id="{00000000-0008-0000-0300-00005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２年度の単年度においては、算定の分母となる標準財政規模が対前年比</a:t>
          </a:r>
          <a:r>
            <a:rPr kumimoji="1" lang="en-US" altLang="ja-JP" sz="1300">
              <a:latin typeface="ＭＳ Ｐゴシック" panose="020B0600070205080204" pitchFamily="50" charset="-128"/>
              <a:ea typeface="ＭＳ Ｐゴシック" panose="020B0600070205080204" pitchFamily="50" charset="-128"/>
            </a:rPr>
            <a:t>110</a:t>
          </a:r>
          <a:r>
            <a:rPr kumimoji="1" lang="ja-JP" altLang="en-US" sz="1300">
              <a:latin typeface="ＭＳ Ｐゴシック" panose="020B0600070205080204" pitchFamily="50" charset="-128"/>
              <a:ea typeface="ＭＳ Ｐゴシック" panose="020B0600070205080204" pitchFamily="50" charset="-128"/>
            </a:rPr>
            <a:t>百万円増（普通交付税の増などによるもの）となり、分子となる実質的な公債費が対前年比</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百万円増（元利償還金の減などによるもの）となったが、分母増が多いため、実質公債費率が対前年比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減となり、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か年平均においても比率</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ポイント改善となった。しかしながら進行中の「治水対策事業」・「庁舎建設事業」等の大型事業による借入れにより、本比率は上昇していくことが予想されている。</a:t>
          </a:r>
        </a:p>
      </xdr:txBody>
    </xdr:sp>
    <xdr:clientData/>
  </xdr:twoCellAnchor>
  <xdr:oneCellAnchor>
    <xdr:from>
      <xdr:col>61</xdr:col>
      <xdr:colOff>6350</xdr:colOff>
      <xdr:row>32</xdr:row>
      <xdr:rowOff>101600</xdr:rowOff>
    </xdr:from>
    <xdr:ext cx="298543" cy="22570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a:extLst>
            <a:ext uri="{FF2B5EF4-FFF2-40B4-BE49-F238E27FC236}">
              <a16:creationId xmlns:a16="http://schemas.microsoft.com/office/drawing/2014/main" id="{00000000-0008-0000-0300-00006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公債費負担の状況グラフ枠">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25908</xdr:rowOff>
    </xdr:from>
    <xdr:to>
      <xdr:col>81</xdr:col>
      <xdr:colOff>44450</xdr:colOff>
      <xdr:row>43</xdr:row>
      <xdr:rowOff>143510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flipV="1">
          <a:off x="17018000" y="6541008"/>
          <a:ext cx="0" cy="97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64" name="公債費負担の状況最小値テキスト">
          <a:extLst>
            <a:ext uri="{FF2B5EF4-FFF2-40B4-BE49-F238E27FC236}">
              <a16:creationId xmlns:a16="http://schemas.microsoft.com/office/drawing/2014/main" id="{00000000-0008-0000-0300-00006C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112285</xdr:rowOff>
    </xdr:from>
    <xdr:ext cx="762000" cy="259045"/>
    <xdr:sp macro="" textlink="">
      <xdr:nvSpPr>
        <xdr:cNvPr id="366" name="公債費負担の状況最大値テキスト">
          <a:extLst>
            <a:ext uri="{FF2B5EF4-FFF2-40B4-BE49-F238E27FC236}">
              <a16:creationId xmlns:a16="http://schemas.microsoft.com/office/drawing/2014/main" id="{00000000-0008-0000-0300-00006E010000}"/>
            </a:ext>
          </a:extLst>
        </xdr:cNvPr>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25908</xdr:rowOff>
    </xdr:from>
    <xdr:to>
      <xdr:col>81</xdr:col>
      <xdr:colOff>133350</xdr:colOff>
      <xdr:row>38</xdr:row>
      <xdr:rowOff>25908</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129286</xdr:rowOff>
    </xdr:from>
    <xdr:to>
      <xdr:col>81</xdr:col>
      <xdr:colOff>44450</xdr:colOff>
      <xdr:row>41</xdr:row>
      <xdr:rowOff>134112</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flipV="1">
          <a:off x="16179800" y="7158736"/>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66057</xdr:rowOff>
    </xdr:from>
    <xdr:ext cx="762000" cy="259045"/>
    <xdr:sp macro="" textlink="">
      <xdr:nvSpPr>
        <xdr:cNvPr id="369" name="公債費負担の状況平均値テキスト">
          <a:extLst>
            <a:ext uri="{FF2B5EF4-FFF2-40B4-BE49-F238E27FC236}">
              <a16:creationId xmlns:a16="http://schemas.microsoft.com/office/drawing/2014/main" id="{00000000-0008-0000-0300-000071010000}"/>
            </a:ext>
          </a:extLst>
        </xdr:cNvPr>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0" name="フローチャート: 判断 369">
          <a:extLst>
            <a:ext uri="{FF2B5EF4-FFF2-40B4-BE49-F238E27FC236}">
              <a16:creationId xmlns:a16="http://schemas.microsoft.com/office/drawing/2014/main" id="{00000000-0008-0000-0300-000072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134112</xdr:rowOff>
    </xdr:from>
    <xdr:to>
      <xdr:col>77</xdr:col>
      <xdr:colOff>44450</xdr:colOff>
      <xdr:row>41</xdr:row>
      <xdr:rowOff>138938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5290800" y="716356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88138</xdr:rowOff>
    </xdr:from>
    <xdr:to>
      <xdr:col>77</xdr:col>
      <xdr:colOff>95250</xdr:colOff>
      <xdr:row>42</xdr:row>
      <xdr:rowOff>18288</xdr:rowOff>
    </xdr:to>
    <xdr:sp macro="" textlink="">
      <xdr:nvSpPr>
        <xdr:cNvPr id="372" name="フローチャート: 判断 371">
          <a:extLst>
            <a:ext uri="{FF2B5EF4-FFF2-40B4-BE49-F238E27FC236}">
              <a16:creationId xmlns:a16="http://schemas.microsoft.com/office/drawing/2014/main" id="{00000000-0008-0000-0300-000074010000}"/>
            </a:ext>
          </a:extLst>
        </xdr:cNvPr>
        <xdr:cNvSpPr/>
      </xdr:nvSpPr>
      <xdr:spPr>
        <a:xfrm>
          <a:off x="161290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3065</xdr:rowOff>
    </xdr:from>
    <xdr:ext cx="7366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5798800" y="7203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109982</xdr:rowOff>
    </xdr:from>
    <xdr:to>
      <xdr:col>72</xdr:col>
      <xdr:colOff>203200</xdr:colOff>
      <xdr:row>41</xdr:row>
      <xdr:rowOff>138938</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4401800" y="713943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18813</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4909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76200</xdr:rowOff>
    </xdr:from>
    <xdr:to>
      <xdr:col>68</xdr:col>
      <xdr:colOff>152400</xdr:colOff>
      <xdr:row>41</xdr:row>
      <xdr:rowOff>109982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3512800" y="710565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164863</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3131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87" name="楕円 386">
          <a:extLst>
            <a:ext uri="{FF2B5EF4-FFF2-40B4-BE49-F238E27FC236}">
              <a16:creationId xmlns:a16="http://schemas.microsoft.com/office/drawing/2014/main" id="{00000000-0008-0000-0300-000083010000}"/>
            </a:ext>
          </a:extLst>
        </xdr:cNvPr>
        <xdr:cNvSpPr/>
      </xdr:nvSpPr>
      <xdr:spPr>
        <a:xfrm>
          <a:off x="169672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50563</xdr:rowOff>
    </xdr:from>
    <xdr:ext cx="762000" cy="259045"/>
    <xdr:sp macro="" textlink="">
      <xdr:nvSpPr>
        <xdr:cNvPr id="388" name="公債費負担の状況該当値テキスト">
          <a:extLst>
            <a:ext uri="{FF2B5EF4-FFF2-40B4-BE49-F238E27FC236}">
              <a16:creationId xmlns:a16="http://schemas.microsoft.com/office/drawing/2014/main" id="{00000000-0008-0000-0300-000084010000}"/>
            </a:ext>
          </a:extLst>
        </xdr:cNvPr>
        <xdr:cNvSpPr txBox="1"/>
      </xdr:nvSpPr>
      <xdr:spPr>
        <a:xfrm>
          <a:off x="17106900" y="708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83312</xdr:rowOff>
    </xdr:from>
    <xdr:to>
      <xdr:col>77</xdr:col>
      <xdr:colOff>95250</xdr:colOff>
      <xdr:row>42</xdr:row>
      <xdr:rowOff>13462</xdr:rowOff>
    </xdr:to>
    <xdr:sp macro="" textlink="">
      <xdr:nvSpPr>
        <xdr:cNvPr id="389" name="楕円 388">
          <a:extLst>
            <a:ext uri="{FF2B5EF4-FFF2-40B4-BE49-F238E27FC236}">
              <a16:creationId xmlns:a16="http://schemas.microsoft.com/office/drawing/2014/main" id="{00000000-0008-0000-0300-000085010000}"/>
            </a:ext>
          </a:extLst>
        </xdr:cNvPr>
        <xdr:cNvSpPr/>
      </xdr:nvSpPr>
      <xdr:spPr>
        <a:xfrm>
          <a:off x="16129000" y="711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23639</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881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88138</xdr:rowOff>
    </xdr:from>
    <xdr:to>
      <xdr:col>73</xdr:col>
      <xdr:colOff>44450</xdr:colOff>
      <xdr:row>42</xdr:row>
      <xdr:rowOff>18288</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5240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3065</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59182</xdr:rowOff>
    </xdr:from>
    <xdr:to>
      <xdr:col>68</xdr:col>
      <xdr:colOff>203200</xdr:colOff>
      <xdr:row>41</xdr:row>
      <xdr:rowOff>160782</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4351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170959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3462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137177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7" name="正方形/長方形 396">
          <a:extLst>
            <a:ext uri="{FF2B5EF4-FFF2-40B4-BE49-F238E27FC236}">
              <a16:creationId xmlns:a16="http://schemas.microsoft.com/office/drawing/2014/main" id="{00000000-0008-0000-0300-00008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1" name="正方形/長方形 400">
          <a:extLst>
            <a:ext uri="{FF2B5EF4-FFF2-40B4-BE49-F238E27FC236}">
              <a16:creationId xmlns:a16="http://schemas.microsoft.com/office/drawing/2014/main" id="{00000000-0008-0000-0300-00009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繰上償還の実施や、交付税措置されない起債の取りやめた事等を主要因として、対前年度比</a:t>
          </a:r>
          <a:r>
            <a:rPr kumimoji="1" lang="en-US" altLang="ja-JP" sz="1300">
              <a:latin typeface="ＭＳ Ｐゴシック" panose="020B0600070205080204" pitchFamily="50" charset="-128"/>
              <a:ea typeface="ＭＳ Ｐゴシック" panose="020B0600070205080204" pitchFamily="50" charset="-128"/>
            </a:rPr>
            <a:t>11.7</a:t>
          </a:r>
          <a:r>
            <a:rPr kumimoji="1" lang="ja-JP" altLang="en-US" sz="1300">
              <a:latin typeface="ＭＳ Ｐゴシック" panose="020B0600070205080204" pitchFamily="50" charset="-128"/>
              <a:ea typeface="ＭＳ Ｐゴシック" panose="020B0600070205080204" pitchFamily="50" charset="-128"/>
            </a:rPr>
            <a:t>ポイント改善となり、</a:t>
          </a:r>
          <a:r>
            <a:rPr kumimoji="1" lang="en-US" altLang="ja-JP" sz="1300">
              <a:latin typeface="ＭＳ Ｐゴシック" panose="020B0600070205080204" pitchFamily="50" charset="-128"/>
              <a:ea typeface="ＭＳ Ｐゴシック" panose="020B0600070205080204" pitchFamily="50" charset="-128"/>
            </a:rPr>
            <a:t>-31.4%</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現状交付税算入のある起債を積極的に借入れ、事業を実施しているが、進行中の「治水対策事業」・「庁舎建設事業」等の大型事業による借入れにより、本比率は上昇していくことが予想されている。</a:t>
          </a:r>
        </a:p>
      </xdr:txBody>
    </xdr:sp>
    <xdr:clientData/>
  </xdr:twoCellAnchor>
  <xdr:oneCellAnchor>
    <xdr:from>
      <xdr:col>61</xdr:col>
      <xdr:colOff>6350</xdr:colOff>
      <xdr:row>10</xdr:row>
      <xdr:rowOff>63500</xdr:rowOff>
    </xdr:from>
    <xdr:ext cx="298543" cy="22570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1" name="直線コネクタ 410">
          <a:extLst>
            <a:ext uri="{FF2B5EF4-FFF2-40B4-BE49-F238E27FC236}">
              <a16:creationId xmlns:a16="http://schemas.microsoft.com/office/drawing/2014/main" id="{00000000-0008-0000-0300-00009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69306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flipV="1">
          <a:off x="17018000" y="2313214"/>
          <a:ext cx="0" cy="1699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41383</xdr:rowOff>
    </xdr:from>
    <xdr:ext cx="762000" cy="259045"/>
    <xdr:sp macro="" textlink="">
      <xdr:nvSpPr>
        <xdr:cNvPr id="428" name="将来負担の状況最小値テキスト">
          <a:extLst>
            <a:ext uri="{FF2B5EF4-FFF2-40B4-BE49-F238E27FC236}">
              <a16:creationId xmlns:a16="http://schemas.microsoft.com/office/drawing/2014/main" id="{00000000-0008-0000-0300-0000AC010000}"/>
            </a:ext>
          </a:extLst>
        </xdr:cNvPr>
        <xdr:cNvSpPr txBox="1"/>
      </xdr:nvSpPr>
      <xdr:spPr>
        <a:xfrm>
          <a:off x="17106900" y="398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69306</xdr:rowOff>
    </xdr:from>
    <xdr:to>
      <xdr:col>81</xdr:col>
      <xdr:colOff>133350</xdr:colOff>
      <xdr:row>23</xdr:row>
      <xdr:rowOff>69306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401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0" name="将来負担の状況最大値テキスト">
          <a:extLst>
            <a:ext uri="{FF2B5EF4-FFF2-40B4-BE49-F238E27FC236}">
              <a16:creationId xmlns:a16="http://schemas.microsoft.com/office/drawing/2014/main" id="{00000000-0008-0000-0300-0000AE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2" name="将来負担の状況平均値テキスト">
          <a:extLst>
            <a:ext uri="{FF2B5EF4-FFF2-40B4-BE49-F238E27FC236}">
              <a16:creationId xmlns:a16="http://schemas.microsoft.com/office/drawing/2014/main" id="{00000000-0008-0000-0300-0000B0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3" name="フローチャート: 判断 432">
          <a:extLst>
            <a:ext uri="{FF2B5EF4-FFF2-40B4-BE49-F238E27FC236}">
              <a16:creationId xmlns:a16="http://schemas.microsoft.com/office/drawing/2014/main" id="{00000000-0008-0000-0300-0000B1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70334</xdr:rowOff>
    </xdr:from>
    <xdr:to>
      <xdr:col>77</xdr:col>
      <xdr:colOff>95250</xdr:colOff>
      <xdr:row>14</xdr:row>
      <xdr:rowOff>484</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129000" y="229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10661</xdr:rowOff>
    </xdr:from>
    <xdr:ext cx="7366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5798800" y="2068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122041</xdr:rowOff>
    </xdr:from>
    <xdr:to>
      <xdr:col>73</xdr:col>
      <xdr:colOff>44450</xdr:colOff>
      <xdr:row>14</xdr:row>
      <xdr:rowOff>52191</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5240000" y="235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62368</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4909800" y="211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130991</xdr:rowOff>
    </xdr:from>
    <xdr:to>
      <xdr:col>68</xdr:col>
      <xdr:colOff>203200</xdr:colOff>
      <xdr:row>15</xdr:row>
      <xdr:rowOff>61141</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4351000" y="253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71318</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020800" y="230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153972</xdr:rowOff>
    </xdr:from>
    <xdr:to>
      <xdr:col>64</xdr:col>
      <xdr:colOff>152400</xdr:colOff>
      <xdr:row>15</xdr:row>
      <xdr:rowOff>84122</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3462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94299</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3131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高知県日高村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4,980
4,959
44.85
5,366,115
4,785,640
34,019
2,117,490
3,928,978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前年度と比較すると</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ポイント増加している。主要因としては、制度改正による手当増等、物件費に計上していた賃金を人件費へシフトしたこと等による。今後においても適正な水準を維持していく必要がある。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125367</xdr:rowOff>
    </xdr:from>
    <xdr:to>
      <xdr:col>24</xdr:col>
      <xdr:colOff>25400</xdr:colOff>
      <xdr:row>40</xdr:row>
      <xdr:rowOff>130266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83217"/>
          <a:ext cx="0" cy="1205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40294</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26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125367</xdr:rowOff>
    </xdr:from>
    <xdr:to>
      <xdr:col>24</xdr:col>
      <xdr:colOff>114300</xdr:colOff>
      <xdr:row>33</xdr:row>
      <xdr:rowOff>125367</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8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76381</xdr:rowOff>
    </xdr:from>
    <xdr:to>
      <xdr:col>24</xdr:col>
      <xdr:colOff>25400</xdr:colOff>
      <xdr:row>35</xdr:row>
      <xdr:rowOff>128633</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077131"/>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85833</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086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113756</xdr:rowOff>
    </xdr:from>
    <xdr:to>
      <xdr:col>24</xdr:col>
      <xdr:colOff>76200</xdr:colOff>
      <xdr:row>36</xdr:row>
      <xdr:rowOff>43906</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76381</xdr:rowOff>
    </xdr:from>
    <xdr:to>
      <xdr:col>19</xdr:col>
      <xdr:colOff>187325</xdr:colOff>
      <xdr:row>35</xdr:row>
      <xdr:rowOff>86178</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077131"/>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54973</xdr:rowOff>
    </xdr:from>
    <xdr:to>
      <xdr:col>20</xdr:col>
      <xdr:colOff>38100</xdr:colOff>
      <xdr:row>35</xdr:row>
      <xdr:rowOff>156573</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0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141350</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14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76381</xdr:rowOff>
    </xdr:from>
    <xdr:to>
      <xdr:col>15</xdr:col>
      <xdr:colOff>98425</xdr:colOff>
      <xdr:row>35</xdr:row>
      <xdr:rowOff>86178</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077131"/>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48442</xdr:rowOff>
    </xdr:from>
    <xdr:to>
      <xdr:col>15</xdr:col>
      <xdr:colOff>149225</xdr:colOff>
      <xdr:row>35</xdr:row>
      <xdr:rowOff>150042</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049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134819</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13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76381</xdr:rowOff>
    </xdr:from>
    <xdr:to>
      <xdr:col>11</xdr:col>
      <xdr:colOff>9525</xdr:colOff>
      <xdr:row>35</xdr:row>
      <xdr:rowOff>82913</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07713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58239</xdr:rowOff>
    </xdr:from>
    <xdr:to>
      <xdr:col>11</xdr:col>
      <xdr:colOff>60325</xdr:colOff>
      <xdr:row>35</xdr:row>
      <xdr:rowOff>159839</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05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144616</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145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51707</xdr:rowOff>
    </xdr:from>
    <xdr:to>
      <xdr:col>6</xdr:col>
      <xdr:colOff>171450</xdr:colOff>
      <xdr:row>35</xdr:row>
      <xdr:rowOff>153307</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05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138084</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13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77833</xdr:rowOff>
    </xdr:from>
    <xdr:to>
      <xdr:col>24</xdr:col>
      <xdr:colOff>76200</xdr:colOff>
      <xdr:row>36</xdr:row>
      <xdr:rowOff>7983</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07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94360</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92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25581</xdr:rowOff>
    </xdr:from>
    <xdr:to>
      <xdr:col>20</xdr:col>
      <xdr:colOff>38100</xdr:colOff>
      <xdr:row>35</xdr:row>
      <xdr:rowOff>127181</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02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137358</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795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35378</xdr:rowOff>
    </xdr:from>
    <xdr:to>
      <xdr:col>15</xdr:col>
      <xdr:colOff>149225</xdr:colOff>
      <xdr:row>35</xdr:row>
      <xdr:rowOff>136978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147155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80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25581</xdr:rowOff>
    </xdr:from>
    <xdr:to>
      <xdr:col>11</xdr:col>
      <xdr:colOff>60325</xdr:colOff>
      <xdr:row>35</xdr:row>
      <xdr:rowOff>127181</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02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137358</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795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32113</xdr:rowOff>
    </xdr:from>
    <xdr:to>
      <xdr:col>6</xdr:col>
      <xdr:colOff>171450</xdr:colOff>
      <xdr:row>35</xdr:row>
      <xdr:rowOff>133713</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03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143890</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801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改善となった。主要因としては、戸籍住民登録費、非常備消防費等の減もあるが、歳入経常一般財源増によるところが大きい。今年度も含めデジタル化等に伴う費用関係が増加傾向にあるため、引き続きコスト意識を持ち、経常的物件費の抑制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21</xdr:row>
      <xdr:rowOff>115570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44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87647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115570</xdr:rowOff>
    </xdr:from>
    <xdr:to>
      <xdr:col>82</xdr:col>
      <xdr:colOff>196850</xdr:colOff>
      <xdr:row>21</xdr:row>
      <xdr:rowOff>115570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94996</xdr:rowOff>
    </xdr:from>
    <xdr:to>
      <xdr:col>82</xdr:col>
      <xdr:colOff>107950</xdr:colOff>
      <xdr:row>16</xdr:row>
      <xdr:rowOff>117856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5671800" y="283819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103141</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846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131064</xdr:rowOff>
    </xdr:from>
    <xdr:to>
      <xdr:col>82</xdr:col>
      <xdr:colOff>158750</xdr:colOff>
      <xdr:row>17</xdr:row>
      <xdr:rowOff>61214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108712</xdr:rowOff>
    </xdr:from>
    <xdr:to>
      <xdr:col>78</xdr:col>
      <xdr:colOff>69850</xdr:colOff>
      <xdr:row>16</xdr:row>
      <xdr:rowOff>117856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782800" y="28519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91711</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3006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72136</xdr:rowOff>
    </xdr:from>
    <xdr:to>
      <xdr:col>73</xdr:col>
      <xdr:colOff>180975</xdr:colOff>
      <xdr:row>16</xdr:row>
      <xdr:rowOff>108712</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28153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167640</xdr:rowOff>
    </xdr:from>
    <xdr:to>
      <xdr:col>74</xdr:col>
      <xdr:colOff>31750</xdr:colOff>
      <xdr:row>17</xdr:row>
      <xdr:rowOff>97790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82567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72136</xdr:rowOff>
    </xdr:from>
    <xdr:to>
      <xdr:col>69</xdr:col>
      <xdr:colOff>92075</xdr:colOff>
      <xdr:row>16</xdr:row>
      <xdr:rowOff>108712</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004800" y="28153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158496</xdr:rowOff>
    </xdr:from>
    <xdr:to>
      <xdr:col>69</xdr:col>
      <xdr:colOff>142875</xdr:colOff>
      <xdr:row>17</xdr:row>
      <xdr:rowOff>88646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73423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117348</xdr:rowOff>
    </xdr:from>
    <xdr:to>
      <xdr:col>65</xdr:col>
      <xdr:colOff>53975</xdr:colOff>
      <xdr:row>17</xdr:row>
      <xdr:rowOff>47498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32275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44196</xdr:rowOff>
    </xdr:from>
    <xdr:to>
      <xdr:col>82</xdr:col>
      <xdr:colOff>158750</xdr:colOff>
      <xdr:row>16</xdr:row>
      <xdr:rowOff>145796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60723</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63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67056</xdr:rowOff>
    </xdr:from>
    <xdr:to>
      <xdr:col>78</xdr:col>
      <xdr:colOff>120650</xdr:colOff>
      <xdr:row>16</xdr:row>
      <xdr:rowOff>168656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8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7383</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579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57912</xdr:rowOff>
    </xdr:from>
    <xdr:to>
      <xdr:col>74</xdr:col>
      <xdr:colOff>31750</xdr:colOff>
      <xdr:row>16</xdr:row>
      <xdr:rowOff>159512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80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169689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21336</xdr:rowOff>
    </xdr:from>
    <xdr:to>
      <xdr:col>69</xdr:col>
      <xdr:colOff>142875</xdr:colOff>
      <xdr:row>16</xdr:row>
      <xdr:rowOff>122936</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76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133113</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57912</xdr:rowOff>
    </xdr:from>
    <xdr:to>
      <xdr:col>65</xdr:col>
      <xdr:colOff>53975</xdr:colOff>
      <xdr:row>16</xdr:row>
      <xdr:rowOff>159512</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80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169689</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前年度と比較すると</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ポイント改善している。主要因としては、年々増加傾向にあるふるさと納税を保育所運営費等の事業へ充当したことにより、一般財源が抑制された結果である。</a:t>
          </a:r>
        </a:p>
        <a:p>
          <a:r>
            <a:rPr kumimoji="1" lang="ja-JP" altLang="en-US" sz="1300">
              <a:latin typeface="ＭＳ Ｐゴシック" panose="020B0600070205080204" pitchFamily="50" charset="-128"/>
              <a:ea typeface="ＭＳ Ｐゴシック" panose="020B0600070205080204" pitchFamily="50" charset="-128"/>
            </a:rPr>
            <a:t>　今後も社会情勢により増加が予想される社会保障経費と共に本村の当比率にも注視してく必要がある。</a:t>
          </a: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69850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18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31750</xdr:rowOff>
    </xdr:from>
    <xdr:to>
      <xdr:col>24</xdr:col>
      <xdr:colOff>25400</xdr:colOff>
      <xdr:row>57</xdr:row>
      <xdr:rowOff>31750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63295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143527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31750</xdr:rowOff>
    </xdr:from>
    <xdr:to>
      <xdr:col>19</xdr:col>
      <xdr:colOff>187325</xdr:colOff>
      <xdr:row>57</xdr:row>
      <xdr:rowOff>107950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804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114300</xdr:rowOff>
    </xdr:from>
    <xdr:to>
      <xdr:col>20</xdr:col>
      <xdr:colOff>38100</xdr:colOff>
      <xdr:row>59</xdr:row>
      <xdr:rowOff>44450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29227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1014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107950</xdr:rowOff>
    </xdr:from>
    <xdr:to>
      <xdr:col>15</xdr:col>
      <xdr:colOff>98425</xdr:colOff>
      <xdr:row>58</xdr:row>
      <xdr:rowOff>88900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8806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114300</xdr:rowOff>
    </xdr:from>
    <xdr:to>
      <xdr:col>15</xdr:col>
      <xdr:colOff>149225</xdr:colOff>
      <xdr:row>59</xdr:row>
      <xdr:rowOff>44450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29227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58</xdr:row>
      <xdr:rowOff>88900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7663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38100</xdr:rowOff>
    </xdr:from>
    <xdr:to>
      <xdr:col>11</xdr:col>
      <xdr:colOff>60325</xdr:colOff>
      <xdr:row>58</xdr:row>
      <xdr:rowOff>139700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149877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0</xdr:rowOff>
    </xdr:from>
    <xdr:to>
      <xdr:col>6</xdr:col>
      <xdr:colOff>171450</xdr:colOff>
      <xdr:row>58</xdr:row>
      <xdr:rowOff>101600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86377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168927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152400</xdr:rowOff>
    </xdr:from>
    <xdr:to>
      <xdr:col>20</xdr:col>
      <xdr:colOff>38100</xdr:colOff>
      <xdr:row>57</xdr:row>
      <xdr:rowOff>82550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57150</xdr:rowOff>
    </xdr:from>
    <xdr:to>
      <xdr:col>15</xdr:col>
      <xdr:colOff>149225</xdr:colOff>
      <xdr:row>57</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168927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38100</xdr:rowOff>
    </xdr:from>
    <xdr:to>
      <xdr:col>11</xdr:col>
      <xdr:colOff>60325</xdr:colOff>
      <xdr:row>58</xdr:row>
      <xdr:rowOff>139700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124477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54627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改善となった。その他は特別会計への繰出金によるもの等増となっているが、歳入経常一般財源増により、結果減少という形になっている。今後も高齢化の影響により、後期高齢者医療・介護保険事業等における医療費負担の増 等、増加が予想されるところである。</a:t>
          </a:r>
        </a:p>
        <a:p>
          <a:r>
            <a:rPr kumimoji="1" lang="ja-JP" altLang="en-US" sz="1300">
              <a:latin typeface="ＭＳ Ｐゴシック" panose="020B0600070205080204" pitchFamily="50" charset="-128"/>
              <a:ea typeface="ＭＳ Ｐゴシック" panose="020B0600070205080204" pitchFamily="50" charset="-128"/>
            </a:rPr>
            <a:t>　今後も健診受診率の向上等により、医療費・扶助費の抑制に努め、一般会計からの繰出金の圧縮を図るとともに、繰出基準に基づいた適正な執行に努める。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85090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8812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57167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85090</xdr:rowOff>
    </xdr:from>
    <xdr:to>
      <xdr:col>82</xdr:col>
      <xdr:colOff>196850</xdr:colOff>
      <xdr:row>61</xdr:row>
      <xdr:rowOff>85090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142240</xdr:rowOff>
    </xdr:from>
    <xdr:to>
      <xdr:col>82</xdr:col>
      <xdr:colOff>107950</xdr:colOff>
      <xdr:row>57</xdr:row>
      <xdr:rowOff>8890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97434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170197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771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26670</xdr:rowOff>
    </xdr:from>
    <xdr:to>
      <xdr:col>82</xdr:col>
      <xdr:colOff>158750</xdr:colOff>
      <xdr:row>57</xdr:row>
      <xdr:rowOff>128270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165100</xdr:rowOff>
    </xdr:from>
    <xdr:to>
      <xdr:col>78</xdr:col>
      <xdr:colOff>69850</xdr:colOff>
      <xdr:row>57</xdr:row>
      <xdr:rowOff>8890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4782800" y="97663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144780</xdr:rowOff>
    </xdr:from>
    <xdr:to>
      <xdr:col>78</xdr:col>
      <xdr:colOff>120650</xdr:colOff>
      <xdr:row>59</xdr:row>
      <xdr:rowOff>74930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1008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59707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165100</xdr:rowOff>
    </xdr:from>
    <xdr:to>
      <xdr:col>73</xdr:col>
      <xdr:colOff>180975</xdr:colOff>
      <xdr:row>57</xdr:row>
      <xdr:rowOff>24130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766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144780</xdr:rowOff>
    </xdr:from>
    <xdr:to>
      <xdr:col>74</xdr:col>
      <xdr:colOff>31750</xdr:colOff>
      <xdr:row>59</xdr:row>
      <xdr:rowOff>74930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1008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59707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24130</xdr:rowOff>
    </xdr:from>
    <xdr:to>
      <xdr:col>69</xdr:col>
      <xdr:colOff>92075</xdr:colOff>
      <xdr:row>57</xdr:row>
      <xdr:rowOff>24130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796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137160</xdr:rowOff>
    </xdr:from>
    <xdr:to>
      <xdr:col>69</xdr:col>
      <xdr:colOff>142875</xdr:colOff>
      <xdr:row>59</xdr:row>
      <xdr:rowOff>67310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1008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52087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1016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152400</xdr:rowOff>
    </xdr:from>
    <xdr:to>
      <xdr:col>65</xdr:col>
      <xdr:colOff>53975</xdr:colOff>
      <xdr:row>59</xdr:row>
      <xdr:rowOff>82550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67327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107967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129540</xdr:rowOff>
    </xdr:from>
    <xdr:to>
      <xdr:col>78</xdr:col>
      <xdr:colOff>120650</xdr:colOff>
      <xdr:row>57</xdr:row>
      <xdr:rowOff>59690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69867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49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114300</xdr:rowOff>
    </xdr:from>
    <xdr:to>
      <xdr:col>74</xdr:col>
      <xdr:colOff>31750</xdr:colOff>
      <xdr:row>57</xdr:row>
      <xdr:rowOff>44450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54627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144780</xdr:rowOff>
    </xdr:from>
    <xdr:to>
      <xdr:col>69</xdr:col>
      <xdr:colOff>142875</xdr:colOff>
      <xdr:row>57</xdr:row>
      <xdr:rowOff>74930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ポイント改善となった。主要因としては、仁淀消防組合分担金が増となった反面、仁淀川下流衛生事務組合負担金、高知県中央西部焼却処理事務組合負担金ともに減少、経常経費充当一般財源が対前年度比△</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百万円の減少となった。今後においても、補助基準・要綱に基づいた適切な執行はもとより、必要性の低い補助金の見直しや廃止に努める。</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74422</xdr:rowOff>
    </xdr:from>
    <xdr:to>
      <xdr:col>82</xdr:col>
      <xdr:colOff>107950</xdr:colOff>
      <xdr:row>41</xdr:row>
      <xdr:rowOff>28702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73227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779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28702</xdr:rowOff>
    </xdr:from>
    <xdr:to>
      <xdr:col>82</xdr:col>
      <xdr:colOff>196850</xdr:colOff>
      <xdr:row>41</xdr:row>
      <xdr:rowOff>28702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70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160799</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74422</xdr:rowOff>
    </xdr:from>
    <xdr:to>
      <xdr:col>82</xdr:col>
      <xdr:colOff>196850</xdr:colOff>
      <xdr:row>33</xdr:row>
      <xdr:rowOff>74422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67564</xdr:rowOff>
    </xdr:from>
    <xdr:to>
      <xdr:col>82</xdr:col>
      <xdr:colOff>107950</xdr:colOff>
      <xdr:row>38</xdr:row>
      <xdr:rowOff>163576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6582664"/>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83583</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084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163576</xdr:rowOff>
    </xdr:from>
    <xdr:to>
      <xdr:col>78</xdr:col>
      <xdr:colOff>69850</xdr:colOff>
      <xdr:row>39</xdr:row>
      <xdr:rowOff>74422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67867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37338</xdr:rowOff>
    </xdr:from>
    <xdr:to>
      <xdr:col>78</xdr:col>
      <xdr:colOff>120650</xdr:colOff>
      <xdr:row>37</xdr:row>
      <xdr:rowOff>138938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149115</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19558</xdr:rowOff>
    </xdr:from>
    <xdr:to>
      <xdr:col>73</xdr:col>
      <xdr:colOff>180975</xdr:colOff>
      <xdr:row>39</xdr:row>
      <xdr:rowOff>74422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7061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121683</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19558</xdr:rowOff>
    </xdr:from>
    <xdr:to>
      <xdr:col>69</xdr:col>
      <xdr:colOff>92075</xdr:colOff>
      <xdr:row>39</xdr:row>
      <xdr:rowOff>19558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7061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112539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103395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16764</xdr:rowOff>
    </xdr:from>
    <xdr:to>
      <xdr:col>82</xdr:col>
      <xdr:colOff>158750</xdr:colOff>
      <xdr:row>38</xdr:row>
      <xdr:rowOff>118364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160291</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112776</xdr:rowOff>
    </xdr:from>
    <xdr:to>
      <xdr:col>78</xdr:col>
      <xdr:colOff>120650</xdr:colOff>
      <xdr:row>39</xdr:row>
      <xdr:rowOff>42926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27703</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714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23622</xdr:rowOff>
    </xdr:from>
    <xdr:to>
      <xdr:col>74</xdr:col>
      <xdr:colOff>31750</xdr:colOff>
      <xdr:row>39</xdr:row>
      <xdr:rowOff>125222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7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109999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79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140208</xdr:rowOff>
    </xdr:from>
    <xdr:to>
      <xdr:col>69</xdr:col>
      <xdr:colOff>142875</xdr:colOff>
      <xdr:row>39</xdr:row>
      <xdr:rowOff>70358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6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55135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140208</xdr:rowOff>
    </xdr:from>
    <xdr:to>
      <xdr:col>65</xdr:col>
      <xdr:colOff>53975</xdr:colOff>
      <xdr:row>39</xdr:row>
      <xdr:rowOff>70358</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6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55135</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前年度と比較すると</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ポイント改善している。主要因としては、元利償還金が対前年度比</a:t>
          </a:r>
          <a:r>
            <a:rPr kumimoji="1" lang="en-US" altLang="ja-JP" sz="1300">
              <a:latin typeface="ＭＳ Ｐゴシック" panose="020B0600070205080204" pitchFamily="50" charset="-128"/>
              <a:ea typeface="ＭＳ Ｐゴシック" panose="020B0600070205080204" pitchFamily="50" charset="-128"/>
            </a:rPr>
            <a:t>29.5% </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105</a:t>
          </a:r>
          <a:r>
            <a:rPr kumimoji="1" lang="ja-JP" altLang="en-US" sz="1300">
              <a:latin typeface="ＭＳ Ｐゴシック" panose="020B0600070205080204" pitchFamily="50" charset="-128"/>
              <a:ea typeface="ＭＳ Ｐゴシック" panose="020B0600070205080204" pitchFamily="50" charset="-128"/>
            </a:rPr>
            <a:t>百万円の増となっているが、内繰上償還等（臨時的経費）を差し引いた結果、経常経費としては改善している。現在では交付税算入のある起債を積極的に借入れ事業を展開しているが、今後の「治水対策事業」・「庁舎建設事業」等の大型事業による借入を鑑みると、本比率は上昇していくことが予想される。今後においても中長期的な財政計画に基づく行財政運営に努めていく。</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142239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133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114316</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01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142239</xdr:rowOff>
    </xdr:from>
    <xdr:to>
      <xdr:col>24</xdr:col>
      <xdr:colOff>114300</xdr:colOff>
      <xdr:row>81</xdr:row>
      <xdr:rowOff>142239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029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138430</xdr:rowOff>
    </xdr:from>
    <xdr:to>
      <xdr:col>24</xdr:col>
      <xdr:colOff>25400</xdr:colOff>
      <xdr:row>76</xdr:row>
      <xdr:rowOff>142239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987800" y="1316863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113047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143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140970</xdr:rowOff>
    </xdr:from>
    <xdr:to>
      <xdr:col>24</xdr:col>
      <xdr:colOff>76200</xdr:colOff>
      <xdr:row>77</xdr:row>
      <xdr:rowOff>71120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142239</xdr:rowOff>
    </xdr:from>
    <xdr:to>
      <xdr:col>19</xdr:col>
      <xdr:colOff>187325</xdr:colOff>
      <xdr:row>77</xdr:row>
      <xdr:rowOff>20320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17243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153670</xdr:rowOff>
    </xdr:from>
    <xdr:to>
      <xdr:col>15</xdr:col>
      <xdr:colOff>98425</xdr:colOff>
      <xdr:row>77</xdr:row>
      <xdr:rowOff>20320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31838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8907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153670</xdr:rowOff>
    </xdr:from>
    <xdr:to>
      <xdr:col>11</xdr:col>
      <xdr:colOff>9525</xdr:colOff>
      <xdr:row>77</xdr:row>
      <xdr:rowOff>1270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31838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64770</xdr:rowOff>
    </xdr:from>
    <xdr:to>
      <xdr:col>11</xdr:col>
      <xdr:colOff>60325</xdr:colOff>
      <xdr:row>76</xdr:row>
      <xdr:rowOff>166370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5097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49530</xdr:rowOff>
    </xdr:from>
    <xdr:to>
      <xdr:col>6</xdr:col>
      <xdr:colOff>171450</xdr:colOff>
      <xdr:row>76</xdr:row>
      <xdr:rowOff>151130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161307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87630</xdr:rowOff>
    </xdr:from>
    <xdr:to>
      <xdr:col>24</xdr:col>
      <xdr:colOff>76200</xdr:colOff>
      <xdr:row>77</xdr:row>
      <xdr:rowOff>17780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104157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91439</xdr:rowOff>
    </xdr:from>
    <xdr:to>
      <xdr:col>20</xdr:col>
      <xdr:colOff>38100</xdr:colOff>
      <xdr:row>77</xdr:row>
      <xdr:rowOff>21589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140970</xdr:rowOff>
    </xdr:from>
    <xdr:to>
      <xdr:col>15</xdr:col>
      <xdr:colOff>149225</xdr:colOff>
      <xdr:row>77</xdr:row>
      <xdr:rowOff>71120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102870</xdr:rowOff>
    </xdr:from>
    <xdr:to>
      <xdr:col>11</xdr:col>
      <xdr:colOff>60325</xdr:colOff>
      <xdr:row>77</xdr:row>
      <xdr:rowOff>33020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17797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36847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ポイント改善となった。主要因としては、物件費、人件費など全体的に増加となったものの、歳入経常一般財源増により、比率として減少となった結果である。</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44704</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69698"/>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16781</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44704</xdr:rowOff>
    </xdr:from>
    <xdr:to>
      <xdr:col>82</xdr:col>
      <xdr:colOff>196850</xdr:colOff>
      <xdr:row>80</xdr:row>
      <xdr:rowOff>44704</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33274</xdr:rowOff>
    </xdr:from>
    <xdr:to>
      <xdr:col>82</xdr:col>
      <xdr:colOff>107950</xdr:colOff>
      <xdr:row>77</xdr:row>
      <xdr:rowOff>88137</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234924"/>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127016</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110489</xdr:rowOff>
    </xdr:from>
    <xdr:to>
      <xdr:col>82</xdr:col>
      <xdr:colOff>158750</xdr:colOff>
      <xdr:row>77</xdr:row>
      <xdr:rowOff>40639</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88137</xdr:rowOff>
    </xdr:from>
    <xdr:to>
      <xdr:col>78</xdr:col>
      <xdr:colOff>69850</xdr:colOff>
      <xdr:row>77</xdr:row>
      <xdr:rowOff>136144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289787"/>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133350</xdr:rowOff>
    </xdr:from>
    <xdr:to>
      <xdr:col>78</xdr:col>
      <xdr:colOff>120650</xdr:colOff>
      <xdr:row>78</xdr:row>
      <xdr:rowOff>63500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48277</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110998</xdr:rowOff>
    </xdr:from>
    <xdr:to>
      <xdr:col>73</xdr:col>
      <xdr:colOff>180975</xdr:colOff>
      <xdr:row>77</xdr:row>
      <xdr:rowOff>136144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312648"/>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101854</xdr:rowOff>
    </xdr:from>
    <xdr:to>
      <xdr:col>69</xdr:col>
      <xdr:colOff>92075</xdr:colOff>
      <xdr:row>77</xdr:row>
      <xdr:rowOff>110998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3035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96774</xdr:rowOff>
    </xdr:from>
    <xdr:to>
      <xdr:col>69</xdr:col>
      <xdr:colOff>142875</xdr:colOff>
      <xdr:row>78</xdr:row>
      <xdr:rowOff>26924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11701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67056</xdr:rowOff>
    </xdr:from>
    <xdr:to>
      <xdr:col>65</xdr:col>
      <xdr:colOff>53975</xdr:colOff>
      <xdr:row>77</xdr:row>
      <xdr:rowOff>168656</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26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153433</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355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153924</xdr:rowOff>
    </xdr:from>
    <xdr:to>
      <xdr:col>82</xdr:col>
      <xdr:colOff>158750</xdr:colOff>
      <xdr:row>77</xdr:row>
      <xdr:rowOff>84074</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126001</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37337</xdr:rowOff>
    </xdr:from>
    <xdr:to>
      <xdr:col>78</xdr:col>
      <xdr:colOff>120650</xdr:colOff>
      <xdr:row>77</xdr:row>
      <xdr:rowOff>138937</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149114</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85344</xdr:rowOff>
    </xdr:from>
    <xdr:to>
      <xdr:col>74</xdr:col>
      <xdr:colOff>31750</xdr:colOff>
      <xdr:row>78</xdr:row>
      <xdr:rowOff>15494</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28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25671</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055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60198</xdr:rowOff>
    </xdr:from>
    <xdr:to>
      <xdr:col>69</xdr:col>
      <xdr:colOff>142875</xdr:colOff>
      <xdr:row>77</xdr:row>
      <xdr:rowOff>161798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525</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51054</xdr:rowOff>
    </xdr:from>
    <xdr:to>
      <xdr:col>65</xdr:col>
      <xdr:colOff>53975</xdr:colOff>
      <xdr:row>77</xdr:row>
      <xdr:rowOff>152654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162831</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高知県日高村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2612</xdr:rowOff>
    </xdr:from>
    <xdr:to>
      <xdr:col>29</xdr:col>
      <xdr:colOff>127000</xdr:colOff>
      <xdr:row>19</xdr:row>
      <xdr:rowOff>127331</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936187"/>
          <a:ext cx="0" cy="14963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99408</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04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127331</xdr:rowOff>
    </xdr:from>
    <xdr:to>
      <xdr:col>30</xdr:col>
      <xdr:colOff>25400</xdr:colOff>
      <xdr:row>19</xdr:row>
      <xdr:rowOff>127331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2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88989</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2612</xdr:rowOff>
    </xdr:from>
    <xdr:to>
      <xdr:col>30</xdr:col>
      <xdr:colOff>25400</xdr:colOff>
      <xdr:row>11</xdr:row>
      <xdr:rowOff>2612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936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56091</xdr:rowOff>
    </xdr:from>
    <xdr:to>
      <xdr:col>29</xdr:col>
      <xdr:colOff>127000</xdr:colOff>
      <xdr:row>19</xdr:row>
      <xdr:rowOff>68564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361266"/>
          <a:ext cx="647700" cy="124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12538</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74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167461</xdr:rowOff>
    </xdr:from>
    <xdr:to>
      <xdr:col>29</xdr:col>
      <xdr:colOff>177800</xdr:colOff>
      <xdr:row>18</xdr:row>
      <xdr:rowOff>97611</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68564</xdr:rowOff>
    </xdr:from>
    <xdr:to>
      <xdr:col>26</xdr:col>
      <xdr:colOff>50800</xdr:colOff>
      <xdr:row>19</xdr:row>
      <xdr:rowOff>76815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373739"/>
          <a:ext cx="698500" cy="8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19</xdr:row>
      <xdr:rowOff>9035</xdr:rowOff>
    </xdr:from>
    <xdr:to>
      <xdr:col>26</xdr:col>
      <xdr:colOff>101600</xdr:colOff>
      <xdr:row>19</xdr:row>
      <xdr:rowOff>110635</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314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120812</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083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76815</xdr:rowOff>
    </xdr:from>
    <xdr:to>
      <xdr:col>22</xdr:col>
      <xdr:colOff>114300</xdr:colOff>
      <xdr:row>19</xdr:row>
      <xdr:rowOff>80228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381990"/>
          <a:ext cx="698500" cy="3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15250</xdr:rowOff>
    </xdr:from>
    <xdr:to>
      <xdr:col>22</xdr:col>
      <xdr:colOff>165100</xdr:colOff>
      <xdr:row>19</xdr:row>
      <xdr:rowOff>116850</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3204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127027</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08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78412</xdr:rowOff>
    </xdr:from>
    <xdr:to>
      <xdr:col>18</xdr:col>
      <xdr:colOff>177800</xdr:colOff>
      <xdr:row>19</xdr:row>
      <xdr:rowOff>80228</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a:off x="2908300" y="3383587"/>
          <a:ext cx="698500" cy="18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18166</xdr:rowOff>
    </xdr:from>
    <xdr:to>
      <xdr:col>19</xdr:col>
      <xdr:colOff>38100</xdr:colOff>
      <xdr:row>19</xdr:row>
      <xdr:rowOff>119766</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323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129943</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092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23311</xdr:rowOff>
    </xdr:from>
    <xdr:to>
      <xdr:col>15</xdr:col>
      <xdr:colOff>101600</xdr:colOff>
      <xdr:row>19</xdr:row>
      <xdr:rowOff>124911</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328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135088</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097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5291</xdr:rowOff>
    </xdr:from>
    <xdr:to>
      <xdr:col>29</xdr:col>
      <xdr:colOff>177800</xdr:colOff>
      <xdr:row>19</xdr:row>
      <xdr:rowOff>106891</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310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85318</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219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17764</xdr:rowOff>
    </xdr:from>
    <xdr:to>
      <xdr:col>26</xdr:col>
      <xdr:colOff>101600</xdr:colOff>
      <xdr:row>19</xdr:row>
      <xdr:rowOff>119364</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322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104141</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3409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26015</xdr:rowOff>
    </xdr:from>
    <xdr:to>
      <xdr:col>22</xdr:col>
      <xdr:colOff>165100</xdr:colOff>
      <xdr:row>19</xdr:row>
      <xdr:rowOff>127615</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331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112392</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417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29428</xdr:rowOff>
    </xdr:from>
    <xdr:to>
      <xdr:col>19</xdr:col>
      <xdr:colOff>38100</xdr:colOff>
      <xdr:row>19</xdr:row>
      <xdr:rowOff>131028</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334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115805</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420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27612</xdr:rowOff>
    </xdr:from>
    <xdr:to>
      <xdr:col>15</xdr:col>
      <xdr:colOff>101600</xdr:colOff>
      <xdr:row>19</xdr:row>
      <xdr:rowOff>129212</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332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113989</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4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258302</xdr:rowOff>
    </xdr:from>
    <xdr:to>
      <xdr:col>29</xdr:col>
      <xdr:colOff>127000</xdr:colOff>
      <xdr:row>37</xdr:row>
      <xdr:rowOff>329174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82852"/>
          <a:ext cx="0" cy="12710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301251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25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329174</xdr:rowOff>
    </xdr:from>
    <xdr:to>
      <xdr:col>30</xdr:col>
      <xdr:colOff>25400</xdr:colOff>
      <xdr:row>37</xdr:row>
      <xdr:rowOff>329174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538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1779</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92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258302</xdr:rowOff>
    </xdr:from>
    <xdr:to>
      <xdr:col>30</xdr:col>
      <xdr:colOff>25400</xdr:colOff>
      <xdr:row>33</xdr:row>
      <xdr:rowOff>258302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82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70565</xdr:rowOff>
    </xdr:from>
    <xdr:to>
      <xdr:col>29</xdr:col>
      <xdr:colOff>127000</xdr:colOff>
      <xdr:row>37</xdr:row>
      <xdr:rowOff>74593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7195265"/>
          <a:ext cx="647700" cy="40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272235</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882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84258</xdr:rowOff>
    </xdr:from>
    <xdr:to>
      <xdr:col>29</xdr:col>
      <xdr:colOff>177800</xdr:colOff>
      <xdr:row>37</xdr:row>
      <xdr:rowOff>14408</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58586</xdr:rowOff>
    </xdr:from>
    <xdr:to>
      <xdr:col>26</xdr:col>
      <xdr:colOff>50800</xdr:colOff>
      <xdr:row>37</xdr:row>
      <xdr:rowOff>74593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7183286"/>
          <a:ext cx="698500" cy="160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10872</xdr:rowOff>
    </xdr:from>
    <xdr:to>
      <xdr:col>26</xdr:col>
      <xdr:colOff>101600</xdr:colOff>
      <xdr:row>37</xdr:row>
      <xdr:rowOff>112472</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135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294099</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904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58586</xdr:rowOff>
    </xdr:from>
    <xdr:to>
      <xdr:col>22</xdr:col>
      <xdr:colOff>114300</xdr:colOff>
      <xdr:row>37</xdr:row>
      <xdr:rowOff>82303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7183286"/>
          <a:ext cx="698500" cy="237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15935</xdr:rowOff>
    </xdr:from>
    <xdr:to>
      <xdr:col>22</xdr:col>
      <xdr:colOff>165100</xdr:colOff>
      <xdr:row>37</xdr:row>
      <xdr:rowOff>117535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1406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102312</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7227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73268</xdr:rowOff>
    </xdr:from>
    <xdr:to>
      <xdr:col>18</xdr:col>
      <xdr:colOff>177800</xdr:colOff>
      <xdr:row>37</xdr:row>
      <xdr:rowOff>82303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7197968"/>
          <a:ext cx="698500" cy="90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15707</xdr:rowOff>
    </xdr:from>
    <xdr:to>
      <xdr:col>19</xdr:col>
      <xdr:colOff>38100</xdr:colOff>
      <xdr:row>37</xdr:row>
      <xdr:rowOff>117307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1404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298934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9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24605</xdr:rowOff>
    </xdr:from>
    <xdr:to>
      <xdr:col>15</xdr:col>
      <xdr:colOff>101600</xdr:colOff>
      <xdr:row>37</xdr:row>
      <xdr:rowOff>126205</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1493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110982</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723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19765</xdr:rowOff>
    </xdr:from>
    <xdr:to>
      <xdr:col>29</xdr:col>
      <xdr:colOff>177800</xdr:colOff>
      <xdr:row>37</xdr:row>
      <xdr:rowOff>121365</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144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163292</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116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23793</xdr:rowOff>
    </xdr:from>
    <xdr:to>
      <xdr:col>26</xdr:col>
      <xdr:colOff>101600</xdr:colOff>
      <xdr:row>37</xdr:row>
      <xdr:rowOff>125393</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148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110170</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234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7786</xdr:rowOff>
    </xdr:from>
    <xdr:to>
      <xdr:col>22</xdr:col>
      <xdr:colOff>165100</xdr:colOff>
      <xdr:row>37</xdr:row>
      <xdr:rowOff>109386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132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291013</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90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31503</xdr:rowOff>
    </xdr:from>
    <xdr:to>
      <xdr:col>19</xdr:col>
      <xdr:colOff>38100</xdr:colOff>
      <xdr:row>37</xdr:row>
      <xdr:rowOff>133103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156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117880</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242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22468</xdr:rowOff>
    </xdr:from>
    <xdr:to>
      <xdr:col>15</xdr:col>
      <xdr:colOff>101600</xdr:colOff>
      <xdr:row>37</xdr:row>
      <xdr:rowOff>124068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147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305695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91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高知県日高村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4,980
4,959
44.85
5,366,115
4,785,640
34,019
2,117,490
3,928,978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30</xdr:row>
      <xdr:rowOff>111777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255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28</xdr:row>
      <xdr:rowOff>168927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969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7" name="テキスト ボックス 56">
          <a:extLst>
            <a:ext uri="{FF2B5EF4-FFF2-40B4-BE49-F238E27FC236}">
              <a16:creationId xmlns:a16="http://schemas.microsoft.com/office/drawing/2014/main" id="{00000000-0008-0000-0600-000039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人件費グラフ枠">
          <a:extLst>
            <a:ext uri="{FF2B5EF4-FFF2-40B4-BE49-F238E27FC236}">
              <a16:creationId xmlns:a16="http://schemas.microsoft.com/office/drawing/2014/main" id="{00000000-0008-0000-06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142385</xdr:rowOff>
    </xdr:from>
    <xdr:to>
      <xdr:col>24</xdr:col>
      <xdr:colOff>62865</xdr:colOff>
      <xdr:row>39</xdr:row>
      <xdr:rowOff>1068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4633595" y="5285885"/>
          <a:ext cx="1270" cy="1401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4895</xdr:rowOff>
    </xdr:from>
    <xdr:ext cx="534377" cy="259045"/>
    <xdr:sp macro="" textlink="">
      <xdr:nvSpPr>
        <xdr:cNvPr id="60" name="人件費最小値テキスト">
          <a:extLst>
            <a:ext uri="{FF2B5EF4-FFF2-40B4-BE49-F238E27FC236}">
              <a16:creationId xmlns:a16="http://schemas.microsoft.com/office/drawing/2014/main" id="{00000000-0008-0000-0600-00003C000000}"/>
            </a:ext>
          </a:extLst>
        </xdr:cNvPr>
        <xdr:cNvSpPr txBox="1"/>
      </xdr:nvSpPr>
      <xdr:spPr>
        <a:xfrm>
          <a:off x="4686300" y="669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1068</xdr:rowOff>
    </xdr:from>
    <xdr:to>
      <xdr:col>24</xdr:col>
      <xdr:colOff>152400</xdr:colOff>
      <xdr:row>39</xdr:row>
      <xdr:rowOff>1068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6687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89062</xdr:rowOff>
    </xdr:from>
    <xdr:ext cx="690189" cy="259045"/>
    <xdr:sp macro="" textlink="">
      <xdr:nvSpPr>
        <xdr:cNvPr id="62" name="人件費最大値テキスト">
          <a:extLst>
            <a:ext uri="{FF2B5EF4-FFF2-40B4-BE49-F238E27FC236}">
              <a16:creationId xmlns:a16="http://schemas.microsoft.com/office/drawing/2014/main" id="{00000000-0008-0000-0600-00003E000000}"/>
            </a:ext>
          </a:extLst>
        </xdr:cNvPr>
        <xdr:cNvSpPr txBox="1"/>
      </xdr:nvSpPr>
      <xdr:spPr>
        <a:xfrm>
          <a:off x="4686300" y="50611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142385</xdr:rowOff>
    </xdr:from>
    <xdr:to>
      <xdr:col>24</xdr:col>
      <xdr:colOff>152400</xdr:colOff>
      <xdr:row>30</xdr:row>
      <xdr:rowOff>142385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4546600" y="528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129033</xdr:rowOff>
    </xdr:from>
    <xdr:to>
      <xdr:col>24</xdr:col>
      <xdr:colOff>63500</xdr:colOff>
      <xdr:row>38</xdr:row>
      <xdr:rowOff>154166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3797300" y="6644133"/>
          <a:ext cx="838200" cy="2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111798</xdr:rowOff>
    </xdr:from>
    <xdr:ext cx="599010" cy="259045"/>
    <xdr:sp macro="" textlink="">
      <xdr:nvSpPr>
        <xdr:cNvPr id="65" name="人件費平均値テキスト">
          <a:extLst>
            <a:ext uri="{FF2B5EF4-FFF2-40B4-BE49-F238E27FC236}">
              <a16:creationId xmlns:a16="http://schemas.microsoft.com/office/drawing/2014/main" id="{00000000-0008-0000-0600-000041000000}"/>
            </a:ext>
          </a:extLst>
        </xdr:cNvPr>
        <xdr:cNvSpPr txBox="1"/>
      </xdr:nvSpPr>
      <xdr:spPr>
        <a:xfrm>
          <a:off x="4686300" y="6283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88921</xdr:rowOff>
    </xdr:from>
    <xdr:to>
      <xdr:col>24</xdr:col>
      <xdr:colOff>114300</xdr:colOff>
      <xdr:row>38</xdr:row>
      <xdr:rowOff>19072</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4584700" y="643257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154166</xdr:rowOff>
    </xdr:from>
    <xdr:to>
      <xdr:col>19</xdr:col>
      <xdr:colOff>177800</xdr:colOff>
      <xdr:row>38</xdr:row>
      <xdr:rowOff>159193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908300" y="6669266"/>
          <a:ext cx="889000" cy="5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88385</xdr:rowOff>
    </xdr:from>
    <xdr:to>
      <xdr:col>20</xdr:col>
      <xdr:colOff>38100</xdr:colOff>
      <xdr:row>39</xdr:row>
      <xdr:rowOff>18535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3746500" y="66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35063</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3497795" y="6378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157063</xdr:rowOff>
    </xdr:from>
    <xdr:to>
      <xdr:col>15</xdr:col>
      <xdr:colOff>50800</xdr:colOff>
      <xdr:row>38</xdr:row>
      <xdr:rowOff>159193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2019300" y="6672163"/>
          <a:ext cx="889000" cy="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93424</xdr:rowOff>
    </xdr:from>
    <xdr:to>
      <xdr:col>15</xdr:col>
      <xdr:colOff>101600</xdr:colOff>
      <xdr:row>39</xdr:row>
      <xdr:rowOff>23574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2857500" y="660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40100</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2608795" y="6383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157063</xdr:rowOff>
    </xdr:from>
    <xdr:to>
      <xdr:col>10</xdr:col>
      <xdr:colOff>114300</xdr:colOff>
      <xdr:row>38</xdr:row>
      <xdr:rowOff>163097</xdr:rowOff>
    </xdr:to>
    <xdr:cxnSp macro="">
      <xdr:nvCxnSpPr>
        <xdr:cNvPr id="73" name="直線コネクタ 72">
          <a:extLst>
            <a:ext uri="{FF2B5EF4-FFF2-40B4-BE49-F238E27FC236}">
              <a16:creationId xmlns:a16="http://schemas.microsoft.com/office/drawing/2014/main" id="{00000000-0008-0000-0600-000049000000}"/>
            </a:ext>
          </a:extLst>
        </xdr:cNvPr>
        <xdr:cNvCxnSpPr/>
      </xdr:nvCxnSpPr>
      <xdr:spPr>
        <a:xfrm flipV="1">
          <a:off x="1130300" y="6672163"/>
          <a:ext cx="889000" cy="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92628</xdr:rowOff>
    </xdr:from>
    <xdr:to>
      <xdr:col>10</xdr:col>
      <xdr:colOff>165100</xdr:colOff>
      <xdr:row>39</xdr:row>
      <xdr:rowOff>22778</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968500" y="660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39305</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719795" y="6382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94792</xdr:rowOff>
    </xdr:from>
    <xdr:to>
      <xdr:col>6</xdr:col>
      <xdr:colOff>38100</xdr:colOff>
      <xdr:row>39</xdr:row>
      <xdr:rowOff>24942</xdr:rowOff>
    </xdr:to>
    <xdr:sp macro="" textlink="">
      <xdr:nvSpPr>
        <xdr:cNvPr id="76" name="フローチャート: 判断 75">
          <a:extLst>
            <a:ext uri="{FF2B5EF4-FFF2-40B4-BE49-F238E27FC236}">
              <a16:creationId xmlns:a16="http://schemas.microsoft.com/office/drawing/2014/main" id="{00000000-0008-0000-0600-00004C000000}"/>
            </a:ext>
          </a:extLst>
        </xdr:cNvPr>
        <xdr:cNvSpPr/>
      </xdr:nvSpPr>
      <xdr:spPr>
        <a:xfrm>
          <a:off x="1079500" y="660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41469</xdr:rowOff>
    </xdr:from>
    <xdr:ext cx="59901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830795" y="6385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78233</xdr:rowOff>
    </xdr:from>
    <xdr:to>
      <xdr:col>24</xdr:col>
      <xdr:colOff>114300</xdr:colOff>
      <xdr:row>39</xdr:row>
      <xdr:rowOff>8383</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4584700" y="659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164610</xdr:rowOff>
    </xdr:from>
    <xdr:ext cx="599010" cy="259045"/>
    <xdr:sp macro="" textlink="">
      <xdr:nvSpPr>
        <xdr:cNvPr id="84" name="人件費該当値テキスト">
          <a:extLst>
            <a:ext uri="{FF2B5EF4-FFF2-40B4-BE49-F238E27FC236}">
              <a16:creationId xmlns:a16="http://schemas.microsoft.com/office/drawing/2014/main" id="{00000000-0008-0000-0600-000054000000}"/>
            </a:ext>
          </a:extLst>
        </xdr:cNvPr>
        <xdr:cNvSpPr txBox="1"/>
      </xdr:nvSpPr>
      <xdr:spPr>
        <a:xfrm>
          <a:off x="4686300" y="650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103366</xdr:rowOff>
    </xdr:from>
    <xdr:to>
      <xdr:col>20</xdr:col>
      <xdr:colOff>38100</xdr:colOff>
      <xdr:row>39</xdr:row>
      <xdr:rowOff>33516</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3746500" y="661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39</xdr:row>
      <xdr:rowOff>24643</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3497795" y="6711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108393</xdr:rowOff>
    </xdr:from>
    <xdr:to>
      <xdr:col>15</xdr:col>
      <xdr:colOff>101600</xdr:colOff>
      <xdr:row>39</xdr:row>
      <xdr:rowOff>38543</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2857500" y="662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39</xdr:row>
      <xdr:rowOff>29670</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2608795" y="6716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106263</xdr:rowOff>
    </xdr:from>
    <xdr:to>
      <xdr:col>10</xdr:col>
      <xdr:colOff>165100</xdr:colOff>
      <xdr:row>39</xdr:row>
      <xdr:rowOff>36413</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968500" y="662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39</xdr:row>
      <xdr:rowOff>27540</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1719795" y="6714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112297</xdr:rowOff>
    </xdr:from>
    <xdr:to>
      <xdr:col>6</xdr:col>
      <xdr:colOff>38100</xdr:colOff>
      <xdr:row>39</xdr:row>
      <xdr:rowOff>42447</xdr:rowOff>
    </xdr:to>
    <xdr:sp macro="" textlink="">
      <xdr:nvSpPr>
        <xdr:cNvPr id="91" name="楕円 90">
          <a:extLst>
            <a:ext uri="{FF2B5EF4-FFF2-40B4-BE49-F238E27FC236}">
              <a16:creationId xmlns:a16="http://schemas.microsoft.com/office/drawing/2014/main" id="{00000000-0008-0000-0600-00005B000000}"/>
            </a:ext>
          </a:extLst>
        </xdr:cNvPr>
        <xdr:cNvSpPr/>
      </xdr:nvSpPr>
      <xdr:spPr>
        <a:xfrm>
          <a:off x="1079500" y="662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39</xdr:row>
      <xdr:rowOff>33574</xdr:rowOff>
    </xdr:from>
    <xdr:ext cx="599010" cy="259045"/>
    <xdr:sp macro="" textlink="">
      <xdr:nvSpPr>
        <xdr:cNvPr id="92" name="テキスト ボックス 91">
          <a:extLst>
            <a:ext uri="{FF2B5EF4-FFF2-40B4-BE49-F238E27FC236}">
              <a16:creationId xmlns:a16="http://schemas.microsoft.com/office/drawing/2014/main" id="{00000000-0008-0000-0600-00005C000000}"/>
            </a:ext>
          </a:extLst>
        </xdr:cNvPr>
        <xdr:cNvSpPr txBox="1"/>
      </xdr:nvSpPr>
      <xdr:spPr>
        <a:xfrm>
          <a:off x="830795" y="6720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84279</xdr:rowOff>
    </xdr:from>
    <xdr:to>
      <xdr:col>24</xdr:col>
      <xdr:colOff>62865</xdr:colOff>
      <xdr:row>58</xdr:row>
      <xdr:rowOff>147893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485329"/>
          <a:ext cx="1270" cy="16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151720</xdr:rowOff>
    </xdr:from>
    <xdr:ext cx="599010"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9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147893</xdr:rowOff>
    </xdr:from>
    <xdr:to>
      <xdr:col>24</xdr:col>
      <xdr:colOff>152400</xdr:colOff>
      <xdr:row>58</xdr:row>
      <xdr:rowOff>147893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91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30956</xdr:rowOff>
    </xdr:from>
    <xdr:ext cx="690189"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2605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84279</xdr:rowOff>
    </xdr:from>
    <xdr:to>
      <xdr:col>24</xdr:col>
      <xdr:colOff>152400</xdr:colOff>
      <xdr:row>49</xdr:row>
      <xdr:rowOff>84279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48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133214</xdr:rowOff>
    </xdr:from>
    <xdr:to>
      <xdr:col>24</xdr:col>
      <xdr:colOff>63500</xdr:colOff>
      <xdr:row>58</xdr:row>
      <xdr:rowOff>147370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10077314"/>
          <a:ext cx="838200" cy="14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125347</xdr:rowOff>
    </xdr:from>
    <xdr:ext cx="599010"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7265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102470</xdr:rowOff>
    </xdr:from>
    <xdr:to>
      <xdr:col>24</xdr:col>
      <xdr:colOff>114300</xdr:colOff>
      <xdr:row>58</xdr:row>
      <xdr:rowOff>32620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87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126413</xdr:rowOff>
    </xdr:from>
    <xdr:to>
      <xdr:col>19</xdr:col>
      <xdr:colOff>177800</xdr:colOff>
      <xdr:row>58</xdr:row>
      <xdr:rowOff>147370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10070513"/>
          <a:ext cx="889000" cy="2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81308</xdr:rowOff>
    </xdr:from>
    <xdr:to>
      <xdr:col>20</xdr:col>
      <xdr:colOff>38100</xdr:colOff>
      <xdr:row>59</xdr:row>
      <xdr:rowOff>11458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1002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27985</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497795" y="980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89616</xdr:rowOff>
    </xdr:from>
    <xdr:to>
      <xdr:col>15</xdr:col>
      <xdr:colOff>50800</xdr:colOff>
      <xdr:row>58</xdr:row>
      <xdr:rowOff>126413</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10033716"/>
          <a:ext cx="889000" cy="36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87154</xdr:rowOff>
    </xdr:from>
    <xdr:to>
      <xdr:col>15</xdr:col>
      <xdr:colOff>101600</xdr:colOff>
      <xdr:row>59</xdr:row>
      <xdr:rowOff>17304</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1003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8431</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08795" y="10123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89616</xdr:rowOff>
    </xdr:from>
    <xdr:to>
      <xdr:col>10</xdr:col>
      <xdr:colOff>114300</xdr:colOff>
      <xdr:row>58</xdr:row>
      <xdr:rowOff>120713</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10033716"/>
          <a:ext cx="889000" cy="3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86189</xdr:rowOff>
    </xdr:from>
    <xdr:to>
      <xdr:col>10</xdr:col>
      <xdr:colOff>165100</xdr:colOff>
      <xdr:row>59</xdr:row>
      <xdr:rowOff>16339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100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7466</xdr:rowOff>
    </xdr:from>
    <xdr:ext cx="59901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19795" y="10123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92211</xdr:rowOff>
    </xdr:from>
    <xdr:to>
      <xdr:col>6</xdr:col>
      <xdr:colOff>38100</xdr:colOff>
      <xdr:row>59</xdr:row>
      <xdr:rowOff>22361</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10036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13488</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30795" y="1012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82414</xdr:rowOff>
    </xdr:from>
    <xdr:to>
      <xdr:col>24</xdr:col>
      <xdr:colOff>114300</xdr:colOff>
      <xdr:row>59</xdr:row>
      <xdr:rowOff>12564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1002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168791</xdr:rowOff>
    </xdr:from>
    <xdr:ext cx="599010"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941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96570</xdr:rowOff>
    </xdr:from>
    <xdr:to>
      <xdr:col>20</xdr:col>
      <xdr:colOff>38100</xdr:colOff>
      <xdr:row>59</xdr:row>
      <xdr:rowOff>26720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1004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17847</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497795" y="1013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75613</xdr:rowOff>
    </xdr:from>
    <xdr:to>
      <xdr:col>15</xdr:col>
      <xdr:colOff>101600</xdr:colOff>
      <xdr:row>59</xdr:row>
      <xdr:rowOff>5763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1001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22290</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08795" y="9794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38816</xdr:rowOff>
    </xdr:from>
    <xdr:to>
      <xdr:col>10</xdr:col>
      <xdr:colOff>165100</xdr:colOff>
      <xdr:row>58</xdr:row>
      <xdr:rowOff>140416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98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156943</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19795" y="975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69913</xdr:rowOff>
    </xdr:from>
    <xdr:to>
      <xdr:col>6</xdr:col>
      <xdr:colOff>38100</xdr:colOff>
      <xdr:row>59</xdr:row>
      <xdr:rowOff>63</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1001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16590</xdr:rowOff>
    </xdr:from>
    <xdr:ext cx="599010"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30795" y="9789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50386</xdr:rowOff>
    </xdr:from>
    <xdr:to>
      <xdr:col>24</xdr:col>
      <xdr:colOff>62865</xdr:colOff>
      <xdr:row>79</xdr:row>
      <xdr:rowOff>43676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051886"/>
          <a:ext cx="1270" cy="153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47503</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92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43676</xdr:rowOff>
    </xdr:from>
    <xdr:to>
      <xdr:col>24</xdr:col>
      <xdr:colOff>152400</xdr:colOff>
      <xdr:row>79</xdr:row>
      <xdr:rowOff>43676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88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168513</xdr:rowOff>
    </xdr:from>
    <xdr:ext cx="599010"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82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50386</xdr:rowOff>
    </xdr:from>
    <xdr:to>
      <xdr:col>24</xdr:col>
      <xdr:colOff>152400</xdr:colOff>
      <xdr:row>70</xdr:row>
      <xdr:rowOff>50386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051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24558</xdr:rowOff>
    </xdr:from>
    <xdr:to>
      <xdr:col>24</xdr:col>
      <xdr:colOff>63500</xdr:colOff>
      <xdr:row>79</xdr:row>
      <xdr:rowOff>28677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3569108"/>
          <a:ext cx="838200" cy="4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100610</xdr:rowOff>
    </xdr:from>
    <xdr:ext cx="534377"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302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77733</xdr:rowOff>
    </xdr:from>
    <xdr:to>
      <xdr:col>24</xdr:col>
      <xdr:colOff>114300</xdr:colOff>
      <xdr:row>79</xdr:row>
      <xdr:rowOff>7883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45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21560</xdr:rowOff>
    </xdr:from>
    <xdr:to>
      <xdr:col>19</xdr:col>
      <xdr:colOff>177800</xdr:colOff>
      <xdr:row>79</xdr:row>
      <xdr:rowOff>24558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3566110"/>
          <a:ext cx="889000" cy="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131355</xdr:rowOff>
    </xdr:from>
    <xdr:to>
      <xdr:col>20</xdr:col>
      <xdr:colOff>38100</xdr:colOff>
      <xdr:row>79</xdr:row>
      <xdr:rowOff>61505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50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78032</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279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21560</xdr:rowOff>
    </xdr:from>
    <xdr:to>
      <xdr:col>15</xdr:col>
      <xdr:colOff>50800</xdr:colOff>
      <xdr:row>79</xdr:row>
      <xdr:rowOff>29732</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566110"/>
          <a:ext cx="889000" cy="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127789</xdr:rowOff>
    </xdr:from>
    <xdr:to>
      <xdr:col>15</xdr:col>
      <xdr:colOff>101600</xdr:colOff>
      <xdr:row>79</xdr:row>
      <xdr:rowOff>57939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50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74466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27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29732</xdr:rowOff>
    </xdr:from>
    <xdr:to>
      <xdr:col>10</xdr:col>
      <xdr:colOff>114300</xdr:colOff>
      <xdr:row>79</xdr:row>
      <xdr:rowOff>30787</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574282"/>
          <a:ext cx="889000" cy="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129062</xdr:rowOff>
    </xdr:from>
    <xdr:to>
      <xdr:col>10</xdr:col>
      <xdr:colOff>165100</xdr:colOff>
      <xdr:row>79</xdr:row>
      <xdr:rowOff>59212</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50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75739</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277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129530</xdr:rowOff>
    </xdr:from>
    <xdr:to>
      <xdr:col>6</xdr:col>
      <xdr:colOff>38100</xdr:colOff>
      <xdr:row>79</xdr:row>
      <xdr:rowOff>59680</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50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76207</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27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149327</xdr:rowOff>
    </xdr:from>
    <xdr:to>
      <xdr:col>24</xdr:col>
      <xdr:colOff>114300</xdr:colOff>
      <xdr:row>79</xdr:row>
      <xdr:rowOff>79477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52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64254</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43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145208</xdr:rowOff>
    </xdr:from>
    <xdr:to>
      <xdr:col>20</xdr:col>
      <xdr:colOff>38100</xdr:colOff>
      <xdr:row>79</xdr:row>
      <xdr:rowOff>75358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51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66485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61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142210</xdr:rowOff>
    </xdr:from>
    <xdr:to>
      <xdr:col>15</xdr:col>
      <xdr:colOff>101600</xdr:colOff>
      <xdr:row>79</xdr:row>
      <xdr:rowOff>72360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51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63487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60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150382</xdr:rowOff>
    </xdr:from>
    <xdr:to>
      <xdr:col>10</xdr:col>
      <xdr:colOff>165100</xdr:colOff>
      <xdr:row>79</xdr:row>
      <xdr:rowOff>80532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52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71659</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616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151437</xdr:rowOff>
    </xdr:from>
    <xdr:to>
      <xdr:col>6</xdr:col>
      <xdr:colOff>38100</xdr:colOff>
      <xdr:row>79</xdr:row>
      <xdr:rowOff>81587</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52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72714</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61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a:extLst>
            <a:ext uri="{FF2B5EF4-FFF2-40B4-BE49-F238E27FC236}">
              <a16:creationId xmlns:a16="http://schemas.microsoft.com/office/drawing/2014/main" id="{00000000-0008-0000-06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150847</xdr:rowOff>
    </xdr:from>
    <xdr:to>
      <xdr:col>24</xdr:col>
      <xdr:colOff>62865</xdr:colOff>
      <xdr:row>98</xdr:row>
      <xdr:rowOff>129609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4633595" y="15409897"/>
          <a:ext cx="1270" cy="1521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133436</xdr:rowOff>
    </xdr:from>
    <xdr:ext cx="534377" cy="259045"/>
    <xdr:sp macro="" textlink="">
      <xdr:nvSpPr>
        <xdr:cNvPr id="235" name="扶助費最小値テキスト">
          <a:extLst>
            <a:ext uri="{FF2B5EF4-FFF2-40B4-BE49-F238E27FC236}">
              <a16:creationId xmlns:a16="http://schemas.microsoft.com/office/drawing/2014/main" id="{00000000-0008-0000-0600-0000EB000000}"/>
            </a:ext>
          </a:extLst>
        </xdr:cNvPr>
        <xdr:cNvSpPr txBox="1"/>
      </xdr:nvSpPr>
      <xdr:spPr>
        <a:xfrm>
          <a:off x="4686300" y="1693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129609</xdr:rowOff>
    </xdr:from>
    <xdr:to>
      <xdr:col>24</xdr:col>
      <xdr:colOff>152400</xdr:colOff>
      <xdr:row>98</xdr:row>
      <xdr:rowOff>129609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693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97524</xdr:rowOff>
    </xdr:from>
    <xdr:ext cx="599010" cy="259045"/>
    <xdr:sp macro="" textlink="">
      <xdr:nvSpPr>
        <xdr:cNvPr id="237" name="扶助費最大値テキスト">
          <a:extLst>
            <a:ext uri="{FF2B5EF4-FFF2-40B4-BE49-F238E27FC236}">
              <a16:creationId xmlns:a16="http://schemas.microsoft.com/office/drawing/2014/main" id="{00000000-0008-0000-0600-0000ED000000}"/>
            </a:ext>
          </a:extLst>
        </xdr:cNvPr>
        <xdr:cNvSpPr txBox="1"/>
      </xdr:nvSpPr>
      <xdr:spPr>
        <a:xfrm>
          <a:off x="4686300" y="1518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150847</xdr:rowOff>
    </xdr:from>
    <xdr:to>
      <xdr:col>24</xdr:col>
      <xdr:colOff>152400</xdr:colOff>
      <xdr:row>89</xdr:row>
      <xdr:rowOff>150847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4546600" y="15409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100523</xdr:rowOff>
    </xdr:from>
    <xdr:to>
      <xdr:col>24</xdr:col>
      <xdr:colOff>63500</xdr:colOff>
      <xdr:row>94</xdr:row>
      <xdr:rowOff>105801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3797300" y="16216823"/>
          <a:ext cx="838200" cy="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55266</xdr:rowOff>
    </xdr:from>
    <xdr:ext cx="534377" cy="259045"/>
    <xdr:sp macro="" textlink="">
      <xdr:nvSpPr>
        <xdr:cNvPr id="240" name="扶助費平均値テキスト">
          <a:extLst>
            <a:ext uri="{FF2B5EF4-FFF2-40B4-BE49-F238E27FC236}">
              <a16:creationId xmlns:a16="http://schemas.microsoft.com/office/drawing/2014/main" id="{00000000-0008-0000-0600-0000F0000000}"/>
            </a:ext>
          </a:extLst>
        </xdr:cNvPr>
        <xdr:cNvSpPr txBox="1"/>
      </xdr:nvSpPr>
      <xdr:spPr>
        <a:xfrm>
          <a:off x="4686300" y="16171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76839</xdr:rowOff>
    </xdr:from>
    <xdr:to>
      <xdr:col>24</xdr:col>
      <xdr:colOff>114300</xdr:colOff>
      <xdr:row>95</xdr:row>
      <xdr:rowOff>6989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4584700" y="1619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105801</xdr:rowOff>
    </xdr:from>
    <xdr:to>
      <xdr:col>19</xdr:col>
      <xdr:colOff>177800</xdr:colOff>
      <xdr:row>94</xdr:row>
      <xdr:rowOff>129401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908300" y="16222101"/>
          <a:ext cx="889000" cy="23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140390</xdr:rowOff>
    </xdr:from>
    <xdr:to>
      <xdr:col>20</xdr:col>
      <xdr:colOff>38100</xdr:colOff>
      <xdr:row>95</xdr:row>
      <xdr:rowOff>70540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3746500" y="1625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61667</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530111" y="163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96135</xdr:rowOff>
    </xdr:from>
    <xdr:to>
      <xdr:col>15</xdr:col>
      <xdr:colOff>50800</xdr:colOff>
      <xdr:row>94</xdr:row>
      <xdr:rowOff>129401</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2019300" y="16212435"/>
          <a:ext cx="889000" cy="3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151319</xdr:rowOff>
    </xdr:from>
    <xdr:to>
      <xdr:col>15</xdr:col>
      <xdr:colOff>101600</xdr:colOff>
      <xdr:row>95</xdr:row>
      <xdr:rowOff>81469</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2857500" y="1626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72596</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641111" y="1636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37277</xdr:rowOff>
    </xdr:from>
    <xdr:to>
      <xdr:col>10</xdr:col>
      <xdr:colOff>114300</xdr:colOff>
      <xdr:row>94</xdr:row>
      <xdr:rowOff>96135</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a:off x="1130300" y="16153577"/>
          <a:ext cx="889000" cy="5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166841</xdr:rowOff>
    </xdr:from>
    <xdr:to>
      <xdr:col>10</xdr:col>
      <xdr:colOff>165100</xdr:colOff>
      <xdr:row>95</xdr:row>
      <xdr:rowOff>96991</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968500" y="1628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88118</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752111" y="1637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4133</xdr:rowOff>
    </xdr:from>
    <xdr:to>
      <xdr:col>6</xdr:col>
      <xdr:colOff>38100</xdr:colOff>
      <xdr:row>95</xdr:row>
      <xdr:rowOff>105733</xdr:rowOff>
    </xdr:to>
    <xdr:sp macro="" textlink="">
      <xdr:nvSpPr>
        <xdr:cNvPr id="251" name="フローチャート: 判断 250">
          <a:extLst>
            <a:ext uri="{FF2B5EF4-FFF2-40B4-BE49-F238E27FC236}">
              <a16:creationId xmlns:a16="http://schemas.microsoft.com/office/drawing/2014/main" id="{00000000-0008-0000-0600-0000FB000000}"/>
            </a:ext>
          </a:extLst>
        </xdr:cNvPr>
        <xdr:cNvSpPr/>
      </xdr:nvSpPr>
      <xdr:spPr>
        <a:xfrm>
          <a:off x="1079500" y="162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96860</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863111" y="1638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49723</xdr:rowOff>
    </xdr:from>
    <xdr:to>
      <xdr:col>24</xdr:col>
      <xdr:colOff>114300</xdr:colOff>
      <xdr:row>94</xdr:row>
      <xdr:rowOff>151323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4584700" y="1616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72600</xdr:rowOff>
    </xdr:from>
    <xdr:ext cx="534377" cy="259045"/>
    <xdr:sp macro="" textlink="">
      <xdr:nvSpPr>
        <xdr:cNvPr id="259" name="扶助費該当値テキスト">
          <a:extLst>
            <a:ext uri="{FF2B5EF4-FFF2-40B4-BE49-F238E27FC236}">
              <a16:creationId xmlns:a16="http://schemas.microsoft.com/office/drawing/2014/main" id="{00000000-0008-0000-0600-000003010000}"/>
            </a:ext>
          </a:extLst>
        </xdr:cNvPr>
        <xdr:cNvSpPr txBox="1"/>
      </xdr:nvSpPr>
      <xdr:spPr>
        <a:xfrm>
          <a:off x="4686300" y="16017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55001</xdr:rowOff>
    </xdr:from>
    <xdr:to>
      <xdr:col>20</xdr:col>
      <xdr:colOff>38100</xdr:colOff>
      <xdr:row>94</xdr:row>
      <xdr:rowOff>156601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3746500" y="1617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1678</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3530111" y="1594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78601</xdr:rowOff>
    </xdr:from>
    <xdr:to>
      <xdr:col>15</xdr:col>
      <xdr:colOff>101600</xdr:colOff>
      <xdr:row>95</xdr:row>
      <xdr:rowOff>8751</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2857500" y="1619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25278</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2641111" y="1597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45335</xdr:rowOff>
    </xdr:from>
    <xdr:to>
      <xdr:col>10</xdr:col>
      <xdr:colOff>165100</xdr:colOff>
      <xdr:row>94</xdr:row>
      <xdr:rowOff>146935</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968500" y="1616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163462</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1752111" y="1593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157927</xdr:rowOff>
    </xdr:from>
    <xdr:to>
      <xdr:col>6</xdr:col>
      <xdr:colOff>38100</xdr:colOff>
      <xdr:row>94</xdr:row>
      <xdr:rowOff>88077</xdr:rowOff>
    </xdr:to>
    <xdr:sp macro="" textlink="">
      <xdr:nvSpPr>
        <xdr:cNvPr id="266" name="楕円 265">
          <a:extLst>
            <a:ext uri="{FF2B5EF4-FFF2-40B4-BE49-F238E27FC236}">
              <a16:creationId xmlns:a16="http://schemas.microsoft.com/office/drawing/2014/main" id="{00000000-0008-0000-0600-00000A010000}"/>
            </a:ext>
          </a:extLst>
        </xdr:cNvPr>
        <xdr:cNvSpPr/>
      </xdr:nvSpPr>
      <xdr:spPr>
        <a:xfrm>
          <a:off x="1079500" y="1610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104604</xdr:rowOff>
    </xdr:from>
    <xdr:ext cx="534377"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863111" y="1587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74524</xdr:rowOff>
    </xdr:from>
    <xdr:to>
      <xdr:col>54</xdr:col>
      <xdr:colOff>189865</xdr:colOff>
      <xdr:row>37</xdr:row>
      <xdr:rowOff>88684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218024"/>
          <a:ext cx="1270" cy="1214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92511</xdr:rowOff>
    </xdr:from>
    <xdr:ext cx="599010"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436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88684</xdr:rowOff>
    </xdr:from>
    <xdr:to>
      <xdr:col>55</xdr:col>
      <xdr:colOff>88900</xdr:colOff>
      <xdr:row>37</xdr:row>
      <xdr:rowOff>88684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432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21201</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4993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74524</xdr:rowOff>
    </xdr:from>
    <xdr:to>
      <xdr:col>55</xdr:col>
      <xdr:colOff>88900</xdr:colOff>
      <xdr:row>30</xdr:row>
      <xdr:rowOff>74524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218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132390</xdr:rowOff>
    </xdr:from>
    <xdr:to>
      <xdr:col>55</xdr:col>
      <xdr:colOff>0</xdr:colOff>
      <xdr:row>37</xdr:row>
      <xdr:rowOff>168471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304590"/>
          <a:ext cx="838200" cy="20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80377</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5909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57500</xdr:rowOff>
    </xdr:from>
    <xdr:to>
      <xdr:col>55</xdr:col>
      <xdr:colOff>50800</xdr:colOff>
      <xdr:row>35</xdr:row>
      <xdr:rowOff>159100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165894</xdr:rowOff>
    </xdr:from>
    <xdr:to>
      <xdr:col>50</xdr:col>
      <xdr:colOff>114300</xdr:colOff>
      <xdr:row>37</xdr:row>
      <xdr:rowOff>168471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6509544"/>
          <a:ext cx="889000" cy="2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118681</xdr:rowOff>
    </xdr:from>
    <xdr:to>
      <xdr:col>50</xdr:col>
      <xdr:colOff>165100</xdr:colOff>
      <xdr:row>38</xdr:row>
      <xdr:rowOff>48831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62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39958</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555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109334</xdr:rowOff>
    </xdr:from>
    <xdr:to>
      <xdr:col>45</xdr:col>
      <xdr:colOff>177800</xdr:colOff>
      <xdr:row>37</xdr:row>
      <xdr:rowOff>165894</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7861300" y="6452984"/>
          <a:ext cx="889000" cy="56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120007</xdr:rowOff>
    </xdr:from>
    <xdr:to>
      <xdr:col>46</xdr:col>
      <xdr:colOff>38100</xdr:colOff>
      <xdr:row>38</xdr:row>
      <xdr:rowOff>50157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46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41284</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65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109334</xdr:rowOff>
    </xdr:from>
    <xdr:to>
      <xdr:col>41</xdr:col>
      <xdr:colOff>50800</xdr:colOff>
      <xdr:row>37</xdr:row>
      <xdr:rowOff>161926</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452984"/>
          <a:ext cx="889000" cy="5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115079</xdr:rowOff>
    </xdr:from>
    <xdr:to>
      <xdr:col>41</xdr:col>
      <xdr:colOff>101600</xdr:colOff>
      <xdr:row>38</xdr:row>
      <xdr:rowOff>45228</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45872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36355</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61795" y="6551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126800</xdr:rowOff>
    </xdr:from>
    <xdr:to>
      <xdr:col>36</xdr:col>
      <xdr:colOff>165100</xdr:colOff>
      <xdr:row>38</xdr:row>
      <xdr:rowOff>56950</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47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48077</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672795" y="6563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81590</xdr:rowOff>
    </xdr:from>
    <xdr:to>
      <xdr:col>55</xdr:col>
      <xdr:colOff>50800</xdr:colOff>
      <xdr:row>37</xdr:row>
      <xdr:rowOff>11740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25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60017</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232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117671</xdr:rowOff>
    </xdr:from>
    <xdr:to>
      <xdr:col>50</xdr:col>
      <xdr:colOff>165100</xdr:colOff>
      <xdr:row>38</xdr:row>
      <xdr:rowOff>47821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46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64348</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623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115094</xdr:rowOff>
    </xdr:from>
    <xdr:to>
      <xdr:col>46</xdr:col>
      <xdr:colOff>38100</xdr:colOff>
      <xdr:row>38</xdr:row>
      <xdr:rowOff>45244</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45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61771</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6233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58534</xdr:rowOff>
    </xdr:from>
    <xdr:to>
      <xdr:col>41</xdr:col>
      <xdr:colOff>101600</xdr:colOff>
      <xdr:row>37</xdr:row>
      <xdr:rowOff>160134</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40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5211</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61795" y="6177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111126</xdr:rowOff>
    </xdr:from>
    <xdr:to>
      <xdr:col>36</xdr:col>
      <xdr:colOff>165100</xdr:colOff>
      <xdr:row>38</xdr:row>
      <xdr:rowOff>41276</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45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57803</xdr:rowOff>
    </xdr:from>
    <xdr:ext cx="599010"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672795" y="6230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12474</xdr:rowOff>
    </xdr:from>
    <xdr:to>
      <xdr:col>54</xdr:col>
      <xdr:colOff>189865</xdr:colOff>
      <xdr:row>58</xdr:row>
      <xdr:rowOff>6732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756424"/>
          <a:ext cx="1270" cy="119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10559</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995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6732</xdr:rowOff>
    </xdr:from>
    <xdr:to>
      <xdr:col>55</xdr:col>
      <xdr:colOff>88900</xdr:colOff>
      <xdr:row>58</xdr:row>
      <xdr:rowOff>6732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995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130601</xdr:rowOff>
    </xdr:from>
    <xdr:ext cx="690189"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5316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2,122,617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12474</xdr:rowOff>
    </xdr:from>
    <xdr:to>
      <xdr:col>55</xdr:col>
      <xdr:colOff>88900</xdr:colOff>
      <xdr:row>51</xdr:row>
      <xdr:rowOff>12474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75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3284</xdr:rowOff>
    </xdr:from>
    <xdr:to>
      <xdr:col>55</xdr:col>
      <xdr:colOff>0</xdr:colOff>
      <xdr:row>57</xdr:row>
      <xdr:rowOff>88733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775934"/>
          <a:ext cx="838200" cy="8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150439</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5801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127562</xdr:rowOff>
    </xdr:from>
    <xdr:to>
      <xdr:col>55</xdr:col>
      <xdr:colOff>50800</xdr:colOff>
      <xdr:row>57</xdr:row>
      <xdr:rowOff>57712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728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3284</xdr:rowOff>
    </xdr:from>
    <xdr:to>
      <xdr:col>50</xdr:col>
      <xdr:colOff>114300</xdr:colOff>
      <xdr:row>57</xdr:row>
      <xdr:rowOff>124918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775934"/>
          <a:ext cx="889000" cy="12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63103</xdr:rowOff>
    </xdr:from>
    <xdr:to>
      <xdr:col>50</xdr:col>
      <xdr:colOff>165100</xdr:colOff>
      <xdr:row>57</xdr:row>
      <xdr:rowOff>164703</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83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155830</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92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78042</xdr:rowOff>
    </xdr:from>
    <xdr:to>
      <xdr:col>45</xdr:col>
      <xdr:colOff>177800</xdr:colOff>
      <xdr:row>57</xdr:row>
      <xdr:rowOff>124918</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9850692"/>
          <a:ext cx="889000" cy="4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76642</xdr:rowOff>
    </xdr:from>
    <xdr:to>
      <xdr:col>46</xdr:col>
      <xdr:colOff>38100</xdr:colOff>
      <xdr:row>58</xdr:row>
      <xdr:rowOff>6792</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849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169369</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942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76915</xdr:rowOff>
    </xdr:from>
    <xdr:to>
      <xdr:col>41</xdr:col>
      <xdr:colOff>50800</xdr:colOff>
      <xdr:row>57</xdr:row>
      <xdr:rowOff>78042</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9849565"/>
          <a:ext cx="889000" cy="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79663</xdr:rowOff>
    </xdr:from>
    <xdr:to>
      <xdr:col>41</xdr:col>
      <xdr:colOff>101600</xdr:colOff>
      <xdr:row>58</xdr:row>
      <xdr:rowOff>9813</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852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940</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945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77537</xdr:rowOff>
    </xdr:from>
    <xdr:to>
      <xdr:col>36</xdr:col>
      <xdr:colOff>165100</xdr:colOff>
      <xdr:row>58</xdr:row>
      <xdr:rowOff>7687</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85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170264</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942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37933</xdr:rowOff>
    </xdr:from>
    <xdr:to>
      <xdr:col>55</xdr:col>
      <xdr:colOff>50800</xdr:colOff>
      <xdr:row>57</xdr:row>
      <xdr:rowOff>139533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81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124310</xdr:rowOff>
    </xdr:from>
    <xdr:ext cx="599010"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725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123934</xdr:rowOff>
    </xdr:from>
    <xdr:to>
      <xdr:col>50</xdr:col>
      <xdr:colOff>165100</xdr:colOff>
      <xdr:row>57</xdr:row>
      <xdr:rowOff>54084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72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70611</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39795" y="950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74118</xdr:rowOff>
    </xdr:from>
    <xdr:to>
      <xdr:col>46</xdr:col>
      <xdr:colOff>38100</xdr:colOff>
      <xdr:row>58</xdr:row>
      <xdr:rowOff>4268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84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20795</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50795" y="9621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27242</xdr:rowOff>
    </xdr:from>
    <xdr:to>
      <xdr:col>41</xdr:col>
      <xdr:colOff>101600</xdr:colOff>
      <xdr:row>57</xdr:row>
      <xdr:rowOff>128842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79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145369</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61795" y="9575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26115</xdr:rowOff>
    </xdr:from>
    <xdr:to>
      <xdr:col>36</xdr:col>
      <xdr:colOff>165100</xdr:colOff>
      <xdr:row>57</xdr:row>
      <xdr:rowOff>127715</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79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144242</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672795" y="9573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25601</xdr:rowOff>
    </xdr:from>
    <xdr:to>
      <xdr:col>54</xdr:col>
      <xdr:colOff>189865</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198551"/>
          <a:ext cx="1270" cy="1390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143728</xdr:rowOff>
    </xdr:from>
    <xdr:ext cx="690189"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973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25601</xdr:rowOff>
    </xdr:from>
    <xdr:to>
      <xdr:col>55</xdr:col>
      <xdr:colOff>88900</xdr:colOff>
      <xdr:row>71</xdr:row>
      <xdr:rowOff>25601</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198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43461</xdr:rowOff>
    </xdr:from>
    <xdr:to>
      <xdr:col>55</xdr:col>
      <xdr:colOff>0</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588011"/>
          <a:ext cx="838200" cy="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98849</xdr:rowOff>
    </xdr:from>
    <xdr:ext cx="599010"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3004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75972</xdr:rowOff>
    </xdr:from>
    <xdr:to>
      <xdr:col>55</xdr:col>
      <xdr:colOff>50800</xdr:colOff>
      <xdr:row>79</xdr:row>
      <xdr:rowOff>6122</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4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39019</xdr:rowOff>
    </xdr:from>
    <xdr:to>
      <xdr:col>50</xdr:col>
      <xdr:colOff>114300</xdr:colOff>
      <xdr:row>79</xdr:row>
      <xdr:rowOff>43461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583569"/>
          <a:ext cx="889000" cy="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126395</xdr:rowOff>
    </xdr:from>
    <xdr:to>
      <xdr:col>50</xdr:col>
      <xdr:colOff>165100</xdr:colOff>
      <xdr:row>79</xdr:row>
      <xdr:rowOff>56545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49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73072</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27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5510</xdr:rowOff>
    </xdr:from>
    <xdr:to>
      <xdr:col>45</xdr:col>
      <xdr:colOff>177800</xdr:colOff>
      <xdr:row>79</xdr:row>
      <xdr:rowOff>39019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550060"/>
          <a:ext cx="889000" cy="3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133979</xdr:rowOff>
    </xdr:from>
    <xdr:to>
      <xdr:col>46</xdr:col>
      <xdr:colOff>38100</xdr:colOff>
      <xdr:row>79</xdr:row>
      <xdr:rowOff>64129</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50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80656</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28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477</xdr:rowOff>
    </xdr:from>
    <xdr:to>
      <xdr:col>41</xdr:col>
      <xdr:colOff>50800</xdr:colOff>
      <xdr:row>79</xdr:row>
      <xdr:rowOff>5510</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545027"/>
          <a:ext cx="889000" cy="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133038</xdr:rowOff>
    </xdr:from>
    <xdr:to>
      <xdr:col>41</xdr:col>
      <xdr:colOff>101600</xdr:colOff>
      <xdr:row>79</xdr:row>
      <xdr:rowOff>63188</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50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54315</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59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132311</xdr:rowOff>
    </xdr:from>
    <xdr:to>
      <xdr:col>36</xdr:col>
      <xdr:colOff>165100</xdr:colOff>
      <xdr:row>79</xdr:row>
      <xdr:rowOff>62461</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50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53588</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59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80027</xdr:rowOff>
    </xdr:from>
    <xdr:ext cx="249299"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164111</xdr:rowOff>
    </xdr:from>
    <xdr:to>
      <xdr:col>50</xdr:col>
      <xdr:colOff>165100</xdr:colOff>
      <xdr:row>79</xdr:row>
      <xdr:rowOff>94261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53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85388</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04428" y="1362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159669</xdr:rowOff>
    </xdr:from>
    <xdr:to>
      <xdr:col>46</xdr:col>
      <xdr:colOff>38100</xdr:colOff>
      <xdr:row>79</xdr:row>
      <xdr:rowOff>89819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53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80946</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15428" y="13625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126160</xdr:rowOff>
    </xdr:from>
    <xdr:to>
      <xdr:col>41</xdr:col>
      <xdr:colOff>101600</xdr:colOff>
      <xdr:row>79</xdr:row>
      <xdr:rowOff>56310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49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72837</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27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121127</xdr:rowOff>
    </xdr:from>
    <xdr:to>
      <xdr:col>36</xdr:col>
      <xdr:colOff>165100</xdr:colOff>
      <xdr:row>79</xdr:row>
      <xdr:rowOff>51277</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49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67804</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326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30042</xdr:rowOff>
    </xdr:from>
    <xdr:to>
      <xdr:col>54</xdr:col>
      <xdr:colOff>189865</xdr:colOff>
      <xdr:row>98</xdr:row>
      <xdr:rowOff>134714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460542"/>
          <a:ext cx="1270" cy="1476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138541</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4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134714</xdr:rowOff>
    </xdr:from>
    <xdr:to>
      <xdr:col>55</xdr:col>
      <xdr:colOff>88900</xdr:colOff>
      <xdr:row>98</xdr:row>
      <xdr:rowOff>134714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3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148169</xdr:rowOff>
    </xdr:from>
    <xdr:ext cx="690189"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23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30042</xdr:rowOff>
    </xdr:from>
    <xdr:to>
      <xdr:col>55</xdr:col>
      <xdr:colOff>88900</xdr:colOff>
      <xdr:row>90</xdr:row>
      <xdr:rowOff>30042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46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28722</xdr:rowOff>
    </xdr:from>
    <xdr:to>
      <xdr:col>55</xdr:col>
      <xdr:colOff>0</xdr:colOff>
      <xdr:row>97</xdr:row>
      <xdr:rowOff>150729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6659372"/>
          <a:ext cx="838200" cy="12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105903</xdr:rowOff>
    </xdr:from>
    <xdr:ext cx="599010"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565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83026</xdr:rowOff>
    </xdr:from>
    <xdr:to>
      <xdr:col>55</xdr:col>
      <xdr:colOff>50800</xdr:colOff>
      <xdr:row>98</xdr:row>
      <xdr:rowOff>13176</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71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28722</xdr:rowOff>
    </xdr:from>
    <xdr:to>
      <xdr:col>50</xdr:col>
      <xdr:colOff>114300</xdr:colOff>
      <xdr:row>98</xdr:row>
      <xdr:rowOff>42914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659372"/>
          <a:ext cx="889000" cy="185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17363</xdr:rowOff>
    </xdr:from>
    <xdr:to>
      <xdr:col>50</xdr:col>
      <xdr:colOff>165100</xdr:colOff>
      <xdr:row>98</xdr:row>
      <xdr:rowOff>118963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8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110090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912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42914</xdr:rowOff>
    </xdr:from>
    <xdr:to>
      <xdr:col>45</xdr:col>
      <xdr:colOff>177800</xdr:colOff>
      <xdr:row>98</xdr:row>
      <xdr:rowOff>55776</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845014"/>
          <a:ext cx="889000" cy="1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28339</xdr:rowOff>
    </xdr:from>
    <xdr:to>
      <xdr:col>46</xdr:col>
      <xdr:colOff>38100</xdr:colOff>
      <xdr:row>98</xdr:row>
      <xdr:rowOff>129939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830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121066</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92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28425</xdr:rowOff>
    </xdr:from>
    <xdr:to>
      <xdr:col>41</xdr:col>
      <xdr:colOff>50800</xdr:colOff>
      <xdr:row>98</xdr:row>
      <xdr:rowOff>55776</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6972300" y="16830525"/>
          <a:ext cx="889000" cy="27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35080</xdr:rowOff>
    </xdr:from>
    <xdr:to>
      <xdr:col>41</xdr:col>
      <xdr:colOff>101600</xdr:colOff>
      <xdr:row>98</xdr:row>
      <xdr:rowOff>136680</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83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127807</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92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33423</xdr:rowOff>
    </xdr:from>
    <xdr:to>
      <xdr:col>36</xdr:col>
      <xdr:colOff>165100</xdr:colOff>
      <xdr:row>98</xdr:row>
      <xdr:rowOff>135023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83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126150</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92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99929</xdr:rowOff>
    </xdr:from>
    <xdr:to>
      <xdr:col>55</xdr:col>
      <xdr:colOff>50800</xdr:colOff>
      <xdr:row>98</xdr:row>
      <xdr:rowOff>30079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73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78356</xdr:rowOff>
    </xdr:from>
    <xdr:ext cx="599010"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709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149372</xdr:rowOff>
    </xdr:from>
    <xdr:to>
      <xdr:col>50</xdr:col>
      <xdr:colOff>165100</xdr:colOff>
      <xdr:row>97</xdr:row>
      <xdr:rowOff>79522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60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96049</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39795" y="16383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163564</xdr:rowOff>
    </xdr:from>
    <xdr:to>
      <xdr:col>46</xdr:col>
      <xdr:colOff>38100</xdr:colOff>
      <xdr:row>98</xdr:row>
      <xdr:rowOff>93714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7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110241</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50795" y="16569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4976</xdr:rowOff>
    </xdr:from>
    <xdr:to>
      <xdr:col>41</xdr:col>
      <xdr:colOff>101600</xdr:colOff>
      <xdr:row>98</xdr:row>
      <xdr:rowOff>106576</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80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123103</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58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149075</xdr:rowOff>
    </xdr:from>
    <xdr:to>
      <xdr:col>36</xdr:col>
      <xdr:colOff>165100</xdr:colOff>
      <xdr:row>98</xdr:row>
      <xdr:rowOff>79225</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77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95752</xdr:rowOff>
    </xdr:from>
    <xdr:ext cx="59901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672795" y="16554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24290</xdr:rowOff>
    </xdr:from>
    <xdr:to>
      <xdr:col>85</xdr:col>
      <xdr:colOff>126364</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167790"/>
          <a:ext cx="1269" cy="1617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142417</xdr:rowOff>
    </xdr:from>
    <xdr:ext cx="599010"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494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24290</xdr:rowOff>
    </xdr:from>
    <xdr:to>
      <xdr:col>86</xdr:col>
      <xdr:colOff>25400</xdr:colOff>
      <xdr:row>30</xdr:row>
      <xdr:rowOff>24290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16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61963</xdr:rowOff>
    </xdr:from>
    <xdr:to>
      <xdr:col>85</xdr:col>
      <xdr:colOff>127000</xdr:colOff>
      <xdr:row>39</xdr:row>
      <xdr:rowOff>82070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5481300" y="6748513"/>
          <a:ext cx="8382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158000</xdr:rowOff>
    </xdr:from>
    <xdr:ext cx="534377"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501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135123</xdr:rowOff>
    </xdr:from>
    <xdr:to>
      <xdr:col>85</xdr:col>
      <xdr:colOff>177800</xdr:colOff>
      <xdr:row>39</xdr:row>
      <xdr:rowOff>65273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82070</xdr:rowOff>
    </xdr:from>
    <xdr:to>
      <xdr:col>81</xdr:col>
      <xdr:colOff>50800</xdr:colOff>
      <xdr:row>39</xdr:row>
      <xdr:rowOff>88872</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4592300" y="6768620"/>
          <a:ext cx="889000" cy="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6731</xdr:rowOff>
    </xdr:from>
    <xdr:to>
      <xdr:col>81</xdr:col>
      <xdr:colOff>101600</xdr:colOff>
      <xdr:row>39</xdr:row>
      <xdr:rowOff>108331</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69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124858</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14111" y="646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88872</xdr:rowOff>
    </xdr:from>
    <xdr:to>
      <xdr:col>76</xdr:col>
      <xdr:colOff>114300</xdr:colOff>
      <xdr:row>39</xdr:row>
      <xdr:rowOff>96857</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3703300" y="6775422"/>
          <a:ext cx="889000" cy="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6855</xdr:rowOff>
    </xdr:from>
    <xdr:to>
      <xdr:col>76</xdr:col>
      <xdr:colOff>165100</xdr:colOff>
      <xdr:row>39</xdr:row>
      <xdr:rowOff>108455</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69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124982</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25111" y="646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96857</xdr:rowOff>
    </xdr:from>
    <xdr:to>
      <xdr:col>71</xdr:col>
      <xdr:colOff>177800</xdr:colOff>
      <xdr:row>39</xdr:row>
      <xdr:rowOff>96997</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2814300" y="6783407"/>
          <a:ext cx="889000" cy="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12577</xdr:rowOff>
    </xdr:from>
    <xdr:to>
      <xdr:col>72</xdr:col>
      <xdr:colOff>38100</xdr:colOff>
      <xdr:row>39</xdr:row>
      <xdr:rowOff>114177</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69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130704</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36111" y="647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5993</xdr:rowOff>
    </xdr:from>
    <xdr:to>
      <xdr:col>67</xdr:col>
      <xdr:colOff>101600</xdr:colOff>
      <xdr:row>39</xdr:row>
      <xdr:rowOff>107593</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69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124120</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47111" y="646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11163</xdr:rowOff>
    </xdr:from>
    <xdr:to>
      <xdr:col>85</xdr:col>
      <xdr:colOff>177800</xdr:colOff>
      <xdr:row>39</xdr:row>
      <xdr:rowOff>112763</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69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113550</xdr:rowOff>
    </xdr:from>
    <xdr:ext cx="534377"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62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31270</xdr:rowOff>
    </xdr:from>
    <xdr:to>
      <xdr:col>81</xdr:col>
      <xdr:colOff>101600</xdr:colOff>
      <xdr:row>39</xdr:row>
      <xdr:rowOff>132870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71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123997</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46428" y="681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38072</xdr:rowOff>
    </xdr:from>
    <xdr:to>
      <xdr:col>76</xdr:col>
      <xdr:colOff>165100</xdr:colOff>
      <xdr:row>39</xdr:row>
      <xdr:rowOff>139672</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72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130799</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357428" y="6817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46057</xdr:rowOff>
    </xdr:from>
    <xdr:to>
      <xdr:col>72</xdr:col>
      <xdr:colOff>38100</xdr:colOff>
      <xdr:row>39</xdr:row>
      <xdr:rowOff>147657</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73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138784</xdr:rowOff>
    </xdr:from>
    <xdr:ext cx="378565"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4017" y="6825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46197</xdr:rowOff>
    </xdr:from>
    <xdr:to>
      <xdr:col>67</xdr:col>
      <xdr:colOff>101600</xdr:colOff>
      <xdr:row>39</xdr:row>
      <xdr:rowOff>147797</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73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138924</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5017" y="6825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101353</xdr:rowOff>
    </xdr:from>
    <xdr:to>
      <xdr:col>85</xdr:col>
      <xdr:colOff>126364</xdr:colOff>
      <xdr:row>79</xdr:row>
      <xdr:rowOff>21177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2102853"/>
          <a:ext cx="1269" cy="1462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25004</xdr:rowOff>
    </xdr:from>
    <xdr:ext cx="534377"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56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21177</xdr:rowOff>
    </xdr:from>
    <xdr:to>
      <xdr:col>86</xdr:col>
      <xdr:colOff>25400</xdr:colOff>
      <xdr:row>79</xdr:row>
      <xdr:rowOff>21177</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56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48030</xdr:rowOff>
    </xdr:from>
    <xdr:ext cx="599010"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1878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101353</xdr:rowOff>
    </xdr:from>
    <xdr:to>
      <xdr:col>86</xdr:col>
      <xdr:colOff>25400</xdr:colOff>
      <xdr:row>70</xdr:row>
      <xdr:rowOff>101353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2102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38839</xdr:rowOff>
    </xdr:from>
    <xdr:to>
      <xdr:col>85</xdr:col>
      <xdr:colOff>127000</xdr:colOff>
      <xdr:row>78</xdr:row>
      <xdr:rowOff>79902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5481300" y="13411939"/>
          <a:ext cx="838200" cy="41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69023</xdr:rowOff>
    </xdr:from>
    <xdr:ext cx="599010"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3099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46146</xdr:rowOff>
    </xdr:from>
    <xdr:to>
      <xdr:col>85</xdr:col>
      <xdr:colOff>177800</xdr:colOff>
      <xdr:row>77</xdr:row>
      <xdr:rowOff>147746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73557</xdr:rowOff>
    </xdr:from>
    <xdr:to>
      <xdr:col>81</xdr:col>
      <xdr:colOff>50800</xdr:colOff>
      <xdr:row>78</xdr:row>
      <xdr:rowOff>79902</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4592300" y="13446657"/>
          <a:ext cx="889000" cy="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28673</xdr:rowOff>
    </xdr:from>
    <xdr:to>
      <xdr:col>81</xdr:col>
      <xdr:colOff>101600</xdr:colOff>
      <xdr:row>78</xdr:row>
      <xdr:rowOff>130273</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340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146800</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317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73557</xdr:rowOff>
    </xdr:from>
    <xdr:to>
      <xdr:col>76</xdr:col>
      <xdr:colOff>114300</xdr:colOff>
      <xdr:row>78</xdr:row>
      <xdr:rowOff>81598</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3703300" y="13446657"/>
          <a:ext cx="889000" cy="8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22214</xdr:rowOff>
    </xdr:from>
    <xdr:to>
      <xdr:col>76</xdr:col>
      <xdr:colOff>165100</xdr:colOff>
      <xdr:row>78</xdr:row>
      <xdr:rowOff>123814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339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140341</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3170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73256</xdr:rowOff>
    </xdr:from>
    <xdr:to>
      <xdr:col>71</xdr:col>
      <xdr:colOff>177800</xdr:colOff>
      <xdr:row>78</xdr:row>
      <xdr:rowOff>81598</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2814300" y="13446356"/>
          <a:ext cx="889000" cy="8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21884</xdr:rowOff>
    </xdr:from>
    <xdr:to>
      <xdr:col>72</xdr:col>
      <xdr:colOff>38100</xdr:colOff>
      <xdr:row>78</xdr:row>
      <xdr:rowOff>123484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3394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140011</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3170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28060</xdr:rowOff>
    </xdr:from>
    <xdr:to>
      <xdr:col>67</xdr:col>
      <xdr:colOff>101600</xdr:colOff>
      <xdr:row>78</xdr:row>
      <xdr:rowOff>129660</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340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120787</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349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159489</xdr:rowOff>
    </xdr:from>
    <xdr:to>
      <xdr:col>85</xdr:col>
      <xdr:colOff>177800</xdr:colOff>
      <xdr:row>78</xdr:row>
      <xdr:rowOff>89639</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336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137916</xdr:rowOff>
    </xdr:from>
    <xdr:ext cx="534377"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333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29102</xdr:rowOff>
    </xdr:from>
    <xdr:to>
      <xdr:col>81</xdr:col>
      <xdr:colOff>101600</xdr:colOff>
      <xdr:row>78</xdr:row>
      <xdr:rowOff>130702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340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121829</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4111" y="1349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22757</xdr:rowOff>
    </xdr:from>
    <xdr:to>
      <xdr:col>76</xdr:col>
      <xdr:colOff>165100</xdr:colOff>
      <xdr:row>78</xdr:row>
      <xdr:rowOff>124357</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339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115484</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5111" y="1348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30798</xdr:rowOff>
    </xdr:from>
    <xdr:to>
      <xdr:col>72</xdr:col>
      <xdr:colOff>38100</xdr:colOff>
      <xdr:row>78</xdr:row>
      <xdr:rowOff>132398</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340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123525</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349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22456</xdr:rowOff>
    </xdr:from>
    <xdr:to>
      <xdr:col>67</xdr:col>
      <xdr:colOff>101600</xdr:colOff>
      <xdr:row>78</xdr:row>
      <xdr:rowOff>124056</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339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140583</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317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27271</xdr:rowOff>
    </xdr:from>
    <xdr:to>
      <xdr:col>85</xdr:col>
      <xdr:colOff>126364</xdr:colOff>
      <xdr:row>99</xdr:row>
      <xdr:rowOff>43652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629221"/>
          <a:ext cx="1269" cy="138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47479</xdr:rowOff>
    </xdr:from>
    <xdr:ext cx="469744"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702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43652</xdr:rowOff>
    </xdr:from>
    <xdr:to>
      <xdr:col>86</xdr:col>
      <xdr:colOff>25400</xdr:colOff>
      <xdr:row>99</xdr:row>
      <xdr:rowOff>43652</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70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145398</xdr:rowOff>
    </xdr:from>
    <xdr:ext cx="690189"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4044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27271</xdr:rowOff>
    </xdr:from>
    <xdr:to>
      <xdr:col>86</xdr:col>
      <xdr:colOff>25400</xdr:colOff>
      <xdr:row>91</xdr:row>
      <xdr:rowOff>27271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629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1209</xdr:rowOff>
    </xdr:from>
    <xdr:to>
      <xdr:col>85</xdr:col>
      <xdr:colOff>127000</xdr:colOff>
      <xdr:row>99</xdr:row>
      <xdr:rowOff>19980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6974759"/>
          <a:ext cx="838200" cy="1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130343</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760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107466</xdr:rowOff>
    </xdr:from>
    <xdr:to>
      <xdr:col>85</xdr:col>
      <xdr:colOff>177800</xdr:colOff>
      <xdr:row>99</xdr:row>
      <xdr:rowOff>37616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18472</xdr:rowOff>
    </xdr:from>
    <xdr:to>
      <xdr:col>81</xdr:col>
      <xdr:colOff>50800</xdr:colOff>
      <xdr:row>99</xdr:row>
      <xdr:rowOff>19980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4592300" y="16992022"/>
          <a:ext cx="8890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127648</xdr:rowOff>
    </xdr:from>
    <xdr:to>
      <xdr:col>81</xdr:col>
      <xdr:colOff>101600</xdr:colOff>
      <xdr:row>99</xdr:row>
      <xdr:rowOff>57798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92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74325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704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132990</xdr:rowOff>
    </xdr:from>
    <xdr:to>
      <xdr:col>76</xdr:col>
      <xdr:colOff>114300</xdr:colOff>
      <xdr:row>99</xdr:row>
      <xdr:rowOff>18472</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3703300" y="16935090"/>
          <a:ext cx="889000" cy="56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127797</xdr:rowOff>
    </xdr:from>
    <xdr:to>
      <xdr:col>76</xdr:col>
      <xdr:colOff>165100</xdr:colOff>
      <xdr:row>99</xdr:row>
      <xdr:rowOff>57947</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929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74474</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705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132990</xdr:rowOff>
    </xdr:from>
    <xdr:to>
      <xdr:col>71</xdr:col>
      <xdr:colOff>177800</xdr:colOff>
      <xdr:row>98</xdr:row>
      <xdr:rowOff>156899</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2814300" y="16935090"/>
          <a:ext cx="889000" cy="2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123616</xdr:rowOff>
    </xdr:from>
    <xdr:to>
      <xdr:col>72</xdr:col>
      <xdr:colOff>38100</xdr:colOff>
      <xdr:row>99</xdr:row>
      <xdr:rowOff>53766</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92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44893</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701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127340</xdr:rowOff>
    </xdr:from>
    <xdr:to>
      <xdr:col>67</xdr:col>
      <xdr:colOff>101600</xdr:colOff>
      <xdr:row>99</xdr:row>
      <xdr:rowOff>57490</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92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48617</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702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121859</xdr:rowOff>
    </xdr:from>
    <xdr:to>
      <xdr:col>85</xdr:col>
      <xdr:colOff>177800</xdr:colOff>
      <xdr:row>99</xdr:row>
      <xdr:rowOff>52009</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92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85893</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88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140630</xdr:rowOff>
    </xdr:from>
    <xdr:to>
      <xdr:col>81</xdr:col>
      <xdr:colOff>101600</xdr:colOff>
      <xdr:row>99</xdr:row>
      <xdr:rowOff>70780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94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61907</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14111" y="1703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139122</xdr:rowOff>
    </xdr:from>
    <xdr:to>
      <xdr:col>76</xdr:col>
      <xdr:colOff>165100</xdr:colOff>
      <xdr:row>99</xdr:row>
      <xdr:rowOff>69272</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94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60399</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25111" y="1703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82190</xdr:rowOff>
    </xdr:from>
    <xdr:to>
      <xdr:col>72</xdr:col>
      <xdr:colOff>38100</xdr:colOff>
      <xdr:row>99</xdr:row>
      <xdr:rowOff>12340</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8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28867</xdr:rowOff>
    </xdr:from>
    <xdr:ext cx="59901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03795" y="16659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106099</xdr:rowOff>
    </xdr:from>
    <xdr:to>
      <xdr:col>67</xdr:col>
      <xdr:colOff>101600</xdr:colOff>
      <xdr:row>99</xdr:row>
      <xdr:rowOff>36249</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90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52776</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668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8987</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495387"/>
          <a:ext cx="1269" cy="115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127114</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527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8987</xdr:rowOff>
    </xdr:from>
    <xdr:to>
      <xdr:col>116</xdr:col>
      <xdr:colOff>152400</xdr:colOff>
      <xdr:row>32</xdr:row>
      <xdr:rowOff>8987</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49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123195</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1323300" y="6638295"/>
          <a:ext cx="838200" cy="1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32041</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3756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9165</xdr:rowOff>
    </xdr:from>
    <xdr:to>
      <xdr:col>116</xdr:col>
      <xdr:colOff>114300</xdr:colOff>
      <xdr:row>38</xdr:row>
      <xdr:rowOff>110765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52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22286</xdr:rowOff>
    </xdr:from>
    <xdr:to>
      <xdr:col>112</xdr:col>
      <xdr:colOff>38100</xdr:colOff>
      <xdr:row>38</xdr:row>
      <xdr:rowOff>123886</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140413</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31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4090</xdr:rowOff>
    </xdr:from>
    <xdr:to>
      <xdr:col>107</xdr:col>
      <xdr:colOff>101600</xdr:colOff>
      <xdr:row>38</xdr:row>
      <xdr:rowOff>105690</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122216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138283</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653383"/>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11405</xdr:rowOff>
    </xdr:from>
    <xdr:to>
      <xdr:col>102</xdr:col>
      <xdr:colOff>165100</xdr:colOff>
      <xdr:row>38</xdr:row>
      <xdr:rowOff>113005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129532</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42174</xdr:rowOff>
    </xdr:from>
    <xdr:to>
      <xdr:col>98</xdr:col>
      <xdr:colOff>38100</xdr:colOff>
      <xdr:row>38</xdr:row>
      <xdr:rowOff>143774</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160301</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72395</xdr:rowOff>
    </xdr:from>
    <xdr:to>
      <xdr:col>116</xdr:col>
      <xdr:colOff>114300</xdr:colOff>
      <xdr:row>39</xdr:row>
      <xdr:rowOff>2545</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58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159041</xdr:rowOff>
    </xdr:from>
    <xdr:ext cx="378565"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02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87483</xdr:rowOff>
    </xdr:from>
    <xdr:to>
      <xdr:col>98</xdr:col>
      <xdr:colOff>38100</xdr:colOff>
      <xdr:row>39</xdr:row>
      <xdr:rowOff>17633</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60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8760</xdr:rowOff>
    </xdr:from>
    <xdr:ext cx="313932"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99333" y="66953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143180</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544230"/>
          <a:ext cx="1269" cy="1615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89857</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31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143180</xdr:rowOff>
    </xdr:from>
    <xdr:to>
      <xdr:col>116</xdr:col>
      <xdr:colOff>152400</xdr:colOff>
      <xdr:row>49</xdr:row>
      <xdr:rowOff>143180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54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38633</xdr:rowOff>
    </xdr:from>
    <xdr:to>
      <xdr:col>116</xdr:col>
      <xdr:colOff>63500</xdr:colOff>
      <xdr:row>59</xdr:row>
      <xdr:rowOff>41554</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154183"/>
          <a:ext cx="8382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103877</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7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81000</xdr:rowOff>
    </xdr:from>
    <xdr:to>
      <xdr:col>116</xdr:col>
      <xdr:colOff>114300</xdr:colOff>
      <xdr:row>59</xdr:row>
      <xdr:rowOff>11150</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2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38812</xdr:rowOff>
    </xdr:from>
    <xdr:to>
      <xdr:col>111</xdr:col>
      <xdr:colOff>177800</xdr:colOff>
      <xdr:row>59</xdr:row>
      <xdr:rowOff>41554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154362"/>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123279</xdr:rowOff>
    </xdr:from>
    <xdr:to>
      <xdr:col>112</xdr:col>
      <xdr:colOff>38100</xdr:colOff>
      <xdr:row>59</xdr:row>
      <xdr:rowOff>53429</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6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69956</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38812</xdr:rowOff>
    </xdr:from>
    <xdr:to>
      <xdr:col>107</xdr:col>
      <xdr:colOff>50800</xdr:colOff>
      <xdr:row>59</xdr:row>
      <xdr:rowOff>39015</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154362"/>
          <a:ext cx="889000" cy="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135979</xdr:rowOff>
    </xdr:from>
    <xdr:to>
      <xdr:col>107</xdr:col>
      <xdr:colOff>101600</xdr:colOff>
      <xdr:row>59</xdr:row>
      <xdr:rowOff>66129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8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82656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5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33465</xdr:rowOff>
    </xdr:from>
    <xdr:to>
      <xdr:col>102</xdr:col>
      <xdr:colOff>114300</xdr:colOff>
      <xdr:row>59</xdr:row>
      <xdr:rowOff>39015</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149015"/>
          <a:ext cx="889000" cy="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135725</xdr:rowOff>
    </xdr:from>
    <xdr:to>
      <xdr:col>102</xdr:col>
      <xdr:colOff>165100</xdr:colOff>
      <xdr:row>59</xdr:row>
      <xdr:rowOff>65875</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7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82402</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5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132359</xdr:rowOff>
    </xdr:from>
    <xdr:to>
      <xdr:col>98</xdr:col>
      <xdr:colOff>38100</xdr:colOff>
      <xdr:row>59</xdr:row>
      <xdr:rowOff>62509</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7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79036</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51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159283</xdr:rowOff>
    </xdr:from>
    <xdr:to>
      <xdr:col>116</xdr:col>
      <xdr:colOff>114300</xdr:colOff>
      <xdr:row>59</xdr:row>
      <xdr:rowOff>89433</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0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74210</xdr:rowOff>
    </xdr:from>
    <xdr:ext cx="378565"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18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162204</xdr:rowOff>
    </xdr:from>
    <xdr:to>
      <xdr:col>112</xdr:col>
      <xdr:colOff>38100</xdr:colOff>
      <xdr:row>59</xdr:row>
      <xdr:rowOff>92354</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0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83481</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4017" y="10199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159462</xdr:rowOff>
    </xdr:from>
    <xdr:to>
      <xdr:col>107</xdr:col>
      <xdr:colOff>101600</xdr:colOff>
      <xdr:row>59</xdr:row>
      <xdr:rowOff>89612</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0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80739</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5017" y="10196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159665</xdr:rowOff>
    </xdr:from>
    <xdr:to>
      <xdr:col>102</xdr:col>
      <xdr:colOff>165100</xdr:colOff>
      <xdr:row>59</xdr:row>
      <xdr:rowOff>89815</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0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80942</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6017" y="10196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154115</xdr:rowOff>
    </xdr:from>
    <xdr:to>
      <xdr:col>98</xdr:col>
      <xdr:colOff>38100</xdr:colOff>
      <xdr:row>59</xdr:row>
      <xdr:rowOff>84265</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9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75392</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7017" y="10190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60177</xdr:rowOff>
    </xdr:from>
    <xdr:to>
      <xdr:col>116</xdr:col>
      <xdr:colOff>62864</xdr:colOff>
      <xdr:row>78</xdr:row>
      <xdr:rowOff>149961</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2233127"/>
          <a:ext cx="1269" cy="128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153788</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52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149961</xdr:rowOff>
    </xdr:from>
    <xdr:to>
      <xdr:col>116</xdr:col>
      <xdr:colOff>152400</xdr:colOff>
      <xdr:row>78</xdr:row>
      <xdr:rowOff>149961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52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6854</xdr:rowOff>
    </xdr:from>
    <xdr:ext cx="599010"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2008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60177</xdr:rowOff>
    </xdr:from>
    <xdr:to>
      <xdr:col>116</xdr:col>
      <xdr:colOff>152400</xdr:colOff>
      <xdr:row>71</xdr:row>
      <xdr:rowOff>60177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223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107114</xdr:rowOff>
    </xdr:from>
    <xdr:to>
      <xdr:col>116</xdr:col>
      <xdr:colOff>63500</xdr:colOff>
      <xdr:row>78</xdr:row>
      <xdr:rowOff>111971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1323300" y="13480214"/>
          <a:ext cx="838200" cy="4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9309</xdr:rowOff>
    </xdr:from>
    <xdr:ext cx="599010"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30395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157882</xdr:rowOff>
    </xdr:from>
    <xdr:to>
      <xdr:col>116</xdr:col>
      <xdr:colOff>114300</xdr:colOff>
      <xdr:row>77</xdr:row>
      <xdr:rowOff>88032</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111971</xdr:rowOff>
    </xdr:from>
    <xdr:to>
      <xdr:col>111</xdr:col>
      <xdr:colOff>177800</xdr:colOff>
      <xdr:row>78</xdr:row>
      <xdr:rowOff>121461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0434300" y="13485071"/>
          <a:ext cx="889000" cy="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140348</xdr:rowOff>
    </xdr:from>
    <xdr:to>
      <xdr:col>112</xdr:col>
      <xdr:colOff>38100</xdr:colOff>
      <xdr:row>78</xdr:row>
      <xdr:rowOff>70498</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3341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87025</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311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119424</xdr:rowOff>
    </xdr:from>
    <xdr:to>
      <xdr:col>107</xdr:col>
      <xdr:colOff>50800</xdr:colOff>
      <xdr:row>78</xdr:row>
      <xdr:rowOff>121461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9545300" y="13492524"/>
          <a:ext cx="889000" cy="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148757</xdr:rowOff>
    </xdr:from>
    <xdr:to>
      <xdr:col>107</xdr:col>
      <xdr:colOff>101600</xdr:colOff>
      <xdr:row>78</xdr:row>
      <xdr:rowOff>78907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3350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95434</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312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119424</xdr:rowOff>
    </xdr:from>
    <xdr:to>
      <xdr:col>102</xdr:col>
      <xdr:colOff>114300</xdr:colOff>
      <xdr:row>78</xdr:row>
      <xdr:rowOff>124805</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8656300" y="13492524"/>
          <a:ext cx="889000" cy="5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151000</xdr:rowOff>
    </xdr:from>
    <xdr:to>
      <xdr:col>102</xdr:col>
      <xdr:colOff>165100</xdr:colOff>
      <xdr:row>78</xdr:row>
      <xdr:rowOff>81150</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335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97677</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8111" y="13127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147141</xdr:rowOff>
    </xdr:from>
    <xdr:to>
      <xdr:col>98</xdr:col>
      <xdr:colOff>38100</xdr:colOff>
      <xdr:row>78</xdr:row>
      <xdr:rowOff>77291</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334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93818</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312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56314</xdr:rowOff>
    </xdr:from>
    <xdr:to>
      <xdr:col>116</xdr:col>
      <xdr:colOff>114300</xdr:colOff>
      <xdr:row>78</xdr:row>
      <xdr:rowOff>157914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342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142691</xdr:rowOff>
    </xdr:from>
    <xdr:ext cx="534377"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33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61171</xdr:rowOff>
    </xdr:from>
    <xdr:to>
      <xdr:col>112</xdr:col>
      <xdr:colOff>38100</xdr:colOff>
      <xdr:row>78</xdr:row>
      <xdr:rowOff>162771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343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153898</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352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70661</xdr:rowOff>
    </xdr:from>
    <xdr:to>
      <xdr:col>107</xdr:col>
      <xdr:colOff>101600</xdr:colOff>
      <xdr:row>79</xdr:row>
      <xdr:rowOff>811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34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163388</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353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68624</xdr:rowOff>
    </xdr:from>
    <xdr:to>
      <xdr:col>102</xdr:col>
      <xdr:colOff>165100</xdr:colOff>
      <xdr:row>78</xdr:row>
      <xdr:rowOff>170224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344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161351</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353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74005</xdr:rowOff>
    </xdr:from>
    <xdr:to>
      <xdr:col>98</xdr:col>
      <xdr:colOff>38100</xdr:colOff>
      <xdr:row>79</xdr:row>
      <xdr:rowOff>4155</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344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166732</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353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歳出決算総額は、住民一人当たりおよそ</a:t>
          </a:r>
          <a:r>
            <a:rPr kumimoji="1" lang="en-US" altLang="ja-JP" sz="1300">
              <a:latin typeface="ＭＳ Ｐゴシック" panose="020B0600070205080204" pitchFamily="50" charset="-128"/>
              <a:ea typeface="ＭＳ Ｐゴシック" panose="020B0600070205080204" pitchFamily="50" charset="-128"/>
            </a:rPr>
            <a:t>961</a:t>
          </a:r>
          <a:r>
            <a:rPr kumimoji="1" lang="ja-JP" altLang="en-US" sz="1300">
              <a:latin typeface="ＭＳ Ｐゴシック" panose="020B0600070205080204" pitchFamily="50" charset="-128"/>
              <a:ea typeface="ＭＳ Ｐゴシック" panose="020B0600070205080204" pitchFamily="50" charset="-128"/>
            </a:rPr>
            <a:t>千円となっている。</a:t>
          </a:r>
        </a:p>
        <a:p>
          <a:r>
            <a:rPr kumimoji="1" lang="ja-JP" altLang="en-US" sz="1300">
              <a:latin typeface="ＭＳ Ｐゴシック" panose="020B0600070205080204" pitchFamily="50" charset="-128"/>
              <a:ea typeface="ＭＳ Ｐゴシック" panose="020B0600070205080204" pitchFamily="50" charset="-128"/>
            </a:rPr>
            <a:t>　類似団体と比較すると、特に令和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は類似団体平均が大きく上昇している中、本村は若干上昇しているものの昨年度値を維持した形を保っており下回る形となっている。扶助費においては例年、類似団体を上回った形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普通建設事業費では、</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年度においては、住民一人当たり</a:t>
          </a:r>
          <a:r>
            <a:rPr kumimoji="1" lang="en-US" altLang="ja-JP" sz="1300">
              <a:latin typeface="ＭＳ Ｐゴシック" panose="020B0600070205080204" pitchFamily="50" charset="-128"/>
              <a:ea typeface="ＭＳ Ｐゴシック" panose="020B0600070205080204" pitchFamily="50" charset="-128"/>
            </a:rPr>
            <a:t>189</a:t>
          </a:r>
          <a:r>
            <a:rPr kumimoji="1" lang="ja-JP" altLang="en-US" sz="1300">
              <a:latin typeface="ＭＳ Ｐゴシック" panose="020B0600070205080204" pitchFamily="50" charset="-128"/>
              <a:ea typeface="ＭＳ Ｐゴシック" panose="020B0600070205080204" pitchFamily="50" charset="-128"/>
            </a:rPr>
            <a:t>千円となっており、昨年度と比較しておちついてきている。</a:t>
          </a:r>
        </a:p>
        <a:p>
          <a:r>
            <a:rPr kumimoji="1" lang="ja-JP" altLang="en-US" sz="1300">
              <a:latin typeface="ＭＳ Ｐゴシック" panose="020B0600070205080204" pitchFamily="50" charset="-128"/>
              <a:ea typeface="ＭＳ Ｐゴシック" panose="020B0600070205080204" pitchFamily="50" charset="-128"/>
            </a:rPr>
            <a:t>　更新整備である庁舎建設事業の増が主要因ではあるが、</a:t>
          </a:r>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には大型事業が予定されるため、引き続き高い値となってくる恐れがある。今後においても、公共施設等総合管理計画に基づき、事業の取捨選択を徹底していくことで、事業費の減少を目指すこととしている。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高知県日高村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4,980
4,959
44.85
5,366,115
4,785,640
34,019
2,117,490
3,928,978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98683</xdr:rowOff>
    </xdr:from>
    <xdr:to>
      <xdr:col>24</xdr:col>
      <xdr:colOff>62865</xdr:colOff>
      <xdr:row>38</xdr:row>
      <xdr:rowOff>108463</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070733"/>
          <a:ext cx="1270" cy="155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112290</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2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108463</xdr:rowOff>
    </xdr:from>
    <xdr:to>
      <xdr:col>24</xdr:col>
      <xdr:colOff>152400</xdr:colOff>
      <xdr:row>38</xdr:row>
      <xdr:rowOff>108463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2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45360</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845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105,012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98683</xdr:rowOff>
    </xdr:from>
    <xdr:to>
      <xdr:col>24</xdr:col>
      <xdr:colOff>152400</xdr:colOff>
      <xdr:row>29</xdr:row>
      <xdr:rowOff>98683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070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81211</xdr:rowOff>
    </xdr:from>
    <xdr:to>
      <xdr:col>24</xdr:col>
      <xdr:colOff>63500</xdr:colOff>
      <xdr:row>38</xdr:row>
      <xdr:rowOff>89098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3797300" y="6596311"/>
          <a:ext cx="838200" cy="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99922</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272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77045</xdr:rowOff>
    </xdr:from>
    <xdr:to>
      <xdr:col>24</xdr:col>
      <xdr:colOff>114300</xdr:colOff>
      <xdr:row>38</xdr:row>
      <xdr:rowOff>7195</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81211</xdr:rowOff>
    </xdr:from>
    <xdr:to>
      <xdr:col>19</xdr:col>
      <xdr:colOff>177800</xdr:colOff>
      <xdr:row>38</xdr:row>
      <xdr:rowOff>86338</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596311"/>
          <a:ext cx="889000" cy="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62252</xdr:rowOff>
    </xdr:from>
    <xdr:to>
      <xdr:col>20</xdr:col>
      <xdr:colOff>38100</xdr:colOff>
      <xdr:row>38</xdr:row>
      <xdr:rowOff>163852</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57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154979</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62428" y="6670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83693</xdr:rowOff>
    </xdr:from>
    <xdr:to>
      <xdr:col>15</xdr:col>
      <xdr:colOff>50800</xdr:colOff>
      <xdr:row>38</xdr:row>
      <xdr:rowOff>86338</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2019300" y="6598793"/>
          <a:ext cx="889000" cy="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62040</xdr:rowOff>
    </xdr:from>
    <xdr:to>
      <xdr:col>15</xdr:col>
      <xdr:colOff>101600</xdr:colOff>
      <xdr:row>38</xdr:row>
      <xdr:rowOff>163640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57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154767</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73428" y="666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83693</xdr:rowOff>
    </xdr:from>
    <xdr:to>
      <xdr:col>10</xdr:col>
      <xdr:colOff>114300</xdr:colOff>
      <xdr:row>38</xdr:row>
      <xdr:rowOff>86648</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598793"/>
          <a:ext cx="889000" cy="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64668</xdr:rowOff>
    </xdr:from>
    <xdr:to>
      <xdr:col>10</xdr:col>
      <xdr:colOff>165100</xdr:colOff>
      <xdr:row>38</xdr:row>
      <xdr:rowOff>166268</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157395</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84428" y="667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67771</xdr:rowOff>
    </xdr:from>
    <xdr:to>
      <xdr:col>6</xdr:col>
      <xdr:colOff>38100</xdr:colOff>
      <xdr:row>38</xdr:row>
      <xdr:rowOff>169371</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58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160498</xdr:rowOff>
    </xdr:from>
    <xdr:ext cx="469744"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95428" y="667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38298</xdr:rowOff>
    </xdr:from>
    <xdr:to>
      <xdr:col>24</xdr:col>
      <xdr:colOff>114300</xdr:colOff>
      <xdr:row>38</xdr:row>
      <xdr:rowOff>139898</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55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124675</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46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30411</xdr:rowOff>
    </xdr:from>
    <xdr:to>
      <xdr:col>20</xdr:col>
      <xdr:colOff>38100</xdr:colOff>
      <xdr:row>38</xdr:row>
      <xdr:rowOff>132011</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54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148538</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32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35538</xdr:rowOff>
    </xdr:from>
    <xdr:to>
      <xdr:col>15</xdr:col>
      <xdr:colOff>101600</xdr:colOff>
      <xdr:row>38</xdr:row>
      <xdr:rowOff>137138</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55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153665</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32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32893</xdr:rowOff>
    </xdr:from>
    <xdr:to>
      <xdr:col>10</xdr:col>
      <xdr:colOff>165100</xdr:colOff>
      <xdr:row>38</xdr:row>
      <xdr:rowOff>134493</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54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151020</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32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35848</xdr:rowOff>
    </xdr:from>
    <xdr:to>
      <xdr:col>6</xdr:col>
      <xdr:colOff>38100</xdr:colOff>
      <xdr:row>38</xdr:row>
      <xdr:rowOff>137448</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55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153976</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32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40346</xdr:rowOff>
    </xdr:from>
    <xdr:to>
      <xdr:col>24</xdr:col>
      <xdr:colOff>62865</xdr:colOff>
      <xdr:row>58</xdr:row>
      <xdr:rowOff>136391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12846"/>
          <a:ext cx="1270" cy="146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140218</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84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136391</xdr:rowOff>
    </xdr:from>
    <xdr:to>
      <xdr:col>24</xdr:col>
      <xdr:colOff>152400</xdr:colOff>
      <xdr:row>58</xdr:row>
      <xdr:rowOff>136391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158473</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880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4,060,770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40346</xdr:rowOff>
    </xdr:from>
    <xdr:to>
      <xdr:col>24</xdr:col>
      <xdr:colOff>152400</xdr:colOff>
      <xdr:row>50</xdr:row>
      <xdr:rowOff>40346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12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95769</xdr:rowOff>
    </xdr:from>
    <xdr:to>
      <xdr:col>24</xdr:col>
      <xdr:colOff>63500</xdr:colOff>
      <xdr:row>58</xdr:row>
      <xdr:rowOff>106804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10039869"/>
          <a:ext cx="838200" cy="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12190</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7848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160763</xdr:rowOff>
    </xdr:from>
    <xdr:to>
      <xdr:col>24</xdr:col>
      <xdr:colOff>114300</xdr:colOff>
      <xdr:row>58</xdr:row>
      <xdr:rowOff>90913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106804</xdr:rowOff>
    </xdr:from>
    <xdr:to>
      <xdr:col>19</xdr:col>
      <xdr:colOff>177800</xdr:colOff>
      <xdr:row>58</xdr:row>
      <xdr:rowOff>149958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10050904"/>
          <a:ext cx="889000" cy="4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101288</xdr:rowOff>
    </xdr:from>
    <xdr:to>
      <xdr:col>20</xdr:col>
      <xdr:colOff>38100</xdr:colOff>
      <xdr:row>59</xdr:row>
      <xdr:rowOff>31438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1004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22565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10138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110768</xdr:rowOff>
    </xdr:from>
    <xdr:to>
      <xdr:col>15</xdr:col>
      <xdr:colOff>50800</xdr:colOff>
      <xdr:row>58</xdr:row>
      <xdr:rowOff>149958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10054868"/>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102469</xdr:rowOff>
    </xdr:from>
    <xdr:to>
      <xdr:col>15</xdr:col>
      <xdr:colOff>101600</xdr:colOff>
      <xdr:row>59</xdr:row>
      <xdr:rowOff>32619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1004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23746</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10139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110768</xdr:rowOff>
    </xdr:from>
    <xdr:to>
      <xdr:col>10</xdr:col>
      <xdr:colOff>114300</xdr:colOff>
      <xdr:row>58</xdr:row>
      <xdr:rowOff>126574</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10054868"/>
          <a:ext cx="889000" cy="1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98327</xdr:rowOff>
    </xdr:from>
    <xdr:to>
      <xdr:col>10</xdr:col>
      <xdr:colOff>165100</xdr:colOff>
      <xdr:row>59</xdr:row>
      <xdr:rowOff>28477</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1004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19604</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1013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99963</xdr:rowOff>
    </xdr:from>
    <xdr:to>
      <xdr:col>6</xdr:col>
      <xdr:colOff>38100</xdr:colOff>
      <xdr:row>59</xdr:row>
      <xdr:rowOff>30113</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1004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21240</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1013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44969</xdr:rowOff>
    </xdr:from>
    <xdr:to>
      <xdr:col>24</xdr:col>
      <xdr:colOff>114300</xdr:colOff>
      <xdr:row>58</xdr:row>
      <xdr:rowOff>146569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98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139190</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911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56004</xdr:rowOff>
    </xdr:from>
    <xdr:to>
      <xdr:col>20</xdr:col>
      <xdr:colOff>38100</xdr:colOff>
      <xdr:row>58</xdr:row>
      <xdr:rowOff>157604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1000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2681</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775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99158</xdr:rowOff>
    </xdr:from>
    <xdr:to>
      <xdr:col>15</xdr:col>
      <xdr:colOff>101600</xdr:colOff>
      <xdr:row>59</xdr:row>
      <xdr:rowOff>29308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1004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45835</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818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59968</xdr:rowOff>
    </xdr:from>
    <xdr:to>
      <xdr:col>10</xdr:col>
      <xdr:colOff>165100</xdr:colOff>
      <xdr:row>58</xdr:row>
      <xdr:rowOff>161568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1000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6645</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779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75774</xdr:rowOff>
    </xdr:from>
    <xdr:to>
      <xdr:col>6</xdr:col>
      <xdr:colOff>38100</xdr:colOff>
      <xdr:row>59</xdr:row>
      <xdr:rowOff>5924</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1001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22451</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979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39798</xdr:rowOff>
    </xdr:from>
    <xdr:to>
      <xdr:col>24</xdr:col>
      <xdr:colOff>62865</xdr:colOff>
      <xdr:row>78</xdr:row>
      <xdr:rowOff>57336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41298"/>
          <a:ext cx="1270" cy="13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61163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3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57336</xdr:rowOff>
    </xdr:from>
    <xdr:to>
      <xdr:col>24</xdr:col>
      <xdr:colOff>152400</xdr:colOff>
      <xdr:row>78</xdr:row>
      <xdr:rowOff>57336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3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157925</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16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39798</xdr:rowOff>
    </xdr:from>
    <xdr:to>
      <xdr:col>24</xdr:col>
      <xdr:colOff>152400</xdr:colOff>
      <xdr:row>70</xdr:row>
      <xdr:rowOff>39798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41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167162</xdr:rowOff>
    </xdr:from>
    <xdr:to>
      <xdr:col>24</xdr:col>
      <xdr:colOff>63500</xdr:colOff>
      <xdr:row>77</xdr:row>
      <xdr:rowOff>99885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197362"/>
          <a:ext cx="838200" cy="10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140672</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827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117795</xdr:rowOff>
    </xdr:from>
    <xdr:to>
      <xdr:col>24</xdr:col>
      <xdr:colOff>114300</xdr:colOff>
      <xdr:row>76</xdr:row>
      <xdr:rowOff>47944</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765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167162</xdr:rowOff>
    </xdr:from>
    <xdr:to>
      <xdr:col>19</xdr:col>
      <xdr:colOff>177800</xdr:colOff>
      <xdr:row>77</xdr:row>
      <xdr:rowOff>120765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197362"/>
          <a:ext cx="889000" cy="125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68604</xdr:rowOff>
    </xdr:from>
    <xdr:to>
      <xdr:col>20</xdr:col>
      <xdr:colOff>38100</xdr:colOff>
      <xdr:row>77</xdr:row>
      <xdr:rowOff>170204</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27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161331</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362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97101</xdr:rowOff>
    </xdr:from>
    <xdr:to>
      <xdr:col>15</xdr:col>
      <xdr:colOff>50800</xdr:colOff>
      <xdr:row>77</xdr:row>
      <xdr:rowOff>120765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3298751"/>
          <a:ext cx="889000" cy="2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84381</xdr:rowOff>
    </xdr:from>
    <xdr:to>
      <xdr:col>15</xdr:col>
      <xdr:colOff>101600</xdr:colOff>
      <xdr:row>78</xdr:row>
      <xdr:rowOff>14531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286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5658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378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97101</xdr:rowOff>
    </xdr:from>
    <xdr:to>
      <xdr:col>10</xdr:col>
      <xdr:colOff>114300</xdr:colOff>
      <xdr:row>77</xdr:row>
      <xdr:rowOff>109879</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298751"/>
          <a:ext cx="889000" cy="1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90596</xdr:rowOff>
    </xdr:from>
    <xdr:to>
      <xdr:col>10</xdr:col>
      <xdr:colOff>165100</xdr:colOff>
      <xdr:row>78</xdr:row>
      <xdr:rowOff>20746</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9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11873</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384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96504</xdr:rowOff>
    </xdr:from>
    <xdr:to>
      <xdr:col>6</xdr:col>
      <xdr:colOff>38100</xdr:colOff>
      <xdr:row>78</xdr:row>
      <xdr:rowOff>26654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9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17781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39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49085</xdr:rowOff>
    </xdr:from>
    <xdr:to>
      <xdr:col>24</xdr:col>
      <xdr:colOff>114300</xdr:colOff>
      <xdr:row>77</xdr:row>
      <xdr:rowOff>150685</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25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27512</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2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116362</xdr:rowOff>
    </xdr:from>
    <xdr:to>
      <xdr:col>20</xdr:col>
      <xdr:colOff>38100</xdr:colOff>
      <xdr:row>77</xdr:row>
      <xdr:rowOff>46512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14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63040</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921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69965</xdr:rowOff>
    </xdr:from>
    <xdr:to>
      <xdr:col>15</xdr:col>
      <xdr:colOff>101600</xdr:colOff>
      <xdr:row>78</xdr:row>
      <xdr:rowOff>115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27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16642</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04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46301</xdr:rowOff>
    </xdr:from>
    <xdr:to>
      <xdr:col>10</xdr:col>
      <xdr:colOff>165100</xdr:colOff>
      <xdr:row>77</xdr:row>
      <xdr:rowOff>147901</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24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164428</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023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59079</xdr:rowOff>
    </xdr:from>
    <xdr:to>
      <xdr:col>6</xdr:col>
      <xdr:colOff>38100</xdr:colOff>
      <xdr:row>77</xdr:row>
      <xdr:rowOff>160679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26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5756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03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134624</xdr:rowOff>
    </xdr:from>
    <xdr:to>
      <xdr:col>24</xdr:col>
      <xdr:colOff>62865</xdr:colOff>
      <xdr:row>98</xdr:row>
      <xdr:rowOff>170259</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393674"/>
          <a:ext cx="1270" cy="157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2636</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7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170259</xdr:rowOff>
    </xdr:from>
    <xdr:to>
      <xdr:col>24</xdr:col>
      <xdr:colOff>152400</xdr:colOff>
      <xdr:row>98</xdr:row>
      <xdr:rowOff>170259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7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81301</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16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134624</xdr:rowOff>
    </xdr:from>
    <xdr:to>
      <xdr:col>24</xdr:col>
      <xdr:colOff>152400</xdr:colOff>
      <xdr:row>89</xdr:row>
      <xdr:rowOff>134624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393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120675</xdr:rowOff>
    </xdr:from>
    <xdr:to>
      <xdr:col>24</xdr:col>
      <xdr:colOff>63500</xdr:colOff>
      <xdr:row>98</xdr:row>
      <xdr:rowOff>122926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922775"/>
          <a:ext cx="838200" cy="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102026</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561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79149</xdr:rowOff>
    </xdr:from>
    <xdr:to>
      <xdr:col>24</xdr:col>
      <xdr:colOff>114300</xdr:colOff>
      <xdr:row>98</xdr:row>
      <xdr:rowOff>9299</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122926</xdr:rowOff>
    </xdr:from>
    <xdr:to>
      <xdr:col>19</xdr:col>
      <xdr:colOff>177800</xdr:colOff>
      <xdr:row>98</xdr:row>
      <xdr:rowOff>123496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925026"/>
          <a:ext cx="88900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27581</xdr:rowOff>
    </xdr:from>
    <xdr:to>
      <xdr:col>20</xdr:col>
      <xdr:colOff>38100</xdr:colOff>
      <xdr:row>98</xdr:row>
      <xdr:rowOff>129181</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829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145708</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60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123496</xdr:rowOff>
    </xdr:from>
    <xdr:to>
      <xdr:col>15</xdr:col>
      <xdr:colOff>50800</xdr:colOff>
      <xdr:row>98</xdr:row>
      <xdr:rowOff>126163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925596"/>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17354</xdr:rowOff>
    </xdr:from>
    <xdr:to>
      <xdr:col>15</xdr:col>
      <xdr:colOff>101600</xdr:colOff>
      <xdr:row>98</xdr:row>
      <xdr:rowOff>118954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135481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59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74526</xdr:rowOff>
    </xdr:from>
    <xdr:to>
      <xdr:col>10</xdr:col>
      <xdr:colOff>114300</xdr:colOff>
      <xdr:row>98</xdr:row>
      <xdr:rowOff>126163</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876626"/>
          <a:ext cx="889000" cy="5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19496</xdr:rowOff>
    </xdr:from>
    <xdr:to>
      <xdr:col>10</xdr:col>
      <xdr:colOff>165100</xdr:colOff>
      <xdr:row>98</xdr:row>
      <xdr:rowOff>121096</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137623</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59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16540</xdr:rowOff>
    </xdr:from>
    <xdr:to>
      <xdr:col>6</xdr:col>
      <xdr:colOff>38100</xdr:colOff>
      <xdr:row>98</xdr:row>
      <xdr:rowOff>118140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134667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5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69875</xdr:rowOff>
    </xdr:from>
    <xdr:to>
      <xdr:col>24</xdr:col>
      <xdr:colOff>114300</xdr:colOff>
      <xdr:row>99</xdr:row>
      <xdr:rowOff>25</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87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156252</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78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72126</xdr:rowOff>
    </xdr:from>
    <xdr:to>
      <xdr:col>20</xdr:col>
      <xdr:colOff>38100</xdr:colOff>
      <xdr:row>99</xdr:row>
      <xdr:rowOff>2276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87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164853</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96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72696</xdr:rowOff>
    </xdr:from>
    <xdr:to>
      <xdr:col>15</xdr:col>
      <xdr:colOff>101600</xdr:colOff>
      <xdr:row>99</xdr:row>
      <xdr:rowOff>2846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87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165423</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96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75363</xdr:rowOff>
    </xdr:from>
    <xdr:to>
      <xdr:col>10</xdr:col>
      <xdr:colOff>165100</xdr:colOff>
      <xdr:row>99</xdr:row>
      <xdr:rowOff>5513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87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168090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97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23726</xdr:rowOff>
    </xdr:from>
    <xdr:to>
      <xdr:col>6</xdr:col>
      <xdr:colOff>38100</xdr:colOff>
      <xdr:row>98</xdr:row>
      <xdr:rowOff>125326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82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116453</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91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44158</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59108"/>
          <a:ext cx="1270" cy="137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58628</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45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162285</xdr:rowOff>
    </xdr:from>
    <xdr:ext cx="599010"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3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108,023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44158</xdr:rowOff>
    </xdr:from>
    <xdr:to>
      <xdr:col>55</xdr:col>
      <xdr:colOff>88900</xdr:colOff>
      <xdr:row>31</xdr:row>
      <xdr:rowOff>44158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59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147528</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911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124651</xdr:rowOff>
    </xdr:from>
    <xdr:to>
      <xdr:col>55</xdr:col>
      <xdr:colOff>50800</xdr:colOff>
      <xdr:row>39</xdr:row>
      <xdr:rowOff>54801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3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149911</xdr:rowOff>
    </xdr:from>
    <xdr:to>
      <xdr:col>50</xdr:col>
      <xdr:colOff>165100</xdr:colOff>
      <xdr:row>39</xdr:row>
      <xdr:rowOff>80061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6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96588</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440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149543</xdr:rowOff>
    </xdr:from>
    <xdr:to>
      <xdr:col>46</xdr:col>
      <xdr:colOff>38100</xdr:colOff>
      <xdr:row>39</xdr:row>
      <xdr:rowOff>79693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96219</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439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149873</xdr:rowOff>
    </xdr:from>
    <xdr:to>
      <xdr:col>41</xdr:col>
      <xdr:colOff>101600</xdr:colOff>
      <xdr:row>39</xdr:row>
      <xdr:rowOff>80023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6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96550</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44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148742</xdr:rowOff>
    </xdr:from>
    <xdr:to>
      <xdr:col>36</xdr:col>
      <xdr:colOff>165100</xdr:colOff>
      <xdr:row>39</xdr:row>
      <xdr:rowOff>78892</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95419</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43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103078</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618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170959</xdr:rowOff>
    </xdr:from>
    <xdr:to>
      <xdr:col>54</xdr:col>
      <xdr:colOff>189865</xdr:colOff>
      <xdr:row>59</xdr:row>
      <xdr:rowOff>42621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43459"/>
          <a:ext cx="1270" cy="141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46448</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42621</xdr:rowOff>
    </xdr:from>
    <xdr:to>
      <xdr:col>55</xdr:col>
      <xdr:colOff>88900</xdr:colOff>
      <xdr:row>59</xdr:row>
      <xdr:rowOff>42621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117636</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186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1,115,387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170959</xdr:rowOff>
    </xdr:from>
    <xdr:to>
      <xdr:col>55</xdr:col>
      <xdr:colOff>88900</xdr:colOff>
      <xdr:row>50</xdr:row>
      <xdr:rowOff>170959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43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5376</xdr:rowOff>
    </xdr:from>
    <xdr:to>
      <xdr:col>55</xdr:col>
      <xdr:colOff>0</xdr:colOff>
      <xdr:row>59</xdr:row>
      <xdr:rowOff>13542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120926"/>
          <a:ext cx="8382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24023</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96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1146</xdr:rowOff>
    </xdr:from>
    <xdr:to>
      <xdr:col>55</xdr:col>
      <xdr:colOff>50800</xdr:colOff>
      <xdr:row>58</xdr:row>
      <xdr:rowOff>102746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4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11741</xdr:rowOff>
    </xdr:from>
    <xdr:to>
      <xdr:col>50</xdr:col>
      <xdr:colOff>114300</xdr:colOff>
      <xdr:row>59</xdr:row>
      <xdr:rowOff>13542</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10127291"/>
          <a:ext cx="889000" cy="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105288</xdr:rowOff>
    </xdr:from>
    <xdr:to>
      <xdr:col>50</xdr:col>
      <xdr:colOff>165100</xdr:colOff>
      <xdr:row>59</xdr:row>
      <xdr:rowOff>35438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10049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51965</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82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74540</xdr:rowOff>
    </xdr:from>
    <xdr:to>
      <xdr:col>45</xdr:col>
      <xdr:colOff>177800</xdr:colOff>
      <xdr:row>59</xdr:row>
      <xdr:rowOff>11741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10018640"/>
          <a:ext cx="889000" cy="10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107779</xdr:rowOff>
    </xdr:from>
    <xdr:to>
      <xdr:col>46</xdr:col>
      <xdr:colOff>38100</xdr:colOff>
      <xdr:row>59</xdr:row>
      <xdr:rowOff>37929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1005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54456</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82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74540</xdr:rowOff>
    </xdr:from>
    <xdr:to>
      <xdr:col>41</xdr:col>
      <xdr:colOff>50800</xdr:colOff>
      <xdr:row>58</xdr:row>
      <xdr:rowOff>163980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018640"/>
          <a:ext cx="889000" cy="89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105473</xdr:rowOff>
    </xdr:from>
    <xdr:to>
      <xdr:col>41</xdr:col>
      <xdr:colOff>101600</xdr:colOff>
      <xdr:row>59</xdr:row>
      <xdr:rowOff>35623</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1004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26750</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10142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114855</xdr:rowOff>
    </xdr:from>
    <xdr:to>
      <xdr:col>36</xdr:col>
      <xdr:colOff>165100</xdr:colOff>
      <xdr:row>59</xdr:row>
      <xdr:rowOff>45005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10058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36132</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1015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126026</xdr:rowOff>
    </xdr:from>
    <xdr:to>
      <xdr:col>55</xdr:col>
      <xdr:colOff>50800</xdr:colOff>
      <xdr:row>59</xdr:row>
      <xdr:rowOff>56176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7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40953</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8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134192</xdr:rowOff>
    </xdr:from>
    <xdr:to>
      <xdr:col>50</xdr:col>
      <xdr:colOff>165100</xdr:colOff>
      <xdr:row>59</xdr:row>
      <xdr:rowOff>64342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7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55469</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17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132391</xdr:rowOff>
    </xdr:from>
    <xdr:to>
      <xdr:col>46</xdr:col>
      <xdr:colOff>38100</xdr:colOff>
      <xdr:row>59</xdr:row>
      <xdr:rowOff>62541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7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53668</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16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23740</xdr:rowOff>
    </xdr:from>
    <xdr:to>
      <xdr:col>41</xdr:col>
      <xdr:colOff>101600</xdr:colOff>
      <xdr:row>58</xdr:row>
      <xdr:rowOff>125340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6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141867</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9743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113180</xdr:rowOff>
    </xdr:from>
    <xdr:to>
      <xdr:col>36</xdr:col>
      <xdr:colOff>165100</xdr:colOff>
      <xdr:row>59</xdr:row>
      <xdr:rowOff>43330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5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59857</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832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42176</xdr:rowOff>
    </xdr:from>
    <xdr:to>
      <xdr:col>54</xdr:col>
      <xdr:colOff>189865</xdr:colOff>
      <xdr:row>79</xdr:row>
      <xdr:rowOff>43035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15126"/>
          <a:ext cx="1270" cy="137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46862</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43035</xdr:rowOff>
    </xdr:from>
    <xdr:to>
      <xdr:col>55</xdr:col>
      <xdr:colOff>88900</xdr:colOff>
      <xdr:row>79</xdr:row>
      <xdr:rowOff>43035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160303</xdr:rowOff>
    </xdr:from>
    <xdr:ext cx="690189"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9903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1,081,790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42176</xdr:rowOff>
    </xdr:from>
    <xdr:to>
      <xdr:col>55</xdr:col>
      <xdr:colOff>88900</xdr:colOff>
      <xdr:row>71</xdr:row>
      <xdr:rowOff>42176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15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34931</xdr:rowOff>
    </xdr:from>
    <xdr:to>
      <xdr:col>55</xdr:col>
      <xdr:colOff>0</xdr:colOff>
      <xdr:row>79</xdr:row>
      <xdr:rowOff>36007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579481"/>
          <a:ext cx="838200" cy="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55742</xdr:rowOff>
    </xdr:from>
    <xdr:ext cx="599010"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257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32865</xdr:rowOff>
    </xdr:from>
    <xdr:to>
      <xdr:col>55</xdr:col>
      <xdr:colOff>50800</xdr:colOff>
      <xdr:row>78</xdr:row>
      <xdr:rowOff>134465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34172</xdr:rowOff>
    </xdr:from>
    <xdr:to>
      <xdr:col>50</xdr:col>
      <xdr:colOff>114300</xdr:colOff>
      <xdr:row>79</xdr:row>
      <xdr:rowOff>36007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578722"/>
          <a:ext cx="889000" cy="1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119154</xdr:rowOff>
    </xdr:from>
    <xdr:to>
      <xdr:col>50</xdr:col>
      <xdr:colOff>165100</xdr:colOff>
      <xdr:row>79</xdr:row>
      <xdr:rowOff>49304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9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65831</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26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34172</xdr:rowOff>
    </xdr:from>
    <xdr:to>
      <xdr:col>45</xdr:col>
      <xdr:colOff>177800</xdr:colOff>
      <xdr:row>79</xdr:row>
      <xdr:rowOff>39900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578722"/>
          <a:ext cx="889000" cy="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127929</xdr:rowOff>
    </xdr:from>
    <xdr:to>
      <xdr:col>46</xdr:col>
      <xdr:colOff>38100</xdr:colOff>
      <xdr:row>79</xdr:row>
      <xdr:rowOff>58079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5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74606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27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39900</xdr:rowOff>
    </xdr:from>
    <xdr:to>
      <xdr:col>41</xdr:col>
      <xdr:colOff>50800</xdr:colOff>
      <xdr:row>79</xdr:row>
      <xdr:rowOff>41291</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584450"/>
          <a:ext cx="889000" cy="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129313</xdr:rowOff>
    </xdr:from>
    <xdr:to>
      <xdr:col>41</xdr:col>
      <xdr:colOff>101600</xdr:colOff>
      <xdr:row>79</xdr:row>
      <xdr:rowOff>59463</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5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75990</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27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134099</xdr:rowOff>
    </xdr:from>
    <xdr:to>
      <xdr:col>36</xdr:col>
      <xdr:colOff>165100</xdr:colOff>
      <xdr:row>79</xdr:row>
      <xdr:rowOff>64249</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50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80776</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28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155581</xdr:rowOff>
    </xdr:from>
    <xdr:to>
      <xdr:col>55</xdr:col>
      <xdr:colOff>50800</xdr:colOff>
      <xdr:row>79</xdr:row>
      <xdr:rowOff>85731</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52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70508</xdr:rowOff>
    </xdr:from>
    <xdr:ext cx="469744"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44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156657</xdr:rowOff>
    </xdr:from>
    <xdr:to>
      <xdr:col>50</xdr:col>
      <xdr:colOff>165100</xdr:colOff>
      <xdr:row>79</xdr:row>
      <xdr:rowOff>86807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52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77934</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428" y="13622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154822</xdr:rowOff>
    </xdr:from>
    <xdr:to>
      <xdr:col>46</xdr:col>
      <xdr:colOff>38100</xdr:colOff>
      <xdr:row>79</xdr:row>
      <xdr:rowOff>84972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52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76099</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62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160550</xdr:rowOff>
    </xdr:from>
    <xdr:to>
      <xdr:col>41</xdr:col>
      <xdr:colOff>101600</xdr:colOff>
      <xdr:row>79</xdr:row>
      <xdr:rowOff>90700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5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81827</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626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161941</xdr:rowOff>
    </xdr:from>
    <xdr:to>
      <xdr:col>36</xdr:col>
      <xdr:colOff>165100</xdr:colOff>
      <xdr:row>79</xdr:row>
      <xdr:rowOff>92091</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53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83218</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627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104527</xdr:rowOff>
    </xdr:from>
    <xdr:to>
      <xdr:col>54</xdr:col>
      <xdr:colOff>189865</xdr:colOff>
      <xdr:row>99</xdr:row>
      <xdr:rowOff>31724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35027"/>
          <a:ext cx="1270" cy="1470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35551</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700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31724</xdr:rowOff>
    </xdr:from>
    <xdr:to>
      <xdr:col>55</xdr:col>
      <xdr:colOff>88900</xdr:colOff>
      <xdr:row>99</xdr:row>
      <xdr:rowOff>31724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700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51204</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1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941,541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104527</xdr:rowOff>
    </xdr:from>
    <xdr:to>
      <xdr:col>55</xdr:col>
      <xdr:colOff>88900</xdr:colOff>
      <xdr:row>90</xdr:row>
      <xdr:rowOff>104527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3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14742</xdr:rowOff>
    </xdr:from>
    <xdr:to>
      <xdr:col>55</xdr:col>
      <xdr:colOff>0</xdr:colOff>
      <xdr:row>98</xdr:row>
      <xdr:rowOff>27887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816842"/>
          <a:ext cx="838200" cy="1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147914</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607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125037</xdr:rowOff>
    </xdr:from>
    <xdr:to>
      <xdr:col>55</xdr:col>
      <xdr:colOff>50800</xdr:colOff>
      <xdr:row>98</xdr:row>
      <xdr:rowOff>55187</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7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27887</xdr:rowOff>
    </xdr:from>
    <xdr:to>
      <xdr:col>50</xdr:col>
      <xdr:colOff>114300</xdr:colOff>
      <xdr:row>98</xdr:row>
      <xdr:rowOff>89469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829987"/>
          <a:ext cx="889000" cy="6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70217</xdr:rowOff>
    </xdr:from>
    <xdr:to>
      <xdr:col>50</xdr:col>
      <xdr:colOff>165100</xdr:colOff>
      <xdr:row>99</xdr:row>
      <xdr:rowOff>367</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87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162944</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96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82575</xdr:rowOff>
    </xdr:from>
    <xdr:to>
      <xdr:col>45</xdr:col>
      <xdr:colOff>177800</xdr:colOff>
      <xdr:row>98</xdr:row>
      <xdr:rowOff>89469</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7861300" y="16884675"/>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88007</xdr:rowOff>
    </xdr:from>
    <xdr:to>
      <xdr:col>46</xdr:col>
      <xdr:colOff>38100</xdr:colOff>
      <xdr:row>99</xdr:row>
      <xdr:rowOff>18157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89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9284</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98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82575</xdr:rowOff>
    </xdr:from>
    <xdr:to>
      <xdr:col>41</xdr:col>
      <xdr:colOff>50800</xdr:colOff>
      <xdr:row>98</xdr:row>
      <xdr:rowOff>88835</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884675"/>
          <a:ext cx="889000" cy="6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95050</xdr:rowOff>
    </xdr:from>
    <xdr:to>
      <xdr:col>41</xdr:col>
      <xdr:colOff>101600</xdr:colOff>
      <xdr:row>99</xdr:row>
      <xdr:rowOff>25200</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89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16327</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98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92030</xdr:rowOff>
    </xdr:from>
    <xdr:to>
      <xdr:col>36</xdr:col>
      <xdr:colOff>165100</xdr:colOff>
      <xdr:row>99</xdr:row>
      <xdr:rowOff>22180</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89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13307</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98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135392</xdr:rowOff>
    </xdr:from>
    <xdr:to>
      <xdr:col>55</xdr:col>
      <xdr:colOff>50800</xdr:colOff>
      <xdr:row>98</xdr:row>
      <xdr:rowOff>65542</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76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113819</xdr:rowOff>
    </xdr:from>
    <xdr:ext cx="599010"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744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148537</xdr:rowOff>
    </xdr:from>
    <xdr:to>
      <xdr:col>50</xdr:col>
      <xdr:colOff>165100</xdr:colOff>
      <xdr:row>98</xdr:row>
      <xdr:rowOff>78687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77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95214</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39795" y="16554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38669</xdr:rowOff>
    </xdr:from>
    <xdr:to>
      <xdr:col>46</xdr:col>
      <xdr:colOff>38100</xdr:colOff>
      <xdr:row>98</xdr:row>
      <xdr:rowOff>140269</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84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156796</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50795" y="16615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31775</xdr:rowOff>
    </xdr:from>
    <xdr:to>
      <xdr:col>41</xdr:col>
      <xdr:colOff>101600</xdr:colOff>
      <xdr:row>98</xdr:row>
      <xdr:rowOff>133375</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83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149902</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61795" y="16609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38035</xdr:rowOff>
    </xdr:from>
    <xdr:to>
      <xdr:col>36</xdr:col>
      <xdr:colOff>165100</xdr:colOff>
      <xdr:row>98</xdr:row>
      <xdr:rowOff>139635</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84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156162</xdr:rowOff>
    </xdr:from>
    <xdr:ext cx="59901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672795" y="1661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95587</xdr:rowOff>
    </xdr:from>
    <xdr:to>
      <xdr:col>85</xdr:col>
      <xdr:colOff>126364</xdr:colOff>
      <xdr:row>38</xdr:row>
      <xdr:rowOff>100038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10537"/>
          <a:ext cx="1269" cy="12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103865</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100038</xdr:rowOff>
    </xdr:from>
    <xdr:to>
      <xdr:col>86</xdr:col>
      <xdr:colOff>25400</xdr:colOff>
      <xdr:row>38</xdr:row>
      <xdr:rowOff>100038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42264</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85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544,297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95587</xdr:rowOff>
    </xdr:from>
    <xdr:to>
      <xdr:col>86</xdr:col>
      <xdr:colOff>25400</xdr:colOff>
      <xdr:row>31</xdr:row>
      <xdr:rowOff>95587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10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60741</xdr:rowOff>
    </xdr:from>
    <xdr:to>
      <xdr:col>85</xdr:col>
      <xdr:colOff>127000</xdr:colOff>
      <xdr:row>38</xdr:row>
      <xdr:rowOff>72978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575841"/>
          <a:ext cx="838200" cy="1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110490</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282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87613</xdr:rowOff>
    </xdr:from>
    <xdr:to>
      <xdr:col>85</xdr:col>
      <xdr:colOff>177800</xdr:colOff>
      <xdr:row>38</xdr:row>
      <xdr:rowOff>17763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3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66377</xdr:rowOff>
    </xdr:from>
    <xdr:to>
      <xdr:col>81</xdr:col>
      <xdr:colOff>50800</xdr:colOff>
      <xdr:row>38</xdr:row>
      <xdr:rowOff>72978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581477"/>
          <a:ext cx="889000" cy="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5198</xdr:rowOff>
    </xdr:from>
    <xdr:to>
      <xdr:col>81</xdr:col>
      <xdr:colOff>101600</xdr:colOff>
      <xdr:row>38</xdr:row>
      <xdr:rowOff>106798</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52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123325</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9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620</xdr:rowOff>
    </xdr:from>
    <xdr:to>
      <xdr:col>76</xdr:col>
      <xdr:colOff>114300</xdr:colOff>
      <xdr:row>38</xdr:row>
      <xdr:rowOff>66377</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515720"/>
          <a:ext cx="889000" cy="65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9447</xdr:rowOff>
    </xdr:from>
    <xdr:to>
      <xdr:col>76</xdr:col>
      <xdr:colOff>165100</xdr:colOff>
      <xdr:row>38</xdr:row>
      <xdr:rowOff>111047</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52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127575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9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620</xdr:rowOff>
    </xdr:from>
    <xdr:to>
      <xdr:col>71</xdr:col>
      <xdr:colOff>177800</xdr:colOff>
      <xdr:row>38</xdr:row>
      <xdr:rowOff>58154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515720"/>
          <a:ext cx="889000" cy="5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13595</xdr:rowOff>
    </xdr:from>
    <xdr:to>
      <xdr:col>72</xdr:col>
      <xdr:colOff>38100</xdr:colOff>
      <xdr:row>38</xdr:row>
      <xdr:rowOff>115195</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52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106322</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62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10013</xdr:rowOff>
    </xdr:from>
    <xdr:to>
      <xdr:col>67</xdr:col>
      <xdr:colOff>101600</xdr:colOff>
      <xdr:row>38</xdr:row>
      <xdr:rowOff>111613</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52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102740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61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9941</xdr:rowOff>
    </xdr:from>
    <xdr:to>
      <xdr:col>85</xdr:col>
      <xdr:colOff>177800</xdr:colOff>
      <xdr:row>38</xdr:row>
      <xdr:rowOff>111541</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52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96319</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3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22178</xdr:rowOff>
    </xdr:from>
    <xdr:to>
      <xdr:col>81</xdr:col>
      <xdr:colOff>101600</xdr:colOff>
      <xdr:row>38</xdr:row>
      <xdr:rowOff>123778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53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114905</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63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15577</xdr:rowOff>
    </xdr:from>
    <xdr:to>
      <xdr:col>76</xdr:col>
      <xdr:colOff>165100</xdr:colOff>
      <xdr:row>38</xdr:row>
      <xdr:rowOff>117177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53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108304</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62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121270</xdr:rowOff>
    </xdr:from>
    <xdr:to>
      <xdr:col>72</xdr:col>
      <xdr:colOff>38100</xdr:colOff>
      <xdr:row>38</xdr:row>
      <xdr:rowOff>51420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46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67947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240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7354</xdr:rowOff>
    </xdr:from>
    <xdr:to>
      <xdr:col>67</xdr:col>
      <xdr:colOff>101600</xdr:colOff>
      <xdr:row>38</xdr:row>
      <xdr:rowOff>108954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52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125481</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29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92727</xdr:rowOff>
    </xdr:from>
    <xdr:ext cx="685572"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760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102087</xdr:rowOff>
    </xdr:from>
    <xdr:to>
      <xdr:col>85</xdr:col>
      <xdr:colOff>126364</xdr:colOff>
      <xdr:row>58</xdr:row>
      <xdr:rowOff>136219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74587"/>
          <a:ext cx="1269" cy="1405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140046</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8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136219</xdr:rowOff>
    </xdr:from>
    <xdr:to>
      <xdr:col>86</xdr:col>
      <xdr:colOff>25400</xdr:colOff>
      <xdr:row>58</xdr:row>
      <xdr:rowOff>136219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8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48764</xdr:rowOff>
    </xdr:from>
    <xdr:ext cx="690189"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498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1,169,617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102087</xdr:rowOff>
    </xdr:from>
    <xdr:to>
      <xdr:col>86</xdr:col>
      <xdr:colOff>25400</xdr:colOff>
      <xdr:row>50</xdr:row>
      <xdr:rowOff>102087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7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111228</xdr:rowOff>
    </xdr:from>
    <xdr:to>
      <xdr:col>85</xdr:col>
      <xdr:colOff>127000</xdr:colOff>
      <xdr:row>58</xdr:row>
      <xdr:rowOff>119948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10055328"/>
          <a:ext cx="838200" cy="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20877</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793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169450</xdr:rowOff>
    </xdr:from>
    <xdr:to>
      <xdr:col>85</xdr:col>
      <xdr:colOff>177800</xdr:colOff>
      <xdr:row>58</xdr:row>
      <xdr:rowOff>99600</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9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111228</xdr:rowOff>
    </xdr:from>
    <xdr:to>
      <xdr:col>81</xdr:col>
      <xdr:colOff>50800</xdr:colOff>
      <xdr:row>58</xdr:row>
      <xdr:rowOff>135575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10055328"/>
          <a:ext cx="889000" cy="2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58282</xdr:rowOff>
    </xdr:from>
    <xdr:to>
      <xdr:col>81</xdr:col>
      <xdr:colOff>101600</xdr:colOff>
      <xdr:row>58</xdr:row>
      <xdr:rowOff>159882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1000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4959</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777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133827</xdr:rowOff>
    </xdr:from>
    <xdr:to>
      <xdr:col>76</xdr:col>
      <xdr:colOff>114300</xdr:colOff>
      <xdr:row>58</xdr:row>
      <xdr:rowOff>135575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10077927"/>
          <a:ext cx="889000" cy="1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75157</xdr:rowOff>
    </xdr:from>
    <xdr:to>
      <xdr:col>76</xdr:col>
      <xdr:colOff>165100</xdr:colOff>
      <xdr:row>59</xdr:row>
      <xdr:rowOff>5307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1001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21834</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79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92445</xdr:rowOff>
    </xdr:from>
    <xdr:to>
      <xdr:col>71</xdr:col>
      <xdr:colOff>177800</xdr:colOff>
      <xdr:row>58</xdr:row>
      <xdr:rowOff>133827</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10036545"/>
          <a:ext cx="889000" cy="4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76595</xdr:rowOff>
    </xdr:from>
    <xdr:to>
      <xdr:col>72</xdr:col>
      <xdr:colOff>38100</xdr:colOff>
      <xdr:row>59</xdr:row>
      <xdr:rowOff>6745</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100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23272</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79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79842</xdr:rowOff>
    </xdr:from>
    <xdr:to>
      <xdr:col>67</xdr:col>
      <xdr:colOff>101600</xdr:colOff>
      <xdr:row>59</xdr:row>
      <xdr:rowOff>9992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1002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1119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1011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69148</xdr:rowOff>
    </xdr:from>
    <xdr:to>
      <xdr:col>85</xdr:col>
      <xdr:colOff>177800</xdr:colOff>
      <xdr:row>58</xdr:row>
      <xdr:rowOff>170748</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1001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155525</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92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60428</xdr:rowOff>
    </xdr:from>
    <xdr:to>
      <xdr:col>81</xdr:col>
      <xdr:colOff>101600</xdr:colOff>
      <xdr:row>58</xdr:row>
      <xdr:rowOff>162028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1000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153155</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1009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84775</xdr:rowOff>
    </xdr:from>
    <xdr:to>
      <xdr:col>76</xdr:col>
      <xdr:colOff>165100</xdr:colOff>
      <xdr:row>59</xdr:row>
      <xdr:rowOff>14925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1002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6052</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1012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83027</xdr:rowOff>
    </xdr:from>
    <xdr:to>
      <xdr:col>72</xdr:col>
      <xdr:colOff>38100</xdr:colOff>
      <xdr:row>59</xdr:row>
      <xdr:rowOff>13177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1002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4304</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1011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41645</xdr:rowOff>
    </xdr:from>
    <xdr:to>
      <xdr:col>67</xdr:col>
      <xdr:colOff>101600</xdr:colOff>
      <xdr:row>58</xdr:row>
      <xdr:rowOff>143245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98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159772</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76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24290</xdr:rowOff>
    </xdr:from>
    <xdr:to>
      <xdr:col>85</xdr:col>
      <xdr:colOff>126364</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025790"/>
          <a:ext cx="1269" cy="1617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142417</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80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24290</xdr:rowOff>
    </xdr:from>
    <xdr:to>
      <xdr:col>86</xdr:col>
      <xdr:colOff>25400</xdr:colOff>
      <xdr:row>70</xdr:row>
      <xdr:rowOff>24290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02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61964</xdr:rowOff>
    </xdr:from>
    <xdr:to>
      <xdr:col>85</xdr:col>
      <xdr:colOff>127000</xdr:colOff>
      <xdr:row>79</xdr:row>
      <xdr:rowOff>82069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5481300" y="13606514"/>
          <a:ext cx="838200" cy="20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157925</xdr:rowOff>
    </xdr:from>
    <xdr:ext cx="534377"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359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135048</xdr:rowOff>
    </xdr:from>
    <xdr:to>
      <xdr:col>85</xdr:col>
      <xdr:colOff>177800</xdr:colOff>
      <xdr:row>79</xdr:row>
      <xdr:rowOff>65198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82069</xdr:rowOff>
    </xdr:from>
    <xdr:to>
      <xdr:col>81</xdr:col>
      <xdr:colOff>50800</xdr:colOff>
      <xdr:row>79</xdr:row>
      <xdr:rowOff>88872</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4592300" y="13626619"/>
          <a:ext cx="889000" cy="6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6731</xdr:rowOff>
    </xdr:from>
    <xdr:to>
      <xdr:col>81</xdr:col>
      <xdr:colOff>101600</xdr:colOff>
      <xdr:row>79</xdr:row>
      <xdr:rowOff>108331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5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124858</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14111" y="1332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88872</xdr:rowOff>
    </xdr:from>
    <xdr:to>
      <xdr:col>76</xdr:col>
      <xdr:colOff>114300</xdr:colOff>
      <xdr:row>79</xdr:row>
      <xdr:rowOff>96858</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3703300" y="13633422"/>
          <a:ext cx="889000" cy="7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6829</xdr:rowOff>
    </xdr:from>
    <xdr:to>
      <xdr:col>76</xdr:col>
      <xdr:colOff>165100</xdr:colOff>
      <xdr:row>79</xdr:row>
      <xdr:rowOff>108429</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51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124956</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25111" y="1332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96858</xdr:rowOff>
    </xdr:from>
    <xdr:to>
      <xdr:col>71</xdr:col>
      <xdr:colOff>177800</xdr:colOff>
      <xdr:row>79</xdr:row>
      <xdr:rowOff>96997</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2814300" y="13641408"/>
          <a:ext cx="889000" cy="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12578</xdr:rowOff>
    </xdr:from>
    <xdr:to>
      <xdr:col>72</xdr:col>
      <xdr:colOff>38100</xdr:colOff>
      <xdr:row>79</xdr:row>
      <xdr:rowOff>114178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5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130705</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36111" y="1333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5993</xdr:rowOff>
    </xdr:from>
    <xdr:to>
      <xdr:col>67</xdr:col>
      <xdr:colOff>101600</xdr:colOff>
      <xdr:row>79</xdr:row>
      <xdr:rowOff>107593</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124120</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47111" y="1332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11164</xdr:rowOff>
    </xdr:from>
    <xdr:to>
      <xdr:col>85</xdr:col>
      <xdr:colOff>177800</xdr:colOff>
      <xdr:row>79</xdr:row>
      <xdr:rowOff>112764</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55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113476</xdr:rowOff>
    </xdr:from>
    <xdr:ext cx="534377"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48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31269</xdr:rowOff>
    </xdr:from>
    <xdr:to>
      <xdr:col>81</xdr:col>
      <xdr:colOff>101600</xdr:colOff>
      <xdr:row>79</xdr:row>
      <xdr:rowOff>132869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7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123996</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46428" y="13668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38072</xdr:rowOff>
    </xdr:from>
    <xdr:to>
      <xdr:col>76</xdr:col>
      <xdr:colOff>165100</xdr:colOff>
      <xdr:row>79</xdr:row>
      <xdr:rowOff>139672</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8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130799</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357428" y="13675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46058</xdr:rowOff>
    </xdr:from>
    <xdr:to>
      <xdr:col>72</xdr:col>
      <xdr:colOff>38100</xdr:colOff>
      <xdr:row>79</xdr:row>
      <xdr:rowOff>147658</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9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138785</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14017" y="13683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46197</xdr:rowOff>
    </xdr:from>
    <xdr:to>
      <xdr:col>67</xdr:col>
      <xdr:colOff>101600</xdr:colOff>
      <xdr:row>79</xdr:row>
      <xdr:rowOff>147797</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9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138924</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25017" y="13683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101352</xdr:rowOff>
    </xdr:from>
    <xdr:to>
      <xdr:col>85</xdr:col>
      <xdr:colOff>126364</xdr:colOff>
      <xdr:row>99</xdr:row>
      <xdr:rowOff>21177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531852"/>
          <a:ext cx="1269" cy="146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25004</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99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21177</xdr:rowOff>
    </xdr:from>
    <xdr:to>
      <xdr:col>86</xdr:col>
      <xdr:colOff>25400</xdr:colOff>
      <xdr:row>99</xdr:row>
      <xdr:rowOff>21177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99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48029</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307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780,130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101352</xdr:rowOff>
    </xdr:from>
    <xdr:to>
      <xdr:col>86</xdr:col>
      <xdr:colOff>25400</xdr:colOff>
      <xdr:row>90</xdr:row>
      <xdr:rowOff>101352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53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38839</xdr:rowOff>
    </xdr:from>
    <xdr:to>
      <xdr:col>85</xdr:col>
      <xdr:colOff>127000</xdr:colOff>
      <xdr:row>98</xdr:row>
      <xdr:rowOff>79902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6840939"/>
          <a:ext cx="838200" cy="41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69023</xdr:rowOff>
    </xdr:from>
    <xdr:ext cx="599010"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528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46146</xdr:rowOff>
    </xdr:from>
    <xdr:to>
      <xdr:col>85</xdr:col>
      <xdr:colOff>177800</xdr:colOff>
      <xdr:row>97</xdr:row>
      <xdr:rowOff>147746</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73557</xdr:rowOff>
    </xdr:from>
    <xdr:to>
      <xdr:col>81</xdr:col>
      <xdr:colOff>50800</xdr:colOff>
      <xdr:row>98</xdr:row>
      <xdr:rowOff>79902</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4592300" y="16875657"/>
          <a:ext cx="889000" cy="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28673</xdr:rowOff>
    </xdr:from>
    <xdr:to>
      <xdr:col>81</xdr:col>
      <xdr:colOff>101600</xdr:colOff>
      <xdr:row>98</xdr:row>
      <xdr:rowOff>130273</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83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146800</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60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73557</xdr:rowOff>
    </xdr:from>
    <xdr:to>
      <xdr:col>76</xdr:col>
      <xdr:colOff>114300</xdr:colOff>
      <xdr:row>98</xdr:row>
      <xdr:rowOff>81598</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3703300" y="16875657"/>
          <a:ext cx="889000" cy="8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22214</xdr:rowOff>
    </xdr:from>
    <xdr:to>
      <xdr:col>76</xdr:col>
      <xdr:colOff>165100</xdr:colOff>
      <xdr:row>98</xdr:row>
      <xdr:rowOff>123814</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82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140341</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59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73256</xdr:rowOff>
    </xdr:from>
    <xdr:to>
      <xdr:col>71</xdr:col>
      <xdr:colOff>177800</xdr:colOff>
      <xdr:row>98</xdr:row>
      <xdr:rowOff>81598</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2814300" y="16875356"/>
          <a:ext cx="889000" cy="8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21884</xdr:rowOff>
    </xdr:from>
    <xdr:to>
      <xdr:col>72</xdr:col>
      <xdr:colOff>38100</xdr:colOff>
      <xdr:row>98</xdr:row>
      <xdr:rowOff>123484</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82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140011</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59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28060</xdr:rowOff>
    </xdr:from>
    <xdr:to>
      <xdr:col>67</xdr:col>
      <xdr:colOff>101600</xdr:colOff>
      <xdr:row>98</xdr:row>
      <xdr:rowOff>129660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83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120787</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922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159489</xdr:rowOff>
    </xdr:from>
    <xdr:to>
      <xdr:col>85</xdr:col>
      <xdr:colOff>177800</xdr:colOff>
      <xdr:row>98</xdr:row>
      <xdr:rowOff>89639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79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137916</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76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29102</xdr:rowOff>
    </xdr:from>
    <xdr:to>
      <xdr:col>81</xdr:col>
      <xdr:colOff>101600</xdr:colOff>
      <xdr:row>98</xdr:row>
      <xdr:rowOff>130702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83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121829</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692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22757</xdr:rowOff>
    </xdr:from>
    <xdr:to>
      <xdr:col>76</xdr:col>
      <xdr:colOff>165100</xdr:colOff>
      <xdr:row>98</xdr:row>
      <xdr:rowOff>124357</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82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115484</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691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30798</xdr:rowOff>
    </xdr:from>
    <xdr:to>
      <xdr:col>72</xdr:col>
      <xdr:colOff>38100</xdr:colOff>
      <xdr:row>98</xdr:row>
      <xdr:rowOff>132398</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83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123525</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92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22456</xdr:rowOff>
    </xdr:from>
    <xdr:to>
      <xdr:col>67</xdr:col>
      <xdr:colOff>101600</xdr:colOff>
      <xdr:row>98</xdr:row>
      <xdr:rowOff>124056</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8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140583</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6599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30886</xdr:rowOff>
    </xdr:from>
    <xdr:to>
      <xdr:col>116</xdr:col>
      <xdr:colOff>62864</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174386"/>
          <a:ext cx="1269" cy="1611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114643</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801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149013</xdr:rowOff>
    </xdr:from>
    <xdr:ext cx="534377"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494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30886</xdr:rowOff>
    </xdr:from>
    <xdr:to>
      <xdr:col>116</xdr:col>
      <xdr:colOff>152400</xdr:colOff>
      <xdr:row>30</xdr:row>
      <xdr:rowOff>30886</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1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32093</xdr:rowOff>
    </xdr:from>
    <xdr:ext cx="469744"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547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9216</xdr:rowOff>
    </xdr:from>
    <xdr:to>
      <xdr:col>116</xdr:col>
      <xdr:colOff>114300</xdr:colOff>
      <xdr:row>39</xdr:row>
      <xdr:rowOff>110816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69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36877</xdr:rowOff>
    </xdr:from>
    <xdr:to>
      <xdr:col>112</xdr:col>
      <xdr:colOff>38100</xdr:colOff>
      <xdr:row>39</xdr:row>
      <xdr:rowOff>138477</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72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155004</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17" y="6498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36453</xdr:rowOff>
    </xdr:from>
    <xdr:to>
      <xdr:col>107</xdr:col>
      <xdr:colOff>101600</xdr:colOff>
      <xdr:row>39</xdr:row>
      <xdr:rowOff>138053</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72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154580</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5017" y="6498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28158</xdr:rowOff>
    </xdr:from>
    <xdr:to>
      <xdr:col>102</xdr:col>
      <xdr:colOff>165100</xdr:colOff>
      <xdr:row>39</xdr:row>
      <xdr:rowOff>129758</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146285</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6017" y="6489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22475</xdr:rowOff>
    </xdr:from>
    <xdr:to>
      <xdr:col>98</xdr:col>
      <xdr:colOff>38100</xdr:colOff>
      <xdr:row>39</xdr:row>
      <xdr:rowOff>124075</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70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140602</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7017" y="64842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159093</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674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住民一人当たりのコストの大きな変動として、下記の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つがあげられる。</a:t>
          </a:r>
        </a:p>
        <a:p>
          <a:r>
            <a:rPr kumimoji="1" lang="ja-JP" altLang="en-US" sz="1300">
              <a:latin typeface="ＭＳ Ｐゴシック" panose="020B0600070205080204" pitchFamily="50" charset="-128"/>
              <a:ea typeface="ＭＳ Ｐゴシック" panose="020B0600070205080204" pitchFamily="50" charset="-128"/>
            </a:rPr>
            <a:t>・総務費では、住民一人当たり</a:t>
          </a:r>
          <a:r>
            <a:rPr kumimoji="1" lang="en-US" altLang="ja-JP" sz="1300">
              <a:latin typeface="ＭＳ Ｐゴシック" panose="020B0600070205080204" pitchFamily="50" charset="-128"/>
              <a:ea typeface="ＭＳ Ｐゴシック" panose="020B0600070205080204" pitchFamily="50" charset="-128"/>
            </a:rPr>
            <a:t>315</a:t>
          </a:r>
          <a:r>
            <a:rPr kumimoji="1" lang="ja-JP" altLang="en-US" sz="1300">
              <a:latin typeface="ＭＳ Ｐゴシック" panose="020B0600070205080204" pitchFamily="50" charset="-128"/>
              <a:ea typeface="ＭＳ Ｐゴシック" panose="020B0600070205080204" pitchFamily="50" charset="-128"/>
            </a:rPr>
            <a:t>千円となっている。</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２年度決算額でみると、庁舎建設事業の</a:t>
          </a:r>
          <a:r>
            <a:rPr kumimoji="1" lang="en-US" altLang="ja-JP" sz="1300">
              <a:latin typeface="ＭＳ Ｐゴシック" panose="020B0600070205080204" pitchFamily="50" charset="-128"/>
              <a:ea typeface="ＭＳ Ｐゴシック" panose="020B0600070205080204" pitchFamily="50" charset="-128"/>
            </a:rPr>
            <a:t>632</a:t>
          </a:r>
          <a:r>
            <a:rPr kumimoji="1" lang="ja-JP" altLang="en-US" sz="1300">
              <a:latin typeface="ＭＳ Ｐゴシック" panose="020B0600070205080204" pitchFamily="50" charset="-128"/>
              <a:ea typeface="ＭＳ Ｐゴシック" panose="020B0600070205080204" pitchFamily="50" charset="-128"/>
            </a:rPr>
            <a:t>百万円の減となったものの、新型コロナウイルスにかかる事業・特別定額給付金事業　</a:t>
          </a:r>
          <a:r>
            <a:rPr kumimoji="1" lang="en-US" altLang="ja-JP" sz="1300">
              <a:latin typeface="ＭＳ Ｐゴシック" panose="020B0600070205080204" pitchFamily="50" charset="-128"/>
              <a:ea typeface="ＭＳ Ｐゴシック" panose="020B0600070205080204" pitchFamily="50" charset="-128"/>
            </a:rPr>
            <a:t>502</a:t>
          </a:r>
          <a:r>
            <a:rPr kumimoji="1" lang="ja-JP" altLang="en-US" sz="1300">
              <a:latin typeface="ＭＳ Ｐゴシック" panose="020B0600070205080204" pitchFamily="50" charset="-128"/>
              <a:ea typeface="ＭＳ Ｐゴシック" panose="020B0600070205080204" pitchFamily="50" charset="-128"/>
            </a:rPr>
            <a:t>百万円の皆増、積立金</a:t>
          </a:r>
          <a:r>
            <a:rPr kumimoji="1" lang="en-US" altLang="ja-JP" sz="1300">
              <a:latin typeface="ＭＳ Ｐゴシック" panose="020B0600070205080204" pitchFamily="50" charset="-128"/>
              <a:ea typeface="ＭＳ Ｐゴシック" panose="020B0600070205080204" pitchFamily="50" charset="-128"/>
            </a:rPr>
            <a:t>122</a:t>
          </a:r>
          <a:r>
            <a:rPr kumimoji="1" lang="ja-JP" altLang="en-US" sz="1300">
              <a:latin typeface="ＭＳ Ｐゴシック" panose="020B0600070205080204" pitchFamily="50" charset="-128"/>
              <a:ea typeface="ＭＳ Ｐゴシック" panose="020B0600070205080204" pitchFamily="50" charset="-128"/>
            </a:rPr>
            <a:t>百万円の増が主要因となり、対前年度比</a:t>
          </a:r>
          <a:r>
            <a:rPr kumimoji="1" lang="en-US" altLang="ja-JP" sz="1300">
              <a:latin typeface="ＭＳ Ｐゴシック" panose="020B0600070205080204" pitchFamily="50" charset="-128"/>
              <a:ea typeface="ＭＳ Ｐゴシック" panose="020B0600070205080204" pitchFamily="50" charset="-128"/>
            </a:rPr>
            <a:t>9.5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136</a:t>
          </a:r>
          <a:r>
            <a:rPr kumimoji="1" lang="ja-JP" altLang="en-US" sz="1300">
              <a:latin typeface="ＭＳ Ｐゴシック" panose="020B0600070205080204" pitchFamily="50" charset="-128"/>
              <a:ea typeface="ＭＳ Ｐゴシック" panose="020B0600070205080204" pitchFamily="50" charset="-128"/>
            </a:rPr>
            <a:t>百万円の増となっている。</a:t>
          </a:r>
        </a:p>
        <a:p>
          <a:r>
            <a:rPr kumimoji="1" lang="ja-JP" altLang="en-US" sz="1300">
              <a:latin typeface="ＭＳ Ｐゴシック" panose="020B0600070205080204" pitchFamily="50" charset="-128"/>
              <a:ea typeface="ＭＳ Ｐゴシック" panose="020B0600070205080204" pitchFamily="50" charset="-128"/>
            </a:rPr>
            <a:t>・民生費では、住民一人当たり</a:t>
          </a:r>
          <a:r>
            <a:rPr kumimoji="1" lang="en-US" altLang="ja-JP" sz="1300">
              <a:latin typeface="ＭＳ Ｐゴシック" panose="020B0600070205080204" pitchFamily="50" charset="-128"/>
              <a:ea typeface="ＭＳ Ｐゴシック" panose="020B0600070205080204" pitchFamily="50" charset="-128"/>
            </a:rPr>
            <a:t>175</a:t>
          </a:r>
          <a:r>
            <a:rPr kumimoji="1" lang="ja-JP" altLang="en-US" sz="1300">
              <a:latin typeface="ＭＳ Ｐゴシック" panose="020B0600070205080204" pitchFamily="50" charset="-128"/>
              <a:ea typeface="ＭＳ Ｐゴシック" panose="020B0600070205080204" pitchFamily="50" charset="-128"/>
            </a:rPr>
            <a:t>千円となっている。</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２年度決算額でみると、能津保育所整備事業</a:t>
          </a:r>
          <a:r>
            <a:rPr kumimoji="1" lang="en-US" altLang="ja-JP" sz="1300">
              <a:latin typeface="ＭＳ Ｐゴシック" panose="020B0600070205080204" pitchFamily="50" charset="-128"/>
              <a:ea typeface="ＭＳ Ｐゴシック" panose="020B0600070205080204" pitchFamily="50" charset="-128"/>
            </a:rPr>
            <a:t>162</a:t>
          </a:r>
          <a:r>
            <a:rPr kumimoji="1" lang="ja-JP" altLang="en-US" sz="1300">
              <a:latin typeface="ＭＳ Ｐゴシック" panose="020B0600070205080204" pitchFamily="50" charset="-128"/>
              <a:ea typeface="ＭＳ Ｐゴシック" panose="020B0600070205080204" pitchFamily="50" charset="-128"/>
            </a:rPr>
            <a:t>百万円の皆減等により、対前年度比</a:t>
          </a:r>
          <a:r>
            <a:rPr kumimoji="1" lang="en-US" altLang="ja-JP" sz="1300">
              <a:latin typeface="ＭＳ Ｐゴシック" panose="020B0600070205080204" pitchFamily="50" charset="-128"/>
              <a:ea typeface="ＭＳ Ｐゴシック" panose="020B0600070205080204" pitchFamily="50" charset="-128"/>
            </a:rPr>
            <a:t>14.0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141</a:t>
          </a:r>
          <a:r>
            <a:rPr kumimoji="1" lang="ja-JP" altLang="en-US" sz="1300">
              <a:latin typeface="ＭＳ Ｐゴシック" panose="020B0600070205080204" pitchFamily="50" charset="-128"/>
              <a:ea typeface="ＭＳ Ｐゴシック" panose="020B0600070205080204" pitchFamily="50" charset="-128"/>
            </a:rPr>
            <a:t>百万円の減となっている。</a:t>
          </a:r>
        </a:p>
        <a:p>
          <a:r>
            <a:rPr kumimoji="1" lang="ja-JP" altLang="en-US" sz="1300">
              <a:latin typeface="ＭＳ Ｐゴシック" panose="020B0600070205080204" pitchFamily="50" charset="-128"/>
              <a:ea typeface="ＭＳ Ｐゴシック" panose="020B0600070205080204" pitchFamily="50" charset="-128"/>
            </a:rPr>
            <a:t>・公債費では、住民一人当たり</a:t>
          </a:r>
          <a:r>
            <a:rPr kumimoji="1" lang="en-US" altLang="ja-JP" sz="1300">
              <a:latin typeface="ＭＳ Ｐゴシック" panose="020B0600070205080204" pitchFamily="50" charset="-128"/>
              <a:ea typeface="ＭＳ Ｐゴシック" panose="020B0600070205080204" pitchFamily="50" charset="-128"/>
            </a:rPr>
            <a:t>93</a:t>
          </a:r>
          <a:r>
            <a:rPr kumimoji="1" lang="ja-JP" altLang="en-US" sz="1300">
              <a:latin typeface="ＭＳ Ｐゴシック" panose="020B0600070205080204" pitchFamily="50" charset="-128"/>
              <a:ea typeface="ＭＳ Ｐゴシック" panose="020B0600070205080204" pitchFamily="50" charset="-128"/>
            </a:rPr>
            <a:t>千円となっている。</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２年度決算額でみると、長期債償還金</a:t>
          </a:r>
          <a:r>
            <a:rPr kumimoji="1" lang="en-US" altLang="ja-JP" sz="1300">
              <a:latin typeface="ＭＳ Ｐゴシック" panose="020B0600070205080204" pitchFamily="50" charset="-128"/>
              <a:ea typeface="ＭＳ Ｐゴシック" panose="020B0600070205080204" pitchFamily="50" charset="-128"/>
            </a:rPr>
            <a:t>106,585</a:t>
          </a:r>
          <a:r>
            <a:rPr kumimoji="1" lang="ja-JP" altLang="en-US" sz="1300">
              <a:latin typeface="ＭＳ Ｐゴシック" panose="020B0600070205080204" pitchFamily="50" charset="-128"/>
              <a:ea typeface="ＭＳ Ｐゴシック" panose="020B0600070205080204" pitchFamily="50" charset="-128"/>
            </a:rPr>
            <a:t>千円（内繰上償還</a:t>
          </a:r>
          <a:r>
            <a:rPr kumimoji="1" lang="en-US" altLang="ja-JP" sz="1300">
              <a:latin typeface="ＭＳ Ｐゴシック" panose="020B0600070205080204" pitchFamily="50" charset="-128"/>
              <a:ea typeface="ＭＳ Ｐゴシック" panose="020B0600070205080204" pitchFamily="50" charset="-128"/>
            </a:rPr>
            <a:t>88,995</a:t>
          </a:r>
          <a:r>
            <a:rPr kumimoji="1" lang="ja-JP" altLang="en-US" sz="1300">
              <a:latin typeface="ＭＳ Ｐゴシック" panose="020B0600070205080204" pitchFamily="50" charset="-128"/>
              <a:ea typeface="ＭＳ Ｐゴシック" panose="020B0600070205080204" pitchFamily="50" charset="-128"/>
            </a:rPr>
            <a:t>千円）の増により、対前年度比</a:t>
          </a:r>
          <a:r>
            <a:rPr kumimoji="1" lang="en-US" altLang="ja-JP" sz="1300">
              <a:latin typeface="ＭＳ Ｐゴシック" panose="020B0600070205080204" pitchFamily="50" charset="-128"/>
              <a:ea typeface="ＭＳ Ｐゴシック" panose="020B0600070205080204" pitchFamily="50" charset="-128"/>
            </a:rPr>
            <a:t>29.5%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105</a:t>
          </a:r>
          <a:r>
            <a:rPr kumimoji="1" lang="ja-JP" altLang="en-US" sz="1300">
              <a:latin typeface="ＭＳ Ｐゴシック" panose="020B0600070205080204" pitchFamily="50" charset="-128"/>
              <a:ea typeface="ＭＳ Ｐゴシック" panose="020B0600070205080204" pitchFamily="50" charset="-128"/>
            </a:rPr>
            <a:t>百万円の増となった。</a:t>
          </a:r>
        </a:p>
        <a:p>
          <a:r>
            <a:rPr kumimoji="1" lang="ja-JP" altLang="en-US" sz="1300">
              <a:latin typeface="ＭＳ Ｐゴシック" panose="020B0600070205080204" pitchFamily="50" charset="-128"/>
              <a:ea typeface="ＭＳ Ｐゴシック" panose="020B0600070205080204" pitchFamily="50" charset="-128"/>
            </a:rPr>
            <a:t>　今後においても、事業の選択と集中を意識した行財政運営に努める。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高知県日高村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財政調整基金残高は、</a:t>
          </a:r>
          <a:r>
            <a:rPr kumimoji="1" lang="en-US" altLang="ja-JP" sz="1200">
              <a:latin typeface="ＭＳ ゴシック" pitchFamily="49" charset="-128"/>
              <a:ea typeface="ＭＳ ゴシック" pitchFamily="49" charset="-128"/>
            </a:rPr>
            <a:t>H28</a:t>
          </a:r>
          <a:r>
            <a:rPr kumimoji="1" lang="ja-JP" altLang="en-US" sz="1200">
              <a:latin typeface="ＭＳ ゴシック" pitchFamily="49" charset="-128"/>
              <a:ea typeface="ＭＳ ゴシック" pitchFamily="49" charset="-128"/>
            </a:rPr>
            <a:t>年度は、基金を取り崩して実施される事業費の増により、</a:t>
          </a:r>
          <a:r>
            <a:rPr kumimoji="1" lang="en-US" altLang="ja-JP" sz="1200">
              <a:latin typeface="ＭＳ ゴシック" pitchFamily="49" charset="-128"/>
              <a:ea typeface="ＭＳ ゴシック" pitchFamily="49" charset="-128"/>
            </a:rPr>
            <a:t>27.11%</a:t>
          </a:r>
          <a:r>
            <a:rPr kumimoji="1" lang="ja-JP" altLang="en-US" sz="1200">
              <a:latin typeface="ＭＳ ゴシック" pitchFamily="49" charset="-128"/>
              <a:ea typeface="ＭＳ ゴシック" pitchFamily="49" charset="-128"/>
            </a:rPr>
            <a:t>と減少。</a:t>
          </a:r>
          <a:r>
            <a:rPr kumimoji="1" lang="en-US" altLang="ja-JP" sz="1200">
              <a:latin typeface="ＭＳ ゴシック" pitchFamily="49" charset="-128"/>
              <a:ea typeface="ＭＳ ゴシック" pitchFamily="49" charset="-128"/>
            </a:rPr>
            <a:t>H29</a:t>
          </a:r>
          <a:r>
            <a:rPr kumimoji="1" lang="ja-JP" altLang="en-US" sz="1200">
              <a:latin typeface="ＭＳ ゴシック" pitchFamily="49" charset="-128"/>
              <a:ea typeface="ＭＳ ゴシック" pitchFamily="49" charset="-128"/>
            </a:rPr>
            <a:t>年度は、今後の大型事業に備え減債基金への組替えを行ったことにより、</a:t>
          </a:r>
          <a:r>
            <a:rPr kumimoji="1" lang="en-US" altLang="ja-JP" sz="1200">
              <a:latin typeface="ＭＳ ゴシック" pitchFamily="49" charset="-128"/>
              <a:ea typeface="ＭＳ ゴシック" pitchFamily="49" charset="-128"/>
            </a:rPr>
            <a:t>17.74</a:t>
          </a:r>
          <a:r>
            <a:rPr kumimoji="1" lang="ja-JP" altLang="en-US" sz="1200">
              <a:latin typeface="ＭＳ ゴシック" pitchFamily="49" charset="-128"/>
              <a:ea typeface="ＭＳ ゴシック" pitchFamily="49" charset="-128"/>
            </a:rPr>
            <a:t>％と減少。</a:t>
          </a:r>
          <a:r>
            <a:rPr kumimoji="1" lang="en-US" altLang="ja-JP" sz="1200">
              <a:latin typeface="ＭＳ ゴシック" pitchFamily="49" charset="-128"/>
              <a:ea typeface="ＭＳ ゴシック" pitchFamily="49" charset="-128"/>
            </a:rPr>
            <a:t>H30</a:t>
          </a:r>
          <a:r>
            <a:rPr kumimoji="1" lang="ja-JP" altLang="en-US" sz="1200">
              <a:latin typeface="ＭＳ ゴシック" pitchFamily="49" charset="-128"/>
              <a:ea typeface="ＭＳ ゴシック" pitchFamily="49" charset="-128"/>
            </a:rPr>
            <a:t>年度は、空調設備機器導入事業をはじめとする事業費の増により、</a:t>
          </a:r>
          <a:r>
            <a:rPr kumimoji="1" lang="en-US" altLang="ja-JP" sz="1200">
              <a:latin typeface="ＭＳ ゴシック" pitchFamily="49" charset="-128"/>
              <a:ea typeface="ＭＳ ゴシック" pitchFamily="49" charset="-128"/>
            </a:rPr>
            <a:t>14.26</a:t>
          </a:r>
          <a:r>
            <a:rPr kumimoji="1" lang="ja-JP" altLang="en-US" sz="1200">
              <a:latin typeface="ＭＳ ゴシック" pitchFamily="49" charset="-128"/>
              <a:ea typeface="ＭＳ ゴシック" pitchFamily="49" charset="-128"/>
            </a:rPr>
            <a:t>％と減少。</a:t>
          </a:r>
          <a:r>
            <a:rPr kumimoji="1" lang="en-US" altLang="ja-JP" sz="1200">
              <a:latin typeface="ＭＳ ゴシック" pitchFamily="49" charset="-128"/>
              <a:ea typeface="ＭＳ ゴシック" pitchFamily="49" charset="-128"/>
            </a:rPr>
            <a:t>R</a:t>
          </a:r>
          <a:r>
            <a:rPr kumimoji="1" lang="ja-JP" altLang="en-US" sz="1200">
              <a:latin typeface="ＭＳ ゴシック" pitchFamily="49" charset="-128"/>
              <a:ea typeface="ＭＳ ゴシック" pitchFamily="49" charset="-128"/>
            </a:rPr>
            <a:t>元年度は、基金を取り崩して実施される事業費の減により、</a:t>
          </a:r>
          <a:r>
            <a:rPr kumimoji="1" lang="en-US" altLang="ja-JP" sz="1200">
              <a:latin typeface="ＭＳ ゴシック" pitchFamily="49" charset="-128"/>
              <a:ea typeface="ＭＳ ゴシック" pitchFamily="49" charset="-128"/>
            </a:rPr>
            <a:t>14.97%</a:t>
          </a:r>
          <a:r>
            <a:rPr kumimoji="1" lang="ja-JP" altLang="en-US" sz="1200">
              <a:latin typeface="ＭＳ ゴシック" pitchFamily="49" charset="-128"/>
              <a:ea typeface="ＭＳ ゴシック" pitchFamily="49" charset="-128"/>
            </a:rPr>
            <a:t>と増加。</a:t>
          </a:r>
          <a:r>
            <a:rPr kumimoji="1" lang="en-US" altLang="ja-JP" sz="1200">
              <a:latin typeface="ＭＳ ゴシック" pitchFamily="49" charset="-128"/>
              <a:ea typeface="ＭＳ ゴシック" pitchFamily="49" charset="-128"/>
            </a:rPr>
            <a:t>R2</a:t>
          </a:r>
          <a:r>
            <a:rPr kumimoji="1" lang="ja-JP" altLang="en-US" sz="1200">
              <a:latin typeface="ＭＳ ゴシック" pitchFamily="49" charset="-128"/>
              <a:ea typeface="ＭＳ ゴシック" pitchFamily="49" charset="-128"/>
            </a:rPr>
            <a:t>年度も、一般財源歳入増により取崩しが不要となり</a:t>
          </a:r>
          <a:r>
            <a:rPr kumimoji="1" lang="en-US" altLang="ja-JP" sz="1200">
              <a:latin typeface="ＭＳ ゴシック" pitchFamily="49" charset="-128"/>
              <a:ea typeface="ＭＳ ゴシック" pitchFamily="49" charset="-128"/>
            </a:rPr>
            <a:t>R</a:t>
          </a:r>
          <a:r>
            <a:rPr kumimoji="1" lang="ja-JP" altLang="en-US" sz="1200">
              <a:latin typeface="ＭＳ ゴシック" pitchFamily="49" charset="-128"/>
              <a:ea typeface="ＭＳ ゴシック" pitchFamily="49" charset="-128"/>
            </a:rPr>
            <a:t>元から横ばいとなっている。</a:t>
          </a:r>
        </a:p>
        <a:p>
          <a:r>
            <a:rPr kumimoji="1" lang="ja-JP" altLang="en-US" sz="1200">
              <a:latin typeface="ＭＳ ゴシック" pitchFamily="49" charset="-128"/>
              <a:ea typeface="ＭＳ ゴシック" pitchFamily="49" charset="-128"/>
            </a:rPr>
            <a:t>　実質収支</a:t>
          </a:r>
          <a:r>
            <a:rPr kumimoji="1" lang="en-US" altLang="ja-JP" sz="1200">
              <a:latin typeface="ＭＳ ゴシック" pitchFamily="49" charset="-128"/>
              <a:ea typeface="ＭＳ ゴシック" pitchFamily="49" charset="-128"/>
            </a:rPr>
            <a:t>1.61</a:t>
          </a:r>
          <a:r>
            <a:rPr kumimoji="1" lang="ja-JP" altLang="en-US" sz="1200">
              <a:latin typeface="ＭＳ ゴシック" pitchFamily="49" charset="-128"/>
              <a:ea typeface="ＭＳ ゴシック" pitchFamily="49" charset="-128"/>
            </a:rPr>
            <a:t>％については、繰越明許費の増により減少している。今後予定されている大型事業の影響により実質収支の上昇・下落が予想されるが、計画的な財政運営により収支の均衡を図っていく必要がある。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高知県日高村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・一般会計・・・近年はほぼ同水準を維持している。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・住宅新築資金等特別会計・・・</a:t>
          </a:r>
          <a:r>
            <a:rPr kumimoji="1" lang="en-US" altLang="ja-JP" sz="1400">
              <a:latin typeface="ＭＳ ゴシック" pitchFamily="49" charset="-128"/>
              <a:ea typeface="ＭＳ ゴシック" pitchFamily="49" charset="-128"/>
            </a:rPr>
            <a:t>H21</a:t>
          </a:r>
          <a:r>
            <a:rPr kumimoji="1" lang="ja-JP" altLang="en-US" sz="1400">
              <a:latin typeface="ＭＳ ゴシック" pitchFamily="49" charset="-128"/>
              <a:ea typeface="ＭＳ ゴシック" pitchFamily="49" charset="-128"/>
            </a:rPr>
            <a:t>年度に実施した公的資金補償金免除繰上償還の実施により、単年度赤字に陥ったものの、その後の公債費負担が軽減されたことにより、</a:t>
          </a:r>
          <a:r>
            <a:rPr kumimoji="1" lang="en-US" altLang="ja-JP" sz="1400">
              <a:latin typeface="ＭＳ ゴシック" pitchFamily="49" charset="-128"/>
              <a:ea typeface="ＭＳ ゴシック" pitchFamily="49" charset="-128"/>
            </a:rPr>
            <a:t>H22</a:t>
          </a:r>
          <a:r>
            <a:rPr kumimoji="1" lang="ja-JP" altLang="en-US" sz="1400">
              <a:latin typeface="ＭＳ ゴシック" pitchFamily="49" charset="-128"/>
              <a:ea typeface="ＭＳ ゴシック" pitchFamily="49" charset="-128"/>
            </a:rPr>
            <a:t>年度からは黒字に転じている。</a:t>
          </a:r>
        </a:p>
        <a:p>
          <a:r>
            <a:rPr kumimoji="1" lang="ja-JP" altLang="en-US" sz="1400">
              <a:latin typeface="ＭＳ ゴシック" pitchFamily="49" charset="-128"/>
              <a:ea typeface="ＭＳ ゴシック" pitchFamily="49" charset="-128"/>
            </a:rPr>
            <a:t>・国民健康保険特別会計・・・</a:t>
          </a:r>
          <a:r>
            <a:rPr kumimoji="1" lang="en-US" altLang="ja-JP" sz="1400">
              <a:latin typeface="ＭＳ ゴシック" pitchFamily="49" charset="-128"/>
              <a:ea typeface="ＭＳ ゴシック" pitchFamily="49" charset="-128"/>
            </a:rPr>
            <a:t>R2</a:t>
          </a:r>
          <a:r>
            <a:rPr kumimoji="1" lang="ja-JP" altLang="en-US" sz="1400">
              <a:latin typeface="ＭＳ ゴシック" pitchFamily="49" charset="-128"/>
              <a:ea typeface="ＭＳ ゴシック" pitchFamily="49" charset="-128"/>
            </a:rPr>
            <a:t>年度においては、保険給付費</a:t>
          </a:r>
          <a:r>
            <a:rPr kumimoji="1" lang="en-US" altLang="ja-JP" sz="1400">
              <a:latin typeface="ＭＳ ゴシック" pitchFamily="49" charset="-128"/>
              <a:ea typeface="ＭＳ ゴシック" pitchFamily="49" charset="-128"/>
            </a:rPr>
            <a:t>35</a:t>
          </a:r>
          <a:r>
            <a:rPr kumimoji="1" lang="ja-JP" altLang="en-US" sz="1400">
              <a:latin typeface="ＭＳ ゴシック" pitchFamily="49" charset="-128"/>
              <a:ea typeface="ＭＳ ゴシック" pitchFamily="49" charset="-128"/>
            </a:rPr>
            <a:t>百万円の増が主要因となり、対前年度比</a:t>
          </a:r>
          <a:r>
            <a:rPr kumimoji="1" lang="en-US" altLang="ja-JP" sz="1400">
              <a:latin typeface="ＭＳ ゴシック" pitchFamily="49" charset="-128"/>
              <a:ea typeface="ＭＳ ゴシック" pitchFamily="49" charset="-128"/>
            </a:rPr>
            <a:t>0.17</a:t>
          </a:r>
          <a:r>
            <a:rPr kumimoji="1" lang="ja-JP" altLang="en-US" sz="1400">
              <a:latin typeface="ＭＳ ゴシック" pitchFamily="49" charset="-128"/>
              <a:ea typeface="ＭＳ ゴシック" pitchFamily="49" charset="-128"/>
            </a:rPr>
            <a:t>ポイント増加となっている。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・簡易水道特別会計・・・</a:t>
          </a:r>
          <a:r>
            <a:rPr kumimoji="1" lang="en-US" altLang="ja-JP" sz="1400">
              <a:latin typeface="ＭＳ ゴシック" pitchFamily="49" charset="-128"/>
              <a:ea typeface="ＭＳ ゴシック" pitchFamily="49" charset="-128"/>
            </a:rPr>
            <a:t>H18</a:t>
          </a:r>
          <a:r>
            <a:rPr kumimoji="1" lang="ja-JP" altLang="en-US" sz="1400">
              <a:latin typeface="ＭＳ ゴシック" pitchFamily="49" charset="-128"/>
              <a:ea typeface="ＭＳ ゴシック" pitchFamily="49" charset="-128"/>
            </a:rPr>
            <a:t>年度より実施している、耐震管への布設替事業の影響 等により、修繕件数が抑制され、安定的な収入が確保できるようになっている。</a:t>
          </a:r>
        </a:p>
        <a:p>
          <a:r>
            <a:rPr kumimoji="1" lang="ja-JP" altLang="en-US" sz="1400">
              <a:latin typeface="ＭＳ ゴシック" pitchFamily="49" charset="-128"/>
              <a:ea typeface="ＭＳ ゴシック" pitchFamily="49" charset="-128"/>
            </a:rPr>
            <a:t>・介護保険特別会計・・・</a:t>
          </a:r>
          <a:r>
            <a:rPr kumimoji="1" lang="en-US" altLang="ja-JP" sz="1400">
              <a:latin typeface="ＭＳ ゴシック" pitchFamily="49" charset="-128"/>
              <a:ea typeface="ＭＳ ゴシック" pitchFamily="49" charset="-128"/>
            </a:rPr>
            <a:t>R2</a:t>
          </a:r>
          <a:r>
            <a:rPr kumimoji="1" lang="ja-JP" altLang="en-US" sz="1400">
              <a:latin typeface="ＭＳ ゴシック" pitchFamily="49" charset="-128"/>
              <a:ea typeface="ＭＳ ゴシック" pitchFamily="49" charset="-128"/>
            </a:rPr>
            <a:t>年度においては、基金積立金</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百万円増が主要因となり、対前年度比</a:t>
          </a:r>
          <a:r>
            <a:rPr kumimoji="1" lang="en-US" altLang="ja-JP" sz="1400">
              <a:latin typeface="ＭＳ ゴシック" pitchFamily="49" charset="-128"/>
              <a:ea typeface="ＭＳ ゴシック" pitchFamily="49" charset="-128"/>
            </a:rPr>
            <a:t>0.9</a:t>
          </a:r>
          <a:r>
            <a:rPr kumimoji="1" lang="ja-JP" altLang="en-US" sz="1400">
              <a:latin typeface="ＭＳ ゴシック" pitchFamily="49" charset="-128"/>
              <a:ea typeface="ＭＳ ゴシック" pitchFamily="49" charset="-128"/>
            </a:rPr>
            <a:t>ポイント減少している。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・後期高齢者医療特別会計・・・一般会計からの繰入で財政運営を行っていることから低率で推移している。</a:t>
          </a:r>
        </a:p>
        <a:p>
          <a:r>
            <a:rPr kumimoji="1" lang="ja-JP" altLang="en-US" sz="1400">
              <a:latin typeface="ＭＳ ゴシック" pitchFamily="49" charset="-128"/>
              <a:ea typeface="ＭＳ ゴシック" pitchFamily="49" charset="-128"/>
            </a:rPr>
            <a:t>　以上、連結実質赤字比率については現在まで全ての会計において黒字であり赤字比率は無いが今後も事務事業の見直し・統廃合など歳出の合理化等行財政改革を推進し、公営企業等については、独立採算の原則に立ち使用料の改定や確保を図り、財政の健全化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Y22" zoomScaleNormal="100" workbookViewId="0">
      <selection activeCell="BY35" sqref="BY35:CM35"/>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79</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81</v>
      </c>
      <c r="C3" s="614"/>
      <c r="D3" s="614"/>
      <c r="E3" s="615"/>
      <c r="F3" s="615"/>
      <c r="G3" s="615"/>
      <c r="H3" s="615"/>
      <c r="I3" s="615"/>
      <c r="J3" s="615"/>
      <c r="K3" s="615"/>
      <c r="L3" s="615" t="s">
        <v>82</v>
      </c>
      <c r="M3" s="615"/>
      <c r="N3" s="615"/>
      <c r="O3" s="615"/>
      <c r="P3" s="615"/>
      <c r="Q3" s="615"/>
      <c r="R3" s="618"/>
      <c r="S3" s="618"/>
      <c r="T3" s="618"/>
      <c r="U3" s="618"/>
      <c r="V3" s="619"/>
      <c r="W3" s="509" t="s">
        <v>83</v>
      </c>
      <c r="X3" s="510"/>
      <c r="Y3" s="510"/>
      <c r="Z3" s="510"/>
      <c r="AA3" s="510"/>
      <c r="AB3" s="614"/>
      <c r="AC3" s="618" t="s">
        <v>84</v>
      </c>
      <c r="AD3" s="510"/>
      <c r="AE3" s="510"/>
      <c r="AF3" s="510"/>
      <c r="AG3" s="510"/>
      <c r="AH3" s="510"/>
      <c r="AI3" s="510"/>
      <c r="AJ3" s="510"/>
      <c r="AK3" s="510"/>
      <c r="AL3" s="580"/>
      <c r="AM3" s="509" t="s">
        <v>85</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86</v>
      </c>
      <c r="BO3" s="510"/>
      <c r="BP3" s="510"/>
      <c r="BQ3" s="510"/>
      <c r="BR3" s="510"/>
      <c r="BS3" s="510"/>
      <c r="BT3" s="510"/>
      <c r="BU3" s="580"/>
      <c r="BV3" s="509" t="s">
        <v>87</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88</v>
      </c>
      <c r="CU3" s="510"/>
      <c r="CV3" s="510"/>
      <c r="CW3" s="510"/>
      <c r="CX3" s="510"/>
      <c r="CY3" s="510"/>
      <c r="CZ3" s="510"/>
      <c r="DA3" s="580"/>
      <c r="DB3" s="509" t="s">
        <v>89</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8"/>
      <c r="AO4" s="448"/>
      <c r="AP4" s="448"/>
      <c r="AQ4" s="448"/>
      <c r="AR4" s="448"/>
      <c r="AS4" s="448"/>
      <c r="AT4" s="448"/>
      <c r="AU4" s="448"/>
      <c r="AV4" s="448"/>
      <c r="AW4" s="448"/>
      <c r="AX4" s="621"/>
      <c r="AY4" s="422" t="s">
        <v>90</v>
      </c>
      <c r="AZ4" s="423"/>
      <c r="BA4" s="423"/>
      <c r="BB4" s="423"/>
      <c r="BC4" s="423"/>
      <c r="BD4" s="423"/>
      <c r="BE4" s="423"/>
      <c r="BF4" s="423"/>
      <c r="BG4" s="423"/>
      <c r="BH4" s="423"/>
      <c r="BI4" s="423"/>
      <c r="BJ4" s="423"/>
      <c r="BK4" s="423"/>
      <c r="BL4" s="423"/>
      <c r="BM4" s="424"/>
      <c r="BN4" s="425">
        <v>5366115</v>
      </c>
      <c r="BO4" s="426"/>
      <c r="BP4" s="426"/>
      <c r="BQ4" s="426"/>
      <c r="BR4" s="426"/>
      <c r="BS4" s="426"/>
      <c r="BT4" s="426"/>
      <c r="BU4" s="427"/>
      <c r="BV4" s="425">
        <v>4958550</v>
      </c>
      <c r="BW4" s="426"/>
      <c r="BX4" s="426"/>
      <c r="BY4" s="426"/>
      <c r="BZ4" s="426"/>
      <c r="CA4" s="426"/>
      <c r="CB4" s="426"/>
      <c r="CC4" s="427"/>
      <c r="CD4" s="606" t="s">
        <v>91</v>
      </c>
      <c r="CE4" s="607"/>
      <c r="CF4" s="607"/>
      <c r="CG4" s="607"/>
      <c r="CH4" s="607"/>
      <c r="CI4" s="607"/>
      <c r="CJ4" s="607"/>
      <c r="CK4" s="607"/>
      <c r="CL4" s="607"/>
      <c r="CM4" s="607"/>
      <c r="CN4" s="607"/>
      <c r="CO4" s="607"/>
      <c r="CP4" s="607"/>
      <c r="CQ4" s="607"/>
      <c r="CR4" s="607"/>
      <c r="CS4" s="608"/>
      <c r="CT4" s="609">
        <v>1.6</v>
      </c>
      <c r="CU4" s="610"/>
      <c r="CV4" s="610"/>
      <c r="CW4" s="610"/>
      <c r="CX4" s="610"/>
      <c r="CY4" s="610"/>
      <c r="CZ4" s="610"/>
      <c r="DA4" s="611"/>
      <c r="DB4" s="609">
        <v>1.8</v>
      </c>
      <c r="DC4" s="610"/>
      <c r="DD4" s="610"/>
      <c r="DE4" s="610"/>
      <c r="DF4" s="610"/>
      <c r="DG4" s="610"/>
      <c r="DH4" s="610"/>
      <c r="DI4" s="611"/>
      <c r="DJ4" s="186"/>
      <c r="DK4" s="186"/>
      <c r="DL4" s="186"/>
      <c r="DM4" s="186"/>
      <c r="DN4" s="186"/>
      <c r="DO4" s="186"/>
    </row>
    <row r="5" spans="1:119" ht="18.75" customHeight="1" x14ac:dyDescent="0.15">
      <c r="A5" s="187"/>
      <c r="B5" s="616"/>
      <c r="C5" s="449"/>
      <c r="D5" s="449"/>
      <c r="E5" s="617"/>
      <c r="F5" s="617"/>
      <c r="G5" s="617"/>
      <c r="H5" s="617"/>
      <c r="I5" s="617"/>
      <c r="J5" s="617"/>
      <c r="K5" s="617"/>
      <c r="L5" s="617"/>
      <c r="M5" s="617"/>
      <c r="N5" s="617"/>
      <c r="O5" s="617"/>
      <c r="P5" s="617"/>
      <c r="Q5" s="617"/>
      <c r="R5" s="447"/>
      <c r="S5" s="447"/>
      <c r="T5" s="447"/>
      <c r="U5" s="447"/>
      <c r="V5" s="620"/>
      <c r="W5" s="536"/>
      <c r="X5" s="448"/>
      <c r="Y5" s="448"/>
      <c r="Z5" s="448"/>
      <c r="AA5" s="448"/>
      <c r="AB5" s="449"/>
      <c r="AC5" s="447"/>
      <c r="AD5" s="448"/>
      <c r="AE5" s="448"/>
      <c r="AF5" s="448"/>
      <c r="AG5" s="448"/>
      <c r="AH5" s="448"/>
      <c r="AI5" s="448"/>
      <c r="AJ5" s="448"/>
      <c r="AK5" s="448"/>
      <c r="AL5" s="621"/>
      <c r="AM5" s="499" t="s">
        <v>92</v>
      </c>
      <c r="AN5" s="404"/>
      <c r="AO5" s="404"/>
      <c r="AP5" s="404"/>
      <c r="AQ5" s="404"/>
      <c r="AR5" s="404"/>
      <c r="AS5" s="404"/>
      <c r="AT5" s="405"/>
      <c r="AU5" s="487" t="s">
        <v>93</v>
      </c>
      <c r="AV5" s="488"/>
      <c r="AW5" s="488"/>
      <c r="AX5" s="488"/>
      <c r="AY5" s="410" t="s">
        <v>94</v>
      </c>
      <c r="AZ5" s="411"/>
      <c r="BA5" s="411"/>
      <c r="BB5" s="411"/>
      <c r="BC5" s="411"/>
      <c r="BD5" s="411"/>
      <c r="BE5" s="411"/>
      <c r="BF5" s="411"/>
      <c r="BG5" s="411"/>
      <c r="BH5" s="411"/>
      <c r="BI5" s="411"/>
      <c r="BJ5" s="411"/>
      <c r="BK5" s="411"/>
      <c r="BL5" s="411"/>
      <c r="BM5" s="412"/>
      <c r="BN5" s="430">
        <v>4785640</v>
      </c>
      <c r="BO5" s="431"/>
      <c r="BP5" s="431"/>
      <c r="BQ5" s="431"/>
      <c r="BR5" s="431"/>
      <c r="BS5" s="431"/>
      <c r="BT5" s="431"/>
      <c r="BU5" s="432"/>
      <c r="BV5" s="430">
        <v>4592971</v>
      </c>
      <c r="BW5" s="431"/>
      <c r="BX5" s="431"/>
      <c r="BY5" s="431"/>
      <c r="BZ5" s="431"/>
      <c r="CA5" s="431"/>
      <c r="CB5" s="431"/>
      <c r="CC5" s="432"/>
      <c r="CD5" s="439" t="s">
        <v>95</v>
      </c>
      <c r="CE5" s="440"/>
      <c r="CF5" s="440"/>
      <c r="CG5" s="440"/>
      <c r="CH5" s="440"/>
      <c r="CI5" s="440"/>
      <c r="CJ5" s="440"/>
      <c r="CK5" s="440"/>
      <c r="CL5" s="440"/>
      <c r="CM5" s="440"/>
      <c r="CN5" s="440"/>
      <c r="CO5" s="440"/>
      <c r="CP5" s="440"/>
      <c r="CQ5" s="440"/>
      <c r="CR5" s="440"/>
      <c r="CS5" s="441"/>
      <c r="CT5" s="400">
        <v>85.7</v>
      </c>
      <c r="CU5" s="401"/>
      <c r="CV5" s="401"/>
      <c r="CW5" s="401"/>
      <c r="CX5" s="401"/>
      <c r="CY5" s="401"/>
      <c r="CZ5" s="401"/>
      <c r="DA5" s="402"/>
      <c r="DB5" s="400">
        <v>88.2</v>
      </c>
      <c r="DC5" s="401"/>
      <c r="DD5" s="401"/>
      <c r="DE5" s="401"/>
      <c r="DF5" s="401"/>
      <c r="DG5" s="401"/>
      <c r="DH5" s="401"/>
      <c r="DI5" s="402"/>
      <c r="DJ5" s="186"/>
      <c r="DK5" s="186"/>
      <c r="DL5" s="186"/>
      <c r="DM5" s="186"/>
      <c r="DN5" s="186"/>
      <c r="DO5" s="186"/>
    </row>
    <row r="6" spans="1:119" ht="18.75" customHeight="1" x14ac:dyDescent="0.15">
      <c r="A6" s="187"/>
      <c r="B6" s="586" t="s">
        <v>96</v>
      </c>
      <c r="C6" s="446"/>
      <c r="D6" s="446"/>
      <c r="E6" s="587"/>
      <c r="F6" s="587"/>
      <c r="G6" s="587"/>
      <c r="H6" s="587"/>
      <c r="I6" s="587"/>
      <c r="J6" s="587"/>
      <c r="K6" s="587"/>
      <c r="L6" s="587" t="s">
        <v>97</v>
      </c>
      <c r="M6" s="587"/>
      <c r="N6" s="587"/>
      <c r="O6" s="587"/>
      <c r="P6" s="587"/>
      <c r="Q6" s="587"/>
      <c r="R6" s="470"/>
      <c r="S6" s="470"/>
      <c r="T6" s="470"/>
      <c r="U6" s="470"/>
      <c r="V6" s="593"/>
      <c r="W6" s="521" t="s">
        <v>98</v>
      </c>
      <c r="X6" s="445"/>
      <c r="Y6" s="445"/>
      <c r="Z6" s="445"/>
      <c r="AA6" s="445"/>
      <c r="AB6" s="446"/>
      <c r="AC6" s="598" t="s">
        <v>99</v>
      </c>
      <c r="AD6" s="599"/>
      <c r="AE6" s="599"/>
      <c r="AF6" s="599"/>
      <c r="AG6" s="599"/>
      <c r="AH6" s="599"/>
      <c r="AI6" s="599"/>
      <c r="AJ6" s="599"/>
      <c r="AK6" s="599"/>
      <c r="AL6" s="600"/>
      <c r="AM6" s="499" t="s">
        <v>100</v>
      </c>
      <c r="AN6" s="404"/>
      <c r="AO6" s="404"/>
      <c r="AP6" s="404"/>
      <c r="AQ6" s="404"/>
      <c r="AR6" s="404"/>
      <c r="AS6" s="404"/>
      <c r="AT6" s="405"/>
      <c r="AU6" s="487" t="s">
        <v>93</v>
      </c>
      <c r="AV6" s="488"/>
      <c r="AW6" s="488"/>
      <c r="AX6" s="488"/>
      <c r="AY6" s="410" t="s">
        <v>101</v>
      </c>
      <c r="AZ6" s="411"/>
      <c r="BA6" s="411"/>
      <c r="BB6" s="411"/>
      <c r="BC6" s="411"/>
      <c r="BD6" s="411"/>
      <c r="BE6" s="411"/>
      <c r="BF6" s="411"/>
      <c r="BG6" s="411"/>
      <c r="BH6" s="411"/>
      <c r="BI6" s="411"/>
      <c r="BJ6" s="411"/>
      <c r="BK6" s="411"/>
      <c r="BL6" s="411"/>
      <c r="BM6" s="412"/>
      <c r="BN6" s="430">
        <v>580475</v>
      </c>
      <c r="BO6" s="431"/>
      <c r="BP6" s="431"/>
      <c r="BQ6" s="431"/>
      <c r="BR6" s="431"/>
      <c r="BS6" s="431"/>
      <c r="BT6" s="431"/>
      <c r="BU6" s="432"/>
      <c r="BV6" s="430">
        <v>365579</v>
      </c>
      <c r="BW6" s="431"/>
      <c r="BX6" s="431"/>
      <c r="BY6" s="431"/>
      <c r="BZ6" s="431"/>
      <c r="CA6" s="431"/>
      <c r="CB6" s="431"/>
      <c r="CC6" s="432"/>
      <c r="CD6" s="439" t="s">
        <v>102</v>
      </c>
      <c r="CE6" s="440"/>
      <c r="CF6" s="440"/>
      <c r="CG6" s="440"/>
      <c r="CH6" s="440"/>
      <c r="CI6" s="440"/>
      <c r="CJ6" s="440"/>
      <c r="CK6" s="440"/>
      <c r="CL6" s="440"/>
      <c r="CM6" s="440"/>
      <c r="CN6" s="440"/>
      <c r="CO6" s="440"/>
      <c r="CP6" s="440"/>
      <c r="CQ6" s="440"/>
      <c r="CR6" s="440"/>
      <c r="CS6" s="441"/>
      <c r="CT6" s="583">
        <v>88.5</v>
      </c>
      <c r="CU6" s="584"/>
      <c r="CV6" s="584"/>
      <c r="CW6" s="584"/>
      <c r="CX6" s="584"/>
      <c r="CY6" s="584"/>
      <c r="CZ6" s="584"/>
      <c r="DA6" s="585"/>
      <c r="DB6" s="583">
        <v>91.2</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103</v>
      </c>
      <c r="AN7" s="404"/>
      <c r="AO7" s="404"/>
      <c r="AP7" s="404"/>
      <c r="AQ7" s="404"/>
      <c r="AR7" s="404"/>
      <c r="AS7" s="404"/>
      <c r="AT7" s="405"/>
      <c r="AU7" s="487" t="s">
        <v>104</v>
      </c>
      <c r="AV7" s="488"/>
      <c r="AW7" s="488"/>
      <c r="AX7" s="488"/>
      <c r="AY7" s="410" t="s">
        <v>105</v>
      </c>
      <c r="AZ7" s="411"/>
      <c r="BA7" s="411"/>
      <c r="BB7" s="411"/>
      <c r="BC7" s="411"/>
      <c r="BD7" s="411"/>
      <c r="BE7" s="411"/>
      <c r="BF7" s="411"/>
      <c r="BG7" s="411"/>
      <c r="BH7" s="411"/>
      <c r="BI7" s="411"/>
      <c r="BJ7" s="411"/>
      <c r="BK7" s="411"/>
      <c r="BL7" s="411"/>
      <c r="BM7" s="412"/>
      <c r="BN7" s="430">
        <v>546456</v>
      </c>
      <c r="BO7" s="431"/>
      <c r="BP7" s="431"/>
      <c r="BQ7" s="431"/>
      <c r="BR7" s="431"/>
      <c r="BS7" s="431"/>
      <c r="BT7" s="431"/>
      <c r="BU7" s="432"/>
      <c r="BV7" s="430">
        <v>329200</v>
      </c>
      <c r="BW7" s="431"/>
      <c r="BX7" s="431"/>
      <c r="BY7" s="431"/>
      <c r="BZ7" s="431"/>
      <c r="CA7" s="431"/>
      <c r="CB7" s="431"/>
      <c r="CC7" s="432"/>
      <c r="CD7" s="439" t="s">
        <v>106</v>
      </c>
      <c r="CE7" s="440"/>
      <c r="CF7" s="440"/>
      <c r="CG7" s="440"/>
      <c r="CH7" s="440"/>
      <c r="CI7" s="440"/>
      <c r="CJ7" s="440"/>
      <c r="CK7" s="440"/>
      <c r="CL7" s="440"/>
      <c r="CM7" s="440"/>
      <c r="CN7" s="440"/>
      <c r="CO7" s="440"/>
      <c r="CP7" s="440"/>
      <c r="CQ7" s="440"/>
      <c r="CR7" s="440"/>
      <c r="CS7" s="441"/>
      <c r="CT7" s="430">
        <v>2117490</v>
      </c>
      <c r="CU7" s="431"/>
      <c r="CV7" s="431"/>
      <c r="CW7" s="431"/>
      <c r="CX7" s="431"/>
      <c r="CY7" s="431"/>
      <c r="CZ7" s="431"/>
      <c r="DA7" s="432"/>
      <c r="DB7" s="430">
        <v>2007180</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107</v>
      </c>
      <c r="AN8" s="404"/>
      <c r="AO8" s="404"/>
      <c r="AP8" s="404"/>
      <c r="AQ8" s="404"/>
      <c r="AR8" s="404"/>
      <c r="AS8" s="404"/>
      <c r="AT8" s="405"/>
      <c r="AU8" s="487" t="s">
        <v>108</v>
      </c>
      <c r="AV8" s="488"/>
      <c r="AW8" s="488"/>
      <c r="AX8" s="488"/>
      <c r="AY8" s="410" t="s">
        <v>109</v>
      </c>
      <c r="AZ8" s="411"/>
      <c r="BA8" s="411"/>
      <c r="BB8" s="411"/>
      <c r="BC8" s="411"/>
      <c r="BD8" s="411"/>
      <c r="BE8" s="411"/>
      <c r="BF8" s="411"/>
      <c r="BG8" s="411"/>
      <c r="BH8" s="411"/>
      <c r="BI8" s="411"/>
      <c r="BJ8" s="411"/>
      <c r="BK8" s="411"/>
      <c r="BL8" s="411"/>
      <c r="BM8" s="412"/>
      <c r="BN8" s="430">
        <v>34019</v>
      </c>
      <c r="BO8" s="431"/>
      <c r="BP8" s="431"/>
      <c r="BQ8" s="431"/>
      <c r="BR8" s="431"/>
      <c r="BS8" s="431"/>
      <c r="BT8" s="431"/>
      <c r="BU8" s="432"/>
      <c r="BV8" s="430">
        <v>36379</v>
      </c>
      <c r="BW8" s="431"/>
      <c r="BX8" s="431"/>
      <c r="BY8" s="431"/>
      <c r="BZ8" s="431"/>
      <c r="CA8" s="431"/>
      <c r="CB8" s="431"/>
      <c r="CC8" s="432"/>
      <c r="CD8" s="439" t="s">
        <v>110</v>
      </c>
      <c r="CE8" s="440"/>
      <c r="CF8" s="440"/>
      <c r="CG8" s="440"/>
      <c r="CH8" s="440"/>
      <c r="CI8" s="440"/>
      <c r="CJ8" s="440"/>
      <c r="CK8" s="440"/>
      <c r="CL8" s="440"/>
      <c r="CM8" s="440"/>
      <c r="CN8" s="440"/>
      <c r="CO8" s="440"/>
      <c r="CP8" s="440"/>
      <c r="CQ8" s="440"/>
      <c r="CR8" s="440"/>
      <c r="CS8" s="441"/>
      <c r="CT8" s="543">
        <v>0.28999999999999998</v>
      </c>
      <c r="CU8" s="544"/>
      <c r="CV8" s="544"/>
      <c r="CW8" s="544"/>
      <c r="CX8" s="544"/>
      <c r="CY8" s="544"/>
      <c r="CZ8" s="544"/>
      <c r="DA8" s="545"/>
      <c r="DB8" s="543">
        <v>0.28999999999999998</v>
      </c>
      <c r="DC8" s="544"/>
      <c r="DD8" s="544"/>
      <c r="DE8" s="544"/>
      <c r="DF8" s="544"/>
      <c r="DG8" s="544"/>
      <c r="DH8" s="544"/>
      <c r="DI8" s="545"/>
      <c r="DJ8" s="186"/>
      <c r="DK8" s="186"/>
      <c r="DL8" s="186"/>
      <c r="DM8" s="186"/>
      <c r="DN8" s="186"/>
      <c r="DO8" s="186"/>
    </row>
    <row r="9" spans="1:119" ht="18.75" customHeight="1" thickBot="1" x14ac:dyDescent="0.2">
      <c r="A9" s="187"/>
      <c r="B9" s="572" t="s">
        <v>111</v>
      </c>
      <c r="C9" s="573"/>
      <c r="D9" s="573"/>
      <c r="E9" s="573"/>
      <c r="F9" s="573"/>
      <c r="G9" s="573"/>
      <c r="H9" s="573"/>
      <c r="I9" s="573"/>
      <c r="J9" s="573"/>
      <c r="K9" s="493"/>
      <c r="L9" s="574" t="s">
        <v>112</v>
      </c>
      <c r="M9" s="575"/>
      <c r="N9" s="575"/>
      <c r="O9" s="575"/>
      <c r="P9" s="575"/>
      <c r="Q9" s="576"/>
      <c r="R9" s="577">
        <v>4812</v>
      </c>
      <c r="S9" s="578"/>
      <c r="T9" s="578"/>
      <c r="U9" s="578"/>
      <c r="V9" s="579"/>
      <c r="W9" s="509" t="s">
        <v>113</v>
      </c>
      <c r="X9" s="510"/>
      <c r="Y9" s="510"/>
      <c r="Z9" s="510"/>
      <c r="AA9" s="510"/>
      <c r="AB9" s="510"/>
      <c r="AC9" s="510"/>
      <c r="AD9" s="510"/>
      <c r="AE9" s="510"/>
      <c r="AF9" s="510"/>
      <c r="AG9" s="510"/>
      <c r="AH9" s="510"/>
      <c r="AI9" s="510"/>
      <c r="AJ9" s="510"/>
      <c r="AK9" s="510"/>
      <c r="AL9" s="580"/>
      <c r="AM9" s="499" t="s">
        <v>114</v>
      </c>
      <c r="AN9" s="404"/>
      <c r="AO9" s="404"/>
      <c r="AP9" s="404"/>
      <c r="AQ9" s="404"/>
      <c r="AR9" s="404"/>
      <c r="AS9" s="404"/>
      <c r="AT9" s="405"/>
      <c r="AU9" s="487" t="s">
        <v>115</v>
      </c>
      <c r="AV9" s="488"/>
      <c r="AW9" s="488"/>
      <c r="AX9" s="488"/>
      <c r="AY9" s="410" t="s">
        <v>116</v>
      </c>
      <c r="AZ9" s="411"/>
      <c r="BA9" s="411"/>
      <c r="BB9" s="411"/>
      <c r="BC9" s="411"/>
      <c r="BD9" s="411"/>
      <c r="BE9" s="411"/>
      <c r="BF9" s="411"/>
      <c r="BG9" s="411"/>
      <c r="BH9" s="411"/>
      <c r="BI9" s="411"/>
      <c r="BJ9" s="411"/>
      <c r="BK9" s="411"/>
      <c r="BL9" s="411"/>
      <c r="BM9" s="412"/>
      <c r="BN9" s="430">
        <v>-2360</v>
      </c>
      <c r="BO9" s="431"/>
      <c r="BP9" s="431"/>
      <c r="BQ9" s="431"/>
      <c r="BR9" s="431"/>
      <c r="BS9" s="431"/>
      <c r="BT9" s="431"/>
      <c r="BU9" s="432"/>
      <c r="BV9" s="430">
        <v>-2848</v>
      </c>
      <c r="BW9" s="431"/>
      <c r="BX9" s="431"/>
      <c r="BY9" s="431"/>
      <c r="BZ9" s="431"/>
      <c r="CA9" s="431"/>
      <c r="CB9" s="431"/>
      <c r="CC9" s="432"/>
      <c r="CD9" s="439" t="s">
        <v>117</v>
      </c>
      <c r="CE9" s="440"/>
      <c r="CF9" s="440"/>
      <c r="CG9" s="440"/>
      <c r="CH9" s="440"/>
      <c r="CI9" s="440"/>
      <c r="CJ9" s="440"/>
      <c r="CK9" s="440"/>
      <c r="CL9" s="440"/>
      <c r="CM9" s="440"/>
      <c r="CN9" s="440"/>
      <c r="CO9" s="440"/>
      <c r="CP9" s="440"/>
      <c r="CQ9" s="440"/>
      <c r="CR9" s="440"/>
      <c r="CS9" s="441"/>
      <c r="CT9" s="400">
        <v>14.2</v>
      </c>
      <c r="CU9" s="401"/>
      <c r="CV9" s="401"/>
      <c r="CW9" s="401"/>
      <c r="CX9" s="401"/>
      <c r="CY9" s="401"/>
      <c r="CZ9" s="401"/>
      <c r="DA9" s="402"/>
      <c r="DB9" s="400">
        <v>12.5</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118</v>
      </c>
      <c r="M10" s="404"/>
      <c r="N10" s="404"/>
      <c r="O10" s="404"/>
      <c r="P10" s="404"/>
      <c r="Q10" s="405"/>
      <c r="R10" s="406">
        <v>5030</v>
      </c>
      <c r="S10" s="407"/>
      <c r="T10" s="407"/>
      <c r="U10" s="407"/>
      <c r="V10" s="409"/>
      <c r="W10" s="581"/>
      <c r="X10" s="392"/>
      <c r="Y10" s="392"/>
      <c r="Z10" s="392"/>
      <c r="AA10" s="392"/>
      <c r="AB10" s="392"/>
      <c r="AC10" s="392"/>
      <c r="AD10" s="392"/>
      <c r="AE10" s="392"/>
      <c r="AF10" s="392"/>
      <c r="AG10" s="392"/>
      <c r="AH10" s="392"/>
      <c r="AI10" s="392"/>
      <c r="AJ10" s="392"/>
      <c r="AK10" s="392"/>
      <c r="AL10" s="582"/>
      <c r="AM10" s="499" t="s">
        <v>119</v>
      </c>
      <c r="AN10" s="404"/>
      <c r="AO10" s="404"/>
      <c r="AP10" s="404"/>
      <c r="AQ10" s="404"/>
      <c r="AR10" s="404"/>
      <c r="AS10" s="404"/>
      <c r="AT10" s="405"/>
      <c r="AU10" s="487" t="s">
        <v>115</v>
      </c>
      <c r="AV10" s="488"/>
      <c r="AW10" s="488"/>
      <c r="AX10" s="488"/>
      <c r="AY10" s="410" t="s">
        <v>120</v>
      </c>
      <c r="AZ10" s="411"/>
      <c r="BA10" s="411"/>
      <c r="BB10" s="411"/>
      <c r="BC10" s="411"/>
      <c r="BD10" s="411"/>
      <c r="BE10" s="411"/>
      <c r="BF10" s="411"/>
      <c r="BG10" s="411"/>
      <c r="BH10" s="411"/>
      <c r="BI10" s="411"/>
      <c r="BJ10" s="411"/>
      <c r="BK10" s="411"/>
      <c r="BL10" s="411"/>
      <c r="BM10" s="412"/>
      <c r="BN10" s="430">
        <v>15872</v>
      </c>
      <c r="BO10" s="431"/>
      <c r="BP10" s="431"/>
      <c r="BQ10" s="431"/>
      <c r="BR10" s="431"/>
      <c r="BS10" s="431"/>
      <c r="BT10" s="431"/>
      <c r="BU10" s="432"/>
      <c r="BV10" s="430">
        <v>16179</v>
      </c>
      <c r="BW10" s="431"/>
      <c r="BX10" s="431"/>
      <c r="BY10" s="431"/>
      <c r="BZ10" s="431"/>
      <c r="CA10" s="431"/>
      <c r="CB10" s="431"/>
      <c r="CC10" s="432"/>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8" t="s">
        <v>122</v>
      </c>
      <c r="M11" s="479"/>
      <c r="N11" s="479"/>
      <c r="O11" s="479"/>
      <c r="P11" s="479"/>
      <c r="Q11" s="480"/>
      <c r="R11" s="569" t="s">
        <v>123</v>
      </c>
      <c r="S11" s="570"/>
      <c r="T11" s="570"/>
      <c r="U11" s="570"/>
      <c r="V11" s="571"/>
      <c r="W11" s="581"/>
      <c r="X11" s="392"/>
      <c r="Y11" s="392"/>
      <c r="Z11" s="392"/>
      <c r="AA11" s="392"/>
      <c r="AB11" s="392"/>
      <c r="AC11" s="392"/>
      <c r="AD11" s="392"/>
      <c r="AE11" s="392"/>
      <c r="AF11" s="392"/>
      <c r="AG11" s="392"/>
      <c r="AH11" s="392"/>
      <c r="AI11" s="392"/>
      <c r="AJ11" s="392"/>
      <c r="AK11" s="392"/>
      <c r="AL11" s="582"/>
      <c r="AM11" s="499" t="s">
        <v>124</v>
      </c>
      <c r="AN11" s="404"/>
      <c r="AO11" s="404"/>
      <c r="AP11" s="404"/>
      <c r="AQ11" s="404"/>
      <c r="AR11" s="404"/>
      <c r="AS11" s="404"/>
      <c r="AT11" s="405"/>
      <c r="AU11" s="487" t="s">
        <v>125</v>
      </c>
      <c r="AV11" s="488"/>
      <c r="AW11" s="488"/>
      <c r="AX11" s="488"/>
      <c r="AY11" s="410" t="s">
        <v>126</v>
      </c>
      <c r="AZ11" s="411"/>
      <c r="BA11" s="411"/>
      <c r="BB11" s="411"/>
      <c r="BC11" s="411"/>
      <c r="BD11" s="411"/>
      <c r="BE11" s="411"/>
      <c r="BF11" s="411"/>
      <c r="BG11" s="411"/>
      <c r="BH11" s="411"/>
      <c r="BI11" s="411"/>
      <c r="BJ11" s="411"/>
      <c r="BK11" s="411"/>
      <c r="BL11" s="411"/>
      <c r="BM11" s="412"/>
      <c r="BN11" s="430">
        <v>88995</v>
      </c>
      <c r="BO11" s="431"/>
      <c r="BP11" s="431"/>
      <c r="BQ11" s="431"/>
      <c r="BR11" s="431"/>
      <c r="BS11" s="431"/>
      <c r="BT11" s="431"/>
      <c r="BU11" s="432"/>
      <c r="BV11" s="430">
        <v>0</v>
      </c>
      <c r="BW11" s="431"/>
      <c r="BX11" s="431"/>
      <c r="BY11" s="431"/>
      <c r="BZ11" s="431"/>
      <c r="CA11" s="431"/>
      <c r="CB11" s="431"/>
      <c r="CC11" s="432"/>
      <c r="CD11" s="439" t="s">
        <v>127</v>
      </c>
      <c r="CE11" s="440"/>
      <c r="CF11" s="440"/>
      <c r="CG11" s="440"/>
      <c r="CH11" s="440"/>
      <c r="CI11" s="440"/>
      <c r="CJ11" s="440"/>
      <c r="CK11" s="440"/>
      <c r="CL11" s="440"/>
      <c r="CM11" s="440"/>
      <c r="CN11" s="440"/>
      <c r="CO11" s="440"/>
      <c r="CP11" s="440"/>
      <c r="CQ11" s="440"/>
      <c r="CR11" s="440"/>
      <c r="CS11" s="441"/>
      <c r="CT11" s="543" t="s">
        <v>128</v>
      </c>
      <c r="CU11" s="544"/>
      <c r="CV11" s="544"/>
      <c r="CW11" s="544"/>
      <c r="CX11" s="544"/>
      <c r="CY11" s="544"/>
      <c r="CZ11" s="544"/>
      <c r="DA11" s="545"/>
      <c r="DB11" s="543" t="s">
        <v>129</v>
      </c>
      <c r="DC11" s="544"/>
      <c r="DD11" s="544"/>
      <c r="DE11" s="544"/>
      <c r="DF11" s="544"/>
      <c r="DG11" s="544"/>
      <c r="DH11" s="544"/>
      <c r="DI11" s="545"/>
      <c r="DJ11" s="186"/>
      <c r="DK11" s="186"/>
      <c r="DL11" s="186"/>
      <c r="DM11" s="186"/>
      <c r="DN11" s="186"/>
      <c r="DO11" s="186"/>
    </row>
    <row r="12" spans="1:119" ht="18.75" customHeight="1" x14ac:dyDescent="0.15">
      <c r="A12" s="187"/>
      <c r="B12" s="546" t="s">
        <v>130</v>
      </c>
      <c r="C12" s="547"/>
      <c r="D12" s="547"/>
      <c r="E12" s="547"/>
      <c r="F12" s="547"/>
      <c r="G12" s="547"/>
      <c r="H12" s="547"/>
      <c r="I12" s="547"/>
      <c r="J12" s="547"/>
      <c r="K12" s="548"/>
      <c r="L12" s="555" t="s">
        <v>131</v>
      </c>
      <c r="M12" s="556"/>
      <c r="N12" s="556"/>
      <c r="O12" s="556"/>
      <c r="P12" s="556"/>
      <c r="Q12" s="557"/>
      <c r="R12" s="558">
        <v>4980</v>
      </c>
      <c r="S12" s="559"/>
      <c r="T12" s="559"/>
      <c r="U12" s="559"/>
      <c r="V12" s="560"/>
      <c r="W12" s="561" t="s">
        <v>1</v>
      </c>
      <c r="X12" s="488"/>
      <c r="Y12" s="488"/>
      <c r="Z12" s="488"/>
      <c r="AA12" s="488"/>
      <c r="AB12" s="562"/>
      <c r="AC12" s="563" t="s">
        <v>132</v>
      </c>
      <c r="AD12" s="564"/>
      <c r="AE12" s="564"/>
      <c r="AF12" s="564"/>
      <c r="AG12" s="565"/>
      <c r="AH12" s="563" t="s">
        <v>133</v>
      </c>
      <c r="AI12" s="564"/>
      <c r="AJ12" s="564"/>
      <c r="AK12" s="564"/>
      <c r="AL12" s="566"/>
      <c r="AM12" s="499" t="s">
        <v>134</v>
      </c>
      <c r="AN12" s="404"/>
      <c r="AO12" s="404"/>
      <c r="AP12" s="404"/>
      <c r="AQ12" s="404"/>
      <c r="AR12" s="404"/>
      <c r="AS12" s="404"/>
      <c r="AT12" s="405"/>
      <c r="AU12" s="487" t="s">
        <v>115</v>
      </c>
      <c r="AV12" s="488"/>
      <c r="AW12" s="488"/>
      <c r="AX12" s="488"/>
      <c r="AY12" s="410" t="s">
        <v>135</v>
      </c>
      <c r="AZ12" s="411"/>
      <c r="BA12" s="411"/>
      <c r="BB12" s="411"/>
      <c r="BC12" s="411"/>
      <c r="BD12" s="411"/>
      <c r="BE12" s="411"/>
      <c r="BF12" s="411"/>
      <c r="BG12" s="411"/>
      <c r="BH12" s="411"/>
      <c r="BI12" s="411"/>
      <c r="BJ12" s="411"/>
      <c r="BK12" s="411"/>
      <c r="BL12" s="411"/>
      <c r="BM12" s="412"/>
      <c r="BN12" s="430">
        <v>0</v>
      </c>
      <c r="BO12" s="431"/>
      <c r="BP12" s="431"/>
      <c r="BQ12" s="431"/>
      <c r="BR12" s="431"/>
      <c r="BS12" s="431"/>
      <c r="BT12" s="431"/>
      <c r="BU12" s="432"/>
      <c r="BV12" s="430">
        <v>0</v>
      </c>
      <c r="BW12" s="431"/>
      <c r="BX12" s="431"/>
      <c r="BY12" s="431"/>
      <c r="BZ12" s="431"/>
      <c r="CA12" s="431"/>
      <c r="CB12" s="431"/>
      <c r="CC12" s="432"/>
      <c r="CD12" s="439" t="s">
        <v>136</v>
      </c>
      <c r="CE12" s="440"/>
      <c r="CF12" s="440"/>
      <c r="CG12" s="440"/>
      <c r="CH12" s="440"/>
      <c r="CI12" s="440"/>
      <c r="CJ12" s="440"/>
      <c r="CK12" s="440"/>
      <c r="CL12" s="440"/>
      <c r="CM12" s="440"/>
      <c r="CN12" s="440"/>
      <c r="CO12" s="440"/>
      <c r="CP12" s="440"/>
      <c r="CQ12" s="440"/>
      <c r="CR12" s="440"/>
      <c r="CS12" s="441"/>
      <c r="CT12" s="543" t="s">
        <v>137</v>
      </c>
      <c r="CU12" s="544"/>
      <c r="CV12" s="544"/>
      <c r="CW12" s="544"/>
      <c r="CX12" s="544"/>
      <c r="CY12" s="544"/>
      <c r="CZ12" s="544"/>
      <c r="DA12" s="545"/>
      <c r="DB12" s="543" t="s">
        <v>128</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138</v>
      </c>
      <c r="N13" s="531"/>
      <c r="O13" s="531"/>
      <c r="P13" s="531"/>
      <c r="Q13" s="532"/>
      <c r="R13" s="533">
        <v>4959</v>
      </c>
      <c r="S13" s="534"/>
      <c r="T13" s="534"/>
      <c r="U13" s="534"/>
      <c r="V13" s="535"/>
      <c r="W13" s="521" t="s">
        <v>139</v>
      </c>
      <c r="X13" s="445"/>
      <c r="Y13" s="445"/>
      <c r="Z13" s="445"/>
      <c r="AA13" s="445"/>
      <c r="AB13" s="446"/>
      <c r="AC13" s="406">
        <v>255</v>
      </c>
      <c r="AD13" s="407"/>
      <c r="AE13" s="407"/>
      <c r="AF13" s="407"/>
      <c r="AG13" s="408"/>
      <c r="AH13" s="406">
        <v>241</v>
      </c>
      <c r="AI13" s="407"/>
      <c r="AJ13" s="407"/>
      <c r="AK13" s="407"/>
      <c r="AL13" s="409"/>
      <c r="AM13" s="499" t="s">
        <v>140</v>
      </c>
      <c r="AN13" s="404"/>
      <c r="AO13" s="404"/>
      <c r="AP13" s="404"/>
      <c r="AQ13" s="404"/>
      <c r="AR13" s="404"/>
      <c r="AS13" s="404"/>
      <c r="AT13" s="405"/>
      <c r="AU13" s="487" t="s">
        <v>141</v>
      </c>
      <c r="AV13" s="488"/>
      <c r="AW13" s="488"/>
      <c r="AX13" s="488"/>
      <c r="AY13" s="410" t="s">
        <v>142</v>
      </c>
      <c r="AZ13" s="411"/>
      <c r="BA13" s="411"/>
      <c r="BB13" s="411"/>
      <c r="BC13" s="411"/>
      <c r="BD13" s="411"/>
      <c r="BE13" s="411"/>
      <c r="BF13" s="411"/>
      <c r="BG13" s="411"/>
      <c r="BH13" s="411"/>
      <c r="BI13" s="411"/>
      <c r="BJ13" s="411"/>
      <c r="BK13" s="411"/>
      <c r="BL13" s="411"/>
      <c r="BM13" s="412"/>
      <c r="BN13" s="430">
        <v>102507</v>
      </c>
      <c r="BO13" s="431"/>
      <c r="BP13" s="431"/>
      <c r="BQ13" s="431"/>
      <c r="BR13" s="431"/>
      <c r="BS13" s="431"/>
      <c r="BT13" s="431"/>
      <c r="BU13" s="432"/>
      <c r="BV13" s="430">
        <v>13331</v>
      </c>
      <c r="BW13" s="431"/>
      <c r="BX13" s="431"/>
      <c r="BY13" s="431"/>
      <c r="BZ13" s="431"/>
      <c r="CA13" s="431"/>
      <c r="CB13" s="431"/>
      <c r="CC13" s="432"/>
      <c r="CD13" s="439" t="s">
        <v>143</v>
      </c>
      <c r="CE13" s="440"/>
      <c r="CF13" s="440"/>
      <c r="CG13" s="440"/>
      <c r="CH13" s="440"/>
      <c r="CI13" s="440"/>
      <c r="CJ13" s="440"/>
      <c r="CK13" s="440"/>
      <c r="CL13" s="440"/>
      <c r="CM13" s="440"/>
      <c r="CN13" s="440"/>
      <c r="CO13" s="440"/>
      <c r="CP13" s="440"/>
      <c r="CQ13" s="440"/>
      <c r="CR13" s="440"/>
      <c r="CS13" s="441"/>
      <c r="CT13" s="400">
        <v>8.6</v>
      </c>
      <c r="CU13" s="401"/>
      <c r="CV13" s="401"/>
      <c r="CW13" s="401"/>
      <c r="CX13" s="401"/>
      <c r="CY13" s="401"/>
      <c r="CZ13" s="401"/>
      <c r="DA13" s="402"/>
      <c r="DB13" s="400">
        <v>8.6999999999999993</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144</v>
      </c>
      <c r="M14" s="567"/>
      <c r="N14" s="567"/>
      <c r="O14" s="567"/>
      <c r="P14" s="567"/>
      <c r="Q14" s="568"/>
      <c r="R14" s="533">
        <v>5008</v>
      </c>
      <c r="S14" s="534"/>
      <c r="T14" s="534"/>
      <c r="U14" s="534"/>
      <c r="V14" s="535"/>
      <c r="W14" s="536"/>
      <c r="X14" s="448"/>
      <c r="Y14" s="448"/>
      <c r="Z14" s="448"/>
      <c r="AA14" s="448"/>
      <c r="AB14" s="449"/>
      <c r="AC14" s="526">
        <v>11.7</v>
      </c>
      <c r="AD14" s="527"/>
      <c r="AE14" s="527"/>
      <c r="AF14" s="527"/>
      <c r="AG14" s="528"/>
      <c r="AH14" s="526">
        <v>10</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145</v>
      </c>
      <c r="CE14" s="437"/>
      <c r="CF14" s="437"/>
      <c r="CG14" s="437"/>
      <c r="CH14" s="437"/>
      <c r="CI14" s="437"/>
      <c r="CJ14" s="437"/>
      <c r="CK14" s="437"/>
      <c r="CL14" s="437"/>
      <c r="CM14" s="437"/>
      <c r="CN14" s="437"/>
      <c r="CO14" s="437"/>
      <c r="CP14" s="437"/>
      <c r="CQ14" s="437"/>
      <c r="CR14" s="437"/>
      <c r="CS14" s="438"/>
      <c r="CT14" s="537" t="s">
        <v>128</v>
      </c>
      <c r="CU14" s="538"/>
      <c r="CV14" s="538"/>
      <c r="CW14" s="538"/>
      <c r="CX14" s="538"/>
      <c r="CY14" s="538"/>
      <c r="CZ14" s="538"/>
      <c r="DA14" s="539"/>
      <c r="DB14" s="537" t="s">
        <v>128</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146</v>
      </c>
      <c r="N15" s="531"/>
      <c r="O15" s="531"/>
      <c r="P15" s="531"/>
      <c r="Q15" s="532"/>
      <c r="R15" s="533">
        <v>4990</v>
      </c>
      <c r="S15" s="534"/>
      <c r="T15" s="534"/>
      <c r="U15" s="534"/>
      <c r="V15" s="535"/>
      <c r="W15" s="521" t="s">
        <v>147</v>
      </c>
      <c r="X15" s="445"/>
      <c r="Y15" s="445"/>
      <c r="Z15" s="445"/>
      <c r="AA15" s="445"/>
      <c r="AB15" s="446"/>
      <c r="AC15" s="406">
        <v>511</v>
      </c>
      <c r="AD15" s="407"/>
      <c r="AE15" s="407"/>
      <c r="AF15" s="407"/>
      <c r="AG15" s="408"/>
      <c r="AH15" s="406">
        <v>641</v>
      </c>
      <c r="AI15" s="407"/>
      <c r="AJ15" s="407"/>
      <c r="AK15" s="407"/>
      <c r="AL15" s="409"/>
      <c r="AM15" s="499"/>
      <c r="AN15" s="404"/>
      <c r="AO15" s="404"/>
      <c r="AP15" s="404"/>
      <c r="AQ15" s="404"/>
      <c r="AR15" s="404"/>
      <c r="AS15" s="404"/>
      <c r="AT15" s="405"/>
      <c r="AU15" s="487"/>
      <c r="AV15" s="488"/>
      <c r="AW15" s="488"/>
      <c r="AX15" s="488"/>
      <c r="AY15" s="422" t="s">
        <v>148</v>
      </c>
      <c r="AZ15" s="423"/>
      <c r="BA15" s="423"/>
      <c r="BB15" s="423"/>
      <c r="BC15" s="423"/>
      <c r="BD15" s="423"/>
      <c r="BE15" s="423"/>
      <c r="BF15" s="423"/>
      <c r="BG15" s="423"/>
      <c r="BH15" s="423"/>
      <c r="BI15" s="423"/>
      <c r="BJ15" s="423"/>
      <c r="BK15" s="423"/>
      <c r="BL15" s="423"/>
      <c r="BM15" s="424"/>
      <c r="BN15" s="425">
        <v>560307</v>
      </c>
      <c r="BO15" s="426"/>
      <c r="BP15" s="426"/>
      <c r="BQ15" s="426"/>
      <c r="BR15" s="426"/>
      <c r="BS15" s="426"/>
      <c r="BT15" s="426"/>
      <c r="BU15" s="427"/>
      <c r="BV15" s="425">
        <v>530886</v>
      </c>
      <c r="BW15" s="426"/>
      <c r="BX15" s="426"/>
      <c r="BY15" s="426"/>
      <c r="BZ15" s="426"/>
      <c r="CA15" s="426"/>
      <c r="CB15" s="426"/>
      <c r="CC15" s="427"/>
      <c r="CD15" s="540" t="s">
        <v>149</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150</v>
      </c>
      <c r="M16" s="524"/>
      <c r="N16" s="524"/>
      <c r="O16" s="524"/>
      <c r="P16" s="524"/>
      <c r="Q16" s="525"/>
      <c r="R16" s="518" t="s">
        <v>151</v>
      </c>
      <c r="S16" s="519"/>
      <c r="T16" s="519"/>
      <c r="U16" s="519"/>
      <c r="V16" s="520"/>
      <c r="W16" s="536"/>
      <c r="X16" s="448"/>
      <c r="Y16" s="448"/>
      <c r="Z16" s="448"/>
      <c r="AA16" s="448"/>
      <c r="AB16" s="449"/>
      <c r="AC16" s="526">
        <v>23.5</v>
      </c>
      <c r="AD16" s="527"/>
      <c r="AE16" s="527"/>
      <c r="AF16" s="527"/>
      <c r="AG16" s="528"/>
      <c r="AH16" s="526">
        <v>26.6</v>
      </c>
      <c r="AI16" s="527"/>
      <c r="AJ16" s="527"/>
      <c r="AK16" s="527"/>
      <c r="AL16" s="529"/>
      <c r="AM16" s="499"/>
      <c r="AN16" s="404"/>
      <c r="AO16" s="404"/>
      <c r="AP16" s="404"/>
      <c r="AQ16" s="404"/>
      <c r="AR16" s="404"/>
      <c r="AS16" s="404"/>
      <c r="AT16" s="405"/>
      <c r="AU16" s="487"/>
      <c r="AV16" s="488"/>
      <c r="AW16" s="488"/>
      <c r="AX16" s="488"/>
      <c r="AY16" s="410" t="s">
        <v>152</v>
      </c>
      <c r="AZ16" s="411"/>
      <c r="BA16" s="411"/>
      <c r="BB16" s="411"/>
      <c r="BC16" s="411"/>
      <c r="BD16" s="411"/>
      <c r="BE16" s="411"/>
      <c r="BF16" s="411"/>
      <c r="BG16" s="411"/>
      <c r="BH16" s="411"/>
      <c r="BI16" s="411"/>
      <c r="BJ16" s="411"/>
      <c r="BK16" s="411"/>
      <c r="BL16" s="411"/>
      <c r="BM16" s="412"/>
      <c r="BN16" s="430">
        <v>1911077</v>
      </c>
      <c r="BO16" s="431"/>
      <c r="BP16" s="431"/>
      <c r="BQ16" s="431"/>
      <c r="BR16" s="431"/>
      <c r="BS16" s="431"/>
      <c r="BT16" s="431"/>
      <c r="BU16" s="432"/>
      <c r="BV16" s="430">
        <v>1806444</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153</v>
      </c>
      <c r="N17" s="516"/>
      <c r="O17" s="516"/>
      <c r="P17" s="516"/>
      <c r="Q17" s="517"/>
      <c r="R17" s="518" t="s">
        <v>154</v>
      </c>
      <c r="S17" s="519"/>
      <c r="T17" s="519"/>
      <c r="U17" s="519"/>
      <c r="V17" s="520"/>
      <c r="W17" s="521" t="s">
        <v>155</v>
      </c>
      <c r="X17" s="445"/>
      <c r="Y17" s="445"/>
      <c r="Z17" s="445"/>
      <c r="AA17" s="445"/>
      <c r="AB17" s="446"/>
      <c r="AC17" s="406">
        <v>1411</v>
      </c>
      <c r="AD17" s="407"/>
      <c r="AE17" s="407"/>
      <c r="AF17" s="407"/>
      <c r="AG17" s="408"/>
      <c r="AH17" s="406">
        <v>1529</v>
      </c>
      <c r="AI17" s="407"/>
      <c r="AJ17" s="407"/>
      <c r="AK17" s="407"/>
      <c r="AL17" s="409"/>
      <c r="AM17" s="499"/>
      <c r="AN17" s="404"/>
      <c r="AO17" s="404"/>
      <c r="AP17" s="404"/>
      <c r="AQ17" s="404"/>
      <c r="AR17" s="404"/>
      <c r="AS17" s="404"/>
      <c r="AT17" s="405"/>
      <c r="AU17" s="487"/>
      <c r="AV17" s="488"/>
      <c r="AW17" s="488"/>
      <c r="AX17" s="488"/>
      <c r="AY17" s="410" t="s">
        <v>156</v>
      </c>
      <c r="AZ17" s="411"/>
      <c r="BA17" s="411"/>
      <c r="BB17" s="411"/>
      <c r="BC17" s="411"/>
      <c r="BD17" s="411"/>
      <c r="BE17" s="411"/>
      <c r="BF17" s="411"/>
      <c r="BG17" s="411"/>
      <c r="BH17" s="411"/>
      <c r="BI17" s="411"/>
      <c r="BJ17" s="411"/>
      <c r="BK17" s="411"/>
      <c r="BL17" s="411"/>
      <c r="BM17" s="412"/>
      <c r="BN17" s="430">
        <v>699722</v>
      </c>
      <c r="BO17" s="431"/>
      <c r="BP17" s="431"/>
      <c r="BQ17" s="431"/>
      <c r="BR17" s="431"/>
      <c r="BS17" s="431"/>
      <c r="BT17" s="431"/>
      <c r="BU17" s="432"/>
      <c r="BV17" s="430">
        <v>667084</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157</v>
      </c>
      <c r="C18" s="493"/>
      <c r="D18" s="493"/>
      <c r="E18" s="494"/>
      <c r="F18" s="494"/>
      <c r="G18" s="494"/>
      <c r="H18" s="494"/>
      <c r="I18" s="494"/>
      <c r="J18" s="494"/>
      <c r="K18" s="494"/>
      <c r="L18" s="495">
        <v>44.85</v>
      </c>
      <c r="M18" s="495"/>
      <c r="N18" s="495"/>
      <c r="O18" s="495"/>
      <c r="P18" s="495"/>
      <c r="Q18" s="495"/>
      <c r="R18" s="496"/>
      <c r="S18" s="496"/>
      <c r="T18" s="496"/>
      <c r="U18" s="496"/>
      <c r="V18" s="497"/>
      <c r="W18" s="511"/>
      <c r="X18" s="512"/>
      <c r="Y18" s="512"/>
      <c r="Z18" s="512"/>
      <c r="AA18" s="512"/>
      <c r="AB18" s="522"/>
      <c r="AC18" s="394">
        <v>64.8</v>
      </c>
      <c r="AD18" s="395"/>
      <c r="AE18" s="395"/>
      <c r="AF18" s="395"/>
      <c r="AG18" s="498"/>
      <c r="AH18" s="394">
        <v>63.4</v>
      </c>
      <c r="AI18" s="395"/>
      <c r="AJ18" s="395"/>
      <c r="AK18" s="395"/>
      <c r="AL18" s="396"/>
      <c r="AM18" s="499"/>
      <c r="AN18" s="404"/>
      <c r="AO18" s="404"/>
      <c r="AP18" s="404"/>
      <c r="AQ18" s="404"/>
      <c r="AR18" s="404"/>
      <c r="AS18" s="404"/>
      <c r="AT18" s="405"/>
      <c r="AU18" s="487"/>
      <c r="AV18" s="488"/>
      <c r="AW18" s="488"/>
      <c r="AX18" s="488"/>
      <c r="AY18" s="410" t="s">
        <v>158</v>
      </c>
      <c r="AZ18" s="411"/>
      <c r="BA18" s="411"/>
      <c r="BB18" s="411"/>
      <c r="BC18" s="411"/>
      <c r="BD18" s="411"/>
      <c r="BE18" s="411"/>
      <c r="BF18" s="411"/>
      <c r="BG18" s="411"/>
      <c r="BH18" s="411"/>
      <c r="BI18" s="411"/>
      <c r="BJ18" s="411"/>
      <c r="BK18" s="411"/>
      <c r="BL18" s="411"/>
      <c r="BM18" s="412"/>
      <c r="BN18" s="430">
        <v>1824911</v>
      </c>
      <c r="BO18" s="431"/>
      <c r="BP18" s="431"/>
      <c r="BQ18" s="431"/>
      <c r="BR18" s="431"/>
      <c r="BS18" s="431"/>
      <c r="BT18" s="431"/>
      <c r="BU18" s="432"/>
      <c r="BV18" s="430">
        <v>1786732</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159</v>
      </c>
      <c r="C19" s="493"/>
      <c r="D19" s="493"/>
      <c r="E19" s="494"/>
      <c r="F19" s="494"/>
      <c r="G19" s="494"/>
      <c r="H19" s="494"/>
      <c r="I19" s="494"/>
      <c r="J19" s="494"/>
      <c r="K19" s="494"/>
      <c r="L19" s="500">
        <v>107</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160</v>
      </c>
      <c r="AZ19" s="411"/>
      <c r="BA19" s="411"/>
      <c r="BB19" s="411"/>
      <c r="BC19" s="411"/>
      <c r="BD19" s="411"/>
      <c r="BE19" s="411"/>
      <c r="BF19" s="411"/>
      <c r="BG19" s="411"/>
      <c r="BH19" s="411"/>
      <c r="BI19" s="411"/>
      <c r="BJ19" s="411"/>
      <c r="BK19" s="411"/>
      <c r="BL19" s="411"/>
      <c r="BM19" s="412"/>
      <c r="BN19" s="430">
        <v>3215069</v>
      </c>
      <c r="BO19" s="431"/>
      <c r="BP19" s="431"/>
      <c r="BQ19" s="431"/>
      <c r="BR19" s="431"/>
      <c r="BS19" s="431"/>
      <c r="BT19" s="431"/>
      <c r="BU19" s="432"/>
      <c r="BV19" s="430">
        <v>2827243</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161</v>
      </c>
      <c r="C20" s="493"/>
      <c r="D20" s="493"/>
      <c r="E20" s="494"/>
      <c r="F20" s="494"/>
      <c r="G20" s="494"/>
      <c r="H20" s="494"/>
      <c r="I20" s="494"/>
      <c r="J20" s="494"/>
      <c r="K20" s="494"/>
      <c r="L20" s="500">
        <v>1984</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9"/>
      <c r="AO20" s="479"/>
      <c r="AP20" s="479"/>
      <c r="AQ20" s="479"/>
      <c r="AR20" s="479"/>
      <c r="AS20" s="479"/>
      <c r="AT20" s="480"/>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162</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61" t="s">
        <v>163</v>
      </c>
      <c r="C22" s="462"/>
      <c r="D22" s="463"/>
      <c r="E22" s="470" t="s">
        <v>1</v>
      </c>
      <c r="F22" s="445"/>
      <c r="G22" s="445"/>
      <c r="H22" s="445"/>
      <c r="I22" s="445"/>
      <c r="J22" s="445"/>
      <c r="K22" s="446"/>
      <c r="L22" s="470" t="s">
        <v>164</v>
      </c>
      <c r="M22" s="445"/>
      <c r="N22" s="445"/>
      <c r="O22" s="445"/>
      <c r="P22" s="446"/>
      <c r="Q22" s="455" t="s">
        <v>165</v>
      </c>
      <c r="R22" s="456"/>
      <c r="S22" s="456"/>
      <c r="T22" s="456"/>
      <c r="U22" s="456"/>
      <c r="V22" s="471"/>
      <c r="W22" s="473" t="s">
        <v>166</v>
      </c>
      <c r="X22" s="462"/>
      <c r="Y22" s="463"/>
      <c r="Z22" s="470" t="s">
        <v>1</v>
      </c>
      <c r="AA22" s="445"/>
      <c r="AB22" s="445"/>
      <c r="AC22" s="445"/>
      <c r="AD22" s="445"/>
      <c r="AE22" s="445"/>
      <c r="AF22" s="445"/>
      <c r="AG22" s="446"/>
      <c r="AH22" s="444" t="s">
        <v>167</v>
      </c>
      <c r="AI22" s="445"/>
      <c r="AJ22" s="445"/>
      <c r="AK22" s="445"/>
      <c r="AL22" s="446"/>
      <c r="AM22" s="444" t="s">
        <v>168</v>
      </c>
      <c r="AN22" s="450"/>
      <c r="AO22" s="450"/>
      <c r="AP22" s="450"/>
      <c r="AQ22" s="450"/>
      <c r="AR22" s="451"/>
      <c r="AS22" s="455" t="s">
        <v>165</v>
      </c>
      <c r="AT22" s="456"/>
      <c r="AU22" s="456"/>
      <c r="AV22" s="456"/>
      <c r="AW22" s="456"/>
      <c r="AX22" s="457"/>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4"/>
      <c r="C23" s="465"/>
      <c r="D23" s="466"/>
      <c r="E23" s="447"/>
      <c r="F23" s="448"/>
      <c r="G23" s="448"/>
      <c r="H23" s="448"/>
      <c r="I23" s="448"/>
      <c r="J23" s="448"/>
      <c r="K23" s="449"/>
      <c r="L23" s="447"/>
      <c r="M23" s="448"/>
      <c r="N23" s="448"/>
      <c r="O23" s="448"/>
      <c r="P23" s="449"/>
      <c r="Q23" s="458"/>
      <c r="R23" s="459"/>
      <c r="S23" s="459"/>
      <c r="T23" s="459"/>
      <c r="U23" s="459"/>
      <c r="V23" s="472"/>
      <c r="W23" s="474"/>
      <c r="X23" s="465"/>
      <c r="Y23" s="466"/>
      <c r="Z23" s="447"/>
      <c r="AA23" s="448"/>
      <c r="AB23" s="448"/>
      <c r="AC23" s="448"/>
      <c r="AD23" s="448"/>
      <c r="AE23" s="448"/>
      <c r="AF23" s="448"/>
      <c r="AG23" s="449"/>
      <c r="AH23" s="447"/>
      <c r="AI23" s="448"/>
      <c r="AJ23" s="448"/>
      <c r="AK23" s="448"/>
      <c r="AL23" s="449"/>
      <c r="AM23" s="452"/>
      <c r="AN23" s="453"/>
      <c r="AO23" s="453"/>
      <c r="AP23" s="453"/>
      <c r="AQ23" s="453"/>
      <c r="AR23" s="454"/>
      <c r="AS23" s="458"/>
      <c r="AT23" s="459"/>
      <c r="AU23" s="459"/>
      <c r="AV23" s="459"/>
      <c r="AW23" s="459"/>
      <c r="AX23" s="460"/>
      <c r="AY23" s="422" t="s">
        <v>169</v>
      </c>
      <c r="AZ23" s="423"/>
      <c r="BA23" s="423"/>
      <c r="BB23" s="423"/>
      <c r="BC23" s="423"/>
      <c r="BD23" s="423"/>
      <c r="BE23" s="423"/>
      <c r="BF23" s="423"/>
      <c r="BG23" s="423"/>
      <c r="BH23" s="423"/>
      <c r="BI23" s="423"/>
      <c r="BJ23" s="423"/>
      <c r="BK23" s="423"/>
      <c r="BL23" s="423"/>
      <c r="BM23" s="424"/>
      <c r="BN23" s="430">
        <v>3928978</v>
      </c>
      <c r="BO23" s="431"/>
      <c r="BP23" s="431"/>
      <c r="BQ23" s="431"/>
      <c r="BR23" s="431"/>
      <c r="BS23" s="431"/>
      <c r="BT23" s="431"/>
      <c r="BU23" s="432"/>
      <c r="BV23" s="430">
        <v>3832195</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4"/>
      <c r="C24" s="465"/>
      <c r="D24" s="466"/>
      <c r="E24" s="403" t="s">
        <v>170</v>
      </c>
      <c r="F24" s="404"/>
      <c r="G24" s="404"/>
      <c r="H24" s="404"/>
      <c r="I24" s="404"/>
      <c r="J24" s="404"/>
      <c r="K24" s="405"/>
      <c r="L24" s="406">
        <v>1</v>
      </c>
      <c r="M24" s="407"/>
      <c r="N24" s="407"/>
      <c r="O24" s="407"/>
      <c r="P24" s="408"/>
      <c r="Q24" s="406">
        <v>6140</v>
      </c>
      <c r="R24" s="407"/>
      <c r="S24" s="407"/>
      <c r="T24" s="407"/>
      <c r="U24" s="407"/>
      <c r="V24" s="408"/>
      <c r="W24" s="474"/>
      <c r="X24" s="465"/>
      <c r="Y24" s="466"/>
      <c r="Z24" s="403" t="s">
        <v>171</v>
      </c>
      <c r="AA24" s="404"/>
      <c r="AB24" s="404"/>
      <c r="AC24" s="404"/>
      <c r="AD24" s="404"/>
      <c r="AE24" s="404"/>
      <c r="AF24" s="404"/>
      <c r="AG24" s="405"/>
      <c r="AH24" s="406">
        <v>67</v>
      </c>
      <c r="AI24" s="407"/>
      <c r="AJ24" s="407"/>
      <c r="AK24" s="407"/>
      <c r="AL24" s="408"/>
      <c r="AM24" s="406">
        <v>191821</v>
      </c>
      <c r="AN24" s="407"/>
      <c r="AO24" s="407"/>
      <c r="AP24" s="407"/>
      <c r="AQ24" s="407"/>
      <c r="AR24" s="408"/>
      <c r="AS24" s="406">
        <v>2863</v>
      </c>
      <c r="AT24" s="407"/>
      <c r="AU24" s="407"/>
      <c r="AV24" s="407"/>
      <c r="AW24" s="407"/>
      <c r="AX24" s="409"/>
      <c r="AY24" s="397" t="s">
        <v>172</v>
      </c>
      <c r="AZ24" s="398"/>
      <c r="BA24" s="398"/>
      <c r="BB24" s="398"/>
      <c r="BC24" s="398"/>
      <c r="BD24" s="398"/>
      <c r="BE24" s="398"/>
      <c r="BF24" s="398"/>
      <c r="BG24" s="398"/>
      <c r="BH24" s="398"/>
      <c r="BI24" s="398"/>
      <c r="BJ24" s="398"/>
      <c r="BK24" s="398"/>
      <c r="BL24" s="398"/>
      <c r="BM24" s="399"/>
      <c r="BN24" s="430">
        <v>3356558</v>
      </c>
      <c r="BO24" s="431"/>
      <c r="BP24" s="431"/>
      <c r="BQ24" s="431"/>
      <c r="BR24" s="431"/>
      <c r="BS24" s="431"/>
      <c r="BT24" s="431"/>
      <c r="BU24" s="432"/>
      <c r="BV24" s="430">
        <v>3182426</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4"/>
      <c r="C25" s="465"/>
      <c r="D25" s="466"/>
      <c r="E25" s="403" t="s">
        <v>173</v>
      </c>
      <c r="F25" s="404"/>
      <c r="G25" s="404"/>
      <c r="H25" s="404"/>
      <c r="I25" s="404"/>
      <c r="J25" s="404"/>
      <c r="K25" s="405"/>
      <c r="L25" s="406">
        <v>1</v>
      </c>
      <c r="M25" s="407"/>
      <c r="N25" s="407"/>
      <c r="O25" s="407"/>
      <c r="P25" s="408"/>
      <c r="Q25" s="406">
        <v>5220</v>
      </c>
      <c r="R25" s="407"/>
      <c r="S25" s="407"/>
      <c r="T25" s="407"/>
      <c r="U25" s="407"/>
      <c r="V25" s="408"/>
      <c r="W25" s="474"/>
      <c r="X25" s="465"/>
      <c r="Y25" s="466"/>
      <c r="Z25" s="403" t="s">
        <v>174</v>
      </c>
      <c r="AA25" s="404"/>
      <c r="AB25" s="404"/>
      <c r="AC25" s="404"/>
      <c r="AD25" s="404"/>
      <c r="AE25" s="404"/>
      <c r="AF25" s="404"/>
      <c r="AG25" s="405"/>
      <c r="AH25" s="406" t="s">
        <v>128</v>
      </c>
      <c r="AI25" s="407"/>
      <c r="AJ25" s="407"/>
      <c r="AK25" s="407"/>
      <c r="AL25" s="408"/>
      <c r="AM25" s="406" t="s">
        <v>128</v>
      </c>
      <c r="AN25" s="407"/>
      <c r="AO25" s="407"/>
      <c r="AP25" s="407"/>
      <c r="AQ25" s="407"/>
      <c r="AR25" s="408"/>
      <c r="AS25" s="406" t="s">
        <v>137</v>
      </c>
      <c r="AT25" s="407"/>
      <c r="AU25" s="407"/>
      <c r="AV25" s="407"/>
      <c r="AW25" s="407"/>
      <c r="AX25" s="409"/>
      <c r="AY25" s="422" t="s">
        <v>175</v>
      </c>
      <c r="AZ25" s="423"/>
      <c r="BA25" s="423"/>
      <c r="BB25" s="423"/>
      <c r="BC25" s="423"/>
      <c r="BD25" s="423"/>
      <c r="BE25" s="423"/>
      <c r="BF25" s="423"/>
      <c r="BG25" s="423"/>
      <c r="BH25" s="423"/>
      <c r="BI25" s="423"/>
      <c r="BJ25" s="423"/>
      <c r="BK25" s="423"/>
      <c r="BL25" s="423"/>
      <c r="BM25" s="424"/>
      <c r="BN25" s="425">
        <v>91040</v>
      </c>
      <c r="BO25" s="426"/>
      <c r="BP25" s="426"/>
      <c r="BQ25" s="426"/>
      <c r="BR25" s="426"/>
      <c r="BS25" s="426"/>
      <c r="BT25" s="426"/>
      <c r="BU25" s="427"/>
      <c r="BV25" s="425">
        <v>61503</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4"/>
      <c r="C26" s="465"/>
      <c r="D26" s="466"/>
      <c r="E26" s="403" t="s">
        <v>176</v>
      </c>
      <c r="F26" s="404"/>
      <c r="G26" s="404"/>
      <c r="H26" s="404"/>
      <c r="I26" s="404"/>
      <c r="J26" s="404"/>
      <c r="K26" s="405"/>
      <c r="L26" s="406">
        <v>1</v>
      </c>
      <c r="M26" s="407"/>
      <c r="N26" s="407"/>
      <c r="O26" s="407"/>
      <c r="P26" s="408"/>
      <c r="Q26" s="406">
        <v>5030</v>
      </c>
      <c r="R26" s="407"/>
      <c r="S26" s="407"/>
      <c r="T26" s="407"/>
      <c r="U26" s="407"/>
      <c r="V26" s="408"/>
      <c r="W26" s="474"/>
      <c r="X26" s="465"/>
      <c r="Y26" s="466"/>
      <c r="Z26" s="403" t="s">
        <v>177</v>
      </c>
      <c r="AA26" s="442"/>
      <c r="AB26" s="442"/>
      <c r="AC26" s="442"/>
      <c r="AD26" s="442"/>
      <c r="AE26" s="442"/>
      <c r="AF26" s="442"/>
      <c r="AG26" s="443"/>
      <c r="AH26" s="406" t="s">
        <v>137</v>
      </c>
      <c r="AI26" s="407"/>
      <c r="AJ26" s="407"/>
      <c r="AK26" s="407"/>
      <c r="AL26" s="408"/>
      <c r="AM26" s="406" t="s">
        <v>128</v>
      </c>
      <c r="AN26" s="407"/>
      <c r="AO26" s="407"/>
      <c r="AP26" s="407"/>
      <c r="AQ26" s="407"/>
      <c r="AR26" s="408"/>
      <c r="AS26" s="406" t="s">
        <v>137</v>
      </c>
      <c r="AT26" s="407"/>
      <c r="AU26" s="407"/>
      <c r="AV26" s="407"/>
      <c r="AW26" s="407"/>
      <c r="AX26" s="409"/>
      <c r="AY26" s="439" t="s">
        <v>178</v>
      </c>
      <c r="AZ26" s="440"/>
      <c r="BA26" s="440"/>
      <c r="BB26" s="440"/>
      <c r="BC26" s="440"/>
      <c r="BD26" s="440"/>
      <c r="BE26" s="440"/>
      <c r="BF26" s="440"/>
      <c r="BG26" s="440"/>
      <c r="BH26" s="440"/>
      <c r="BI26" s="440"/>
      <c r="BJ26" s="440"/>
      <c r="BK26" s="440"/>
      <c r="BL26" s="440"/>
      <c r="BM26" s="441"/>
      <c r="BN26" s="430" t="s">
        <v>129</v>
      </c>
      <c r="BO26" s="431"/>
      <c r="BP26" s="431"/>
      <c r="BQ26" s="431"/>
      <c r="BR26" s="431"/>
      <c r="BS26" s="431"/>
      <c r="BT26" s="431"/>
      <c r="BU26" s="432"/>
      <c r="BV26" s="430" t="s">
        <v>137</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4"/>
      <c r="C27" s="465"/>
      <c r="D27" s="466"/>
      <c r="E27" s="403" t="s">
        <v>179</v>
      </c>
      <c r="F27" s="404"/>
      <c r="G27" s="404"/>
      <c r="H27" s="404"/>
      <c r="I27" s="404"/>
      <c r="J27" s="404"/>
      <c r="K27" s="405"/>
      <c r="L27" s="406">
        <v>1</v>
      </c>
      <c r="M27" s="407"/>
      <c r="N27" s="407"/>
      <c r="O27" s="407"/>
      <c r="P27" s="408"/>
      <c r="Q27" s="406">
        <v>2490</v>
      </c>
      <c r="R27" s="407"/>
      <c r="S27" s="407"/>
      <c r="T27" s="407"/>
      <c r="U27" s="407"/>
      <c r="V27" s="408"/>
      <c r="W27" s="474"/>
      <c r="X27" s="465"/>
      <c r="Y27" s="466"/>
      <c r="Z27" s="403" t="s">
        <v>180</v>
      </c>
      <c r="AA27" s="404"/>
      <c r="AB27" s="404"/>
      <c r="AC27" s="404"/>
      <c r="AD27" s="404"/>
      <c r="AE27" s="404"/>
      <c r="AF27" s="404"/>
      <c r="AG27" s="405"/>
      <c r="AH27" s="406" t="s">
        <v>129</v>
      </c>
      <c r="AI27" s="407"/>
      <c r="AJ27" s="407"/>
      <c r="AK27" s="407"/>
      <c r="AL27" s="408"/>
      <c r="AM27" s="406" t="s">
        <v>129</v>
      </c>
      <c r="AN27" s="407"/>
      <c r="AO27" s="407"/>
      <c r="AP27" s="407"/>
      <c r="AQ27" s="407"/>
      <c r="AR27" s="408"/>
      <c r="AS27" s="406" t="s">
        <v>137</v>
      </c>
      <c r="AT27" s="407"/>
      <c r="AU27" s="407"/>
      <c r="AV27" s="407"/>
      <c r="AW27" s="407"/>
      <c r="AX27" s="409"/>
      <c r="AY27" s="436" t="s">
        <v>181</v>
      </c>
      <c r="AZ27" s="437"/>
      <c r="BA27" s="437"/>
      <c r="BB27" s="437"/>
      <c r="BC27" s="437"/>
      <c r="BD27" s="437"/>
      <c r="BE27" s="437"/>
      <c r="BF27" s="437"/>
      <c r="BG27" s="437"/>
      <c r="BH27" s="437"/>
      <c r="BI27" s="437"/>
      <c r="BJ27" s="437"/>
      <c r="BK27" s="437"/>
      <c r="BL27" s="437"/>
      <c r="BM27" s="438"/>
      <c r="BN27" s="433">
        <v>10781</v>
      </c>
      <c r="BO27" s="434"/>
      <c r="BP27" s="434"/>
      <c r="BQ27" s="434"/>
      <c r="BR27" s="434"/>
      <c r="BS27" s="434"/>
      <c r="BT27" s="434"/>
      <c r="BU27" s="435"/>
      <c r="BV27" s="433">
        <v>10781</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4"/>
      <c r="C28" s="465"/>
      <c r="D28" s="466"/>
      <c r="E28" s="403" t="s">
        <v>182</v>
      </c>
      <c r="F28" s="404"/>
      <c r="G28" s="404"/>
      <c r="H28" s="404"/>
      <c r="I28" s="404"/>
      <c r="J28" s="404"/>
      <c r="K28" s="405"/>
      <c r="L28" s="406">
        <v>1</v>
      </c>
      <c r="M28" s="407"/>
      <c r="N28" s="407"/>
      <c r="O28" s="407"/>
      <c r="P28" s="408"/>
      <c r="Q28" s="406">
        <v>1990</v>
      </c>
      <c r="R28" s="407"/>
      <c r="S28" s="407"/>
      <c r="T28" s="407"/>
      <c r="U28" s="407"/>
      <c r="V28" s="408"/>
      <c r="W28" s="474"/>
      <c r="X28" s="465"/>
      <c r="Y28" s="466"/>
      <c r="Z28" s="403" t="s">
        <v>183</v>
      </c>
      <c r="AA28" s="404"/>
      <c r="AB28" s="404"/>
      <c r="AC28" s="404"/>
      <c r="AD28" s="404"/>
      <c r="AE28" s="404"/>
      <c r="AF28" s="404"/>
      <c r="AG28" s="405"/>
      <c r="AH28" s="406" t="s">
        <v>128</v>
      </c>
      <c r="AI28" s="407"/>
      <c r="AJ28" s="407"/>
      <c r="AK28" s="407"/>
      <c r="AL28" s="408"/>
      <c r="AM28" s="406" t="s">
        <v>137</v>
      </c>
      <c r="AN28" s="407"/>
      <c r="AO28" s="407"/>
      <c r="AP28" s="407"/>
      <c r="AQ28" s="407"/>
      <c r="AR28" s="408"/>
      <c r="AS28" s="406" t="s">
        <v>137</v>
      </c>
      <c r="AT28" s="407"/>
      <c r="AU28" s="407"/>
      <c r="AV28" s="407"/>
      <c r="AW28" s="407"/>
      <c r="AX28" s="409"/>
      <c r="AY28" s="413" t="s">
        <v>184</v>
      </c>
      <c r="AZ28" s="414"/>
      <c r="BA28" s="414"/>
      <c r="BB28" s="415"/>
      <c r="BC28" s="422" t="s">
        <v>47</v>
      </c>
      <c r="BD28" s="423"/>
      <c r="BE28" s="423"/>
      <c r="BF28" s="423"/>
      <c r="BG28" s="423"/>
      <c r="BH28" s="423"/>
      <c r="BI28" s="423"/>
      <c r="BJ28" s="423"/>
      <c r="BK28" s="423"/>
      <c r="BL28" s="423"/>
      <c r="BM28" s="424"/>
      <c r="BN28" s="425">
        <v>316346</v>
      </c>
      <c r="BO28" s="426"/>
      <c r="BP28" s="426"/>
      <c r="BQ28" s="426"/>
      <c r="BR28" s="426"/>
      <c r="BS28" s="426"/>
      <c r="BT28" s="426"/>
      <c r="BU28" s="427"/>
      <c r="BV28" s="425">
        <v>300474</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4"/>
      <c r="C29" s="465"/>
      <c r="D29" s="466"/>
      <c r="E29" s="403" t="s">
        <v>185</v>
      </c>
      <c r="F29" s="404"/>
      <c r="G29" s="404"/>
      <c r="H29" s="404"/>
      <c r="I29" s="404"/>
      <c r="J29" s="404"/>
      <c r="K29" s="405"/>
      <c r="L29" s="406">
        <v>8</v>
      </c>
      <c r="M29" s="407"/>
      <c r="N29" s="407"/>
      <c r="O29" s="407"/>
      <c r="P29" s="408"/>
      <c r="Q29" s="406">
        <v>1800</v>
      </c>
      <c r="R29" s="407"/>
      <c r="S29" s="407"/>
      <c r="T29" s="407"/>
      <c r="U29" s="407"/>
      <c r="V29" s="408"/>
      <c r="W29" s="475"/>
      <c r="X29" s="476"/>
      <c r="Y29" s="477"/>
      <c r="Z29" s="403" t="s">
        <v>186</v>
      </c>
      <c r="AA29" s="404"/>
      <c r="AB29" s="404"/>
      <c r="AC29" s="404"/>
      <c r="AD29" s="404"/>
      <c r="AE29" s="404"/>
      <c r="AF29" s="404"/>
      <c r="AG29" s="405"/>
      <c r="AH29" s="406">
        <v>67</v>
      </c>
      <c r="AI29" s="407"/>
      <c r="AJ29" s="407"/>
      <c r="AK29" s="407"/>
      <c r="AL29" s="408"/>
      <c r="AM29" s="406">
        <v>191821</v>
      </c>
      <c r="AN29" s="407"/>
      <c r="AO29" s="407"/>
      <c r="AP29" s="407"/>
      <c r="AQ29" s="407"/>
      <c r="AR29" s="408"/>
      <c r="AS29" s="406">
        <v>2863</v>
      </c>
      <c r="AT29" s="407"/>
      <c r="AU29" s="407"/>
      <c r="AV29" s="407"/>
      <c r="AW29" s="407"/>
      <c r="AX29" s="409"/>
      <c r="AY29" s="416"/>
      <c r="AZ29" s="417"/>
      <c r="BA29" s="417"/>
      <c r="BB29" s="418"/>
      <c r="BC29" s="410" t="s">
        <v>187</v>
      </c>
      <c r="BD29" s="411"/>
      <c r="BE29" s="411"/>
      <c r="BF29" s="411"/>
      <c r="BG29" s="411"/>
      <c r="BH29" s="411"/>
      <c r="BI29" s="411"/>
      <c r="BJ29" s="411"/>
      <c r="BK29" s="411"/>
      <c r="BL29" s="411"/>
      <c r="BM29" s="412"/>
      <c r="BN29" s="430">
        <v>471776</v>
      </c>
      <c r="BO29" s="431"/>
      <c r="BP29" s="431"/>
      <c r="BQ29" s="431"/>
      <c r="BR29" s="431"/>
      <c r="BS29" s="431"/>
      <c r="BT29" s="431"/>
      <c r="BU29" s="432"/>
      <c r="BV29" s="430">
        <v>318328</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7"/>
      <c r="C30" s="468"/>
      <c r="D30" s="469"/>
      <c r="E30" s="478"/>
      <c r="F30" s="479"/>
      <c r="G30" s="479"/>
      <c r="H30" s="479"/>
      <c r="I30" s="479"/>
      <c r="J30" s="479"/>
      <c r="K30" s="480"/>
      <c r="L30" s="481"/>
      <c r="M30" s="482"/>
      <c r="N30" s="482"/>
      <c r="O30" s="482"/>
      <c r="P30" s="483"/>
      <c r="Q30" s="481"/>
      <c r="R30" s="482"/>
      <c r="S30" s="482"/>
      <c r="T30" s="482"/>
      <c r="U30" s="482"/>
      <c r="V30" s="483"/>
      <c r="W30" s="484" t="s">
        <v>188</v>
      </c>
      <c r="X30" s="485"/>
      <c r="Y30" s="485"/>
      <c r="Z30" s="485"/>
      <c r="AA30" s="485"/>
      <c r="AB30" s="485"/>
      <c r="AC30" s="485"/>
      <c r="AD30" s="485"/>
      <c r="AE30" s="485"/>
      <c r="AF30" s="485"/>
      <c r="AG30" s="486"/>
      <c r="AH30" s="394">
        <v>96</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49</v>
      </c>
      <c r="BD30" s="398"/>
      <c r="BE30" s="398"/>
      <c r="BF30" s="398"/>
      <c r="BG30" s="398"/>
      <c r="BH30" s="398"/>
      <c r="BI30" s="398"/>
      <c r="BJ30" s="398"/>
      <c r="BK30" s="398"/>
      <c r="BL30" s="398"/>
      <c r="BM30" s="399"/>
      <c r="BN30" s="433">
        <v>859526</v>
      </c>
      <c r="BO30" s="434"/>
      <c r="BP30" s="434"/>
      <c r="BQ30" s="434"/>
      <c r="BR30" s="434"/>
      <c r="BS30" s="434"/>
      <c r="BT30" s="434"/>
      <c r="BU30" s="435"/>
      <c r="BV30" s="433">
        <v>1095580</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195</v>
      </c>
      <c r="D33" s="393"/>
      <c r="E33" s="392" t="s">
        <v>196</v>
      </c>
      <c r="F33" s="392"/>
      <c r="G33" s="392"/>
      <c r="H33" s="392"/>
      <c r="I33" s="392"/>
      <c r="J33" s="392"/>
      <c r="K33" s="392"/>
      <c r="L33" s="392"/>
      <c r="M33" s="392"/>
      <c r="N33" s="392"/>
      <c r="O33" s="392"/>
      <c r="P33" s="392"/>
      <c r="Q33" s="392"/>
      <c r="R33" s="392"/>
      <c r="S33" s="392"/>
      <c r="T33" s="216"/>
      <c r="U33" s="393" t="s">
        <v>197</v>
      </c>
      <c r="V33" s="393"/>
      <c r="W33" s="392" t="s">
        <v>198</v>
      </c>
      <c r="X33" s="392"/>
      <c r="Y33" s="392"/>
      <c r="Z33" s="392"/>
      <c r="AA33" s="392"/>
      <c r="AB33" s="392"/>
      <c r="AC33" s="392"/>
      <c r="AD33" s="392"/>
      <c r="AE33" s="392"/>
      <c r="AF33" s="392"/>
      <c r="AG33" s="392"/>
      <c r="AH33" s="392"/>
      <c r="AI33" s="392"/>
      <c r="AJ33" s="392"/>
      <c r="AK33" s="392"/>
      <c r="AL33" s="216"/>
      <c r="AM33" s="393" t="s">
        <v>199</v>
      </c>
      <c r="AN33" s="393"/>
      <c r="AO33" s="392" t="s">
        <v>196</v>
      </c>
      <c r="AP33" s="392"/>
      <c r="AQ33" s="392"/>
      <c r="AR33" s="392"/>
      <c r="AS33" s="392"/>
      <c r="AT33" s="392"/>
      <c r="AU33" s="392"/>
      <c r="AV33" s="392"/>
      <c r="AW33" s="392"/>
      <c r="AX33" s="392"/>
      <c r="AY33" s="392"/>
      <c r="AZ33" s="392"/>
      <c r="BA33" s="392"/>
      <c r="BB33" s="392"/>
      <c r="BC33" s="392"/>
      <c r="BD33" s="217"/>
      <c r="BE33" s="392" t="s">
        <v>200</v>
      </c>
      <c r="BF33" s="392"/>
      <c r="BG33" s="392" t="s">
        <v>201</v>
      </c>
      <c r="BH33" s="392"/>
      <c r="BI33" s="392"/>
      <c r="BJ33" s="392"/>
      <c r="BK33" s="392"/>
      <c r="BL33" s="392"/>
      <c r="BM33" s="392"/>
      <c r="BN33" s="392"/>
      <c r="BO33" s="392"/>
      <c r="BP33" s="392"/>
      <c r="BQ33" s="392"/>
      <c r="BR33" s="392"/>
      <c r="BS33" s="392"/>
      <c r="BT33" s="392"/>
      <c r="BU33" s="392"/>
      <c r="BV33" s="217"/>
      <c r="BW33" s="393" t="s">
        <v>200</v>
      </c>
      <c r="BX33" s="393"/>
      <c r="BY33" s="392" t="s">
        <v>202</v>
      </c>
      <c r="BZ33" s="392"/>
      <c r="CA33" s="392"/>
      <c r="CB33" s="392"/>
      <c r="CC33" s="392"/>
      <c r="CD33" s="392"/>
      <c r="CE33" s="392"/>
      <c r="CF33" s="392"/>
      <c r="CG33" s="392"/>
      <c r="CH33" s="392"/>
      <c r="CI33" s="392"/>
      <c r="CJ33" s="392"/>
      <c r="CK33" s="392"/>
      <c r="CL33" s="392"/>
      <c r="CM33" s="392"/>
      <c r="CN33" s="216"/>
      <c r="CO33" s="393" t="s">
        <v>197</v>
      </c>
      <c r="CP33" s="393"/>
      <c r="CQ33" s="392" t="s">
        <v>203</v>
      </c>
      <c r="CR33" s="392"/>
      <c r="CS33" s="392"/>
      <c r="CT33" s="392"/>
      <c r="CU33" s="392"/>
      <c r="CV33" s="392"/>
      <c r="CW33" s="392"/>
      <c r="CX33" s="392"/>
      <c r="CY33" s="392"/>
      <c r="CZ33" s="392"/>
      <c r="DA33" s="392"/>
      <c r="DB33" s="392"/>
      <c r="DC33" s="392"/>
      <c r="DD33" s="392"/>
      <c r="DE33" s="392"/>
      <c r="DF33" s="216"/>
      <c r="DG33" s="391" t="s">
        <v>204</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3</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t="str">
        <f>IF(AO34="","",MAX(C34:D43,U34:V43)+1)</f>
        <v/>
      </c>
      <c r="AN34" s="389"/>
      <c r="AO34" s="388"/>
      <c r="AP34" s="388"/>
      <c r="AQ34" s="388"/>
      <c r="AR34" s="388"/>
      <c r="AS34" s="388"/>
      <c r="AT34" s="388"/>
      <c r="AU34" s="388"/>
      <c r="AV34" s="388"/>
      <c r="AW34" s="388"/>
      <c r="AX34" s="388"/>
      <c r="AY34" s="388"/>
      <c r="AZ34" s="388"/>
      <c r="BA34" s="388"/>
      <c r="BB34" s="388"/>
      <c r="BC34" s="388"/>
      <c r="BD34" s="214"/>
      <c r="BE34" s="389">
        <f>IF(BG34="","",MAX(C34:D43,U34:V43,AM34:AN43)+1)</f>
        <v>6</v>
      </c>
      <c r="BF34" s="389"/>
      <c r="BG34" s="388" t="str">
        <f>IF('各会計、関係団体の財政状況及び健全化判断比率'!B31="","",'各会計、関係団体の財政状況及び健全化判断比率'!B31)</f>
        <v>簡易水道特別会計</v>
      </c>
      <c r="BH34" s="388"/>
      <c r="BI34" s="388"/>
      <c r="BJ34" s="388"/>
      <c r="BK34" s="388"/>
      <c r="BL34" s="388"/>
      <c r="BM34" s="388"/>
      <c r="BN34" s="388"/>
      <c r="BO34" s="388"/>
      <c r="BP34" s="388"/>
      <c r="BQ34" s="388"/>
      <c r="BR34" s="388"/>
      <c r="BS34" s="388"/>
      <c r="BT34" s="388"/>
      <c r="BU34" s="388"/>
      <c r="BV34" s="214"/>
      <c r="BW34" s="389">
        <f>IF(BY34="","",MAX(C34:D43,U34:V43,AM34:AN43,BE34:BF43)+1)</f>
        <v>7</v>
      </c>
      <c r="BX34" s="389"/>
      <c r="BY34" s="388" t="str">
        <f>IF('各会計、関係団体の財政状況及び健全化判断比率'!B68="","",'各会計、関係団体の財政状況及び健全化判断比率'!B68)</f>
        <v>仁淀川下流衛生事務組合</v>
      </c>
      <c r="BZ34" s="388"/>
      <c r="CA34" s="388"/>
      <c r="CB34" s="388"/>
      <c r="CC34" s="388"/>
      <c r="CD34" s="388"/>
      <c r="CE34" s="388"/>
      <c r="CF34" s="388"/>
      <c r="CG34" s="388"/>
      <c r="CH34" s="388"/>
      <c r="CI34" s="388"/>
      <c r="CJ34" s="388"/>
      <c r="CK34" s="388"/>
      <c r="CL34" s="388"/>
      <c r="CM34" s="388"/>
      <c r="CN34" s="214"/>
      <c r="CO34" s="389" t="str">
        <f>IF(CQ34="","",MAX(C34:D43,U34:V43,AM34:AN43,BE34:BF43,BW34:BX43)+1)</f>
        <v/>
      </c>
      <c r="CP34" s="389"/>
      <c r="CQ34" s="388" t="str">
        <f>IF('各会計、関係団体の財政状況及び健全化判断比率'!BS7="","",'各会計、関係団体の財政状況及び健全化判断比率'!BS7)</f>
        <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住宅新築資金等特別会計</v>
      </c>
      <c r="F35" s="388"/>
      <c r="G35" s="388"/>
      <c r="H35" s="388"/>
      <c r="I35" s="388"/>
      <c r="J35" s="388"/>
      <c r="K35" s="388"/>
      <c r="L35" s="388"/>
      <c r="M35" s="388"/>
      <c r="N35" s="388"/>
      <c r="O35" s="388"/>
      <c r="P35" s="388"/>
      <c r="Q35" s="388"/>
      <c r="R35" s="388"/>
      <c r="S35" s="388"/>
      <c r="T35" s="214"/>
      <c r="U35" s="389">
        <f>IF(W35="","",U34+1)</f>
        <v>4</v>
      </c>
      <c r="V35" s="389"/>
      <c r="W35" s="388" t="str">
        <f>IF('各会計、関係団体の財政状況及び健全化判断比率'!B29="","",'各会計、関係団体の財政状況及び健全化判断比率'!B29)</f>
        <v>介護保険特別会計</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8</v>
      </c>
      <c r="BX35" s="389"/>
      <c r="BY35" s="388" t="str">
        <f>IF('各会計、関係団体の財政状況及び健全化判断比率'!B69="","",'各会計、関係団体の財政状況及び健全化判断比率'!B69)</f>
        <v>日高村佐川町学校組合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5</v>
      </c>
      <c r="V36" s="389"/>
      <c r="W36" s="388" t="str">
        <f>IF('各会計、関係団体の財政状況及び健全化判断比率'!B30="","",'各会計、関係団体の財政状況及び健全化判断比率'!B30)</f>
        <v>後期高齢者医療特別会計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9</v>
      </c>
      <c r="BX36" s="389"/>
      <c r="BY36" s="388" t="str">
        <f>IF('各会計、関係団体の財政状況及び健全化判断比率'!B70="","",'各会計、関係団体の財政状況及び健全化判断比率'!B70)</f>
        <v>仁淀消防組合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10</v>
      </c>
      <c r="BX37" s="389"/>
      <c r="BY37" s="388" t="str">
        <f>IF('各会計、関係団体の財政状況及び健全化判断比率'!B71="","",'各会計、関係団体の財政状況及び健全化判断比率'!B71)</f>
        <v>高知県広域食肉センター事務組合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11</v>
      </c>
      <c r="BX38" s="389"/>
      <c r="BY38" s="388" t="str">
        <f>IF('各会計、関係団体の財政状況及び健全化判断比率'!B72="","",'各会計、関係団体の財政状況及び健全化判断比率'!B72)</f>
        <v>仁淀川広域市町村圏事務組合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12</v>
      </c>
      <c r="BX39" s="389"/>
      <c r="BY39" s="388" t="str">
        <f>IF('各会計、関係団体の財政状況及び健全化判断比率'!B73="","",'各会計、関係団体の財政状況及び健全化判断比率'!B73)</f>
        <v>高知県中央西部焼却処理事務組合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13</v>
      </c>
      <c r="BX40" s="389"/>
      <c r="BY40" s="388" t="str">
        <f>IF('各会計、関係団体の財政状況及び健全化判断比率'!B74="","",'各会計、関係団体の財政状況及び健全化判断比率'!B74)</f>
        <v>こうち人づくり広域連合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14</v>
      </c>
      <c r="BX41" s="389"/>
      <c r="BY41" s="388" t="str">
        <f>IF('各会計、関係団体の財政状況及び健全化判断比率'!B75="","",'各会計、関係団体の財政状況及び健全化判断比率'!B75)</f>
        <v>高知県市町村総合事務組合(一般)</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15</v>
      </c>
      <c r="BX42" s="389"/>
      <c r="BY42" s="388" t="str">
        <f>IF('各会計、関係団体の財政状況及び健全化判断比率'!B76="","",'各会計、関係団体の財政状況及び健全化判断比率'!B76)</f>
        <v>高知県市町村総合事務組合(災害)</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f t="shared" si="2"/>
        <v>16</v>
      </c>
      <c r="BX43" s="389"/>
      <c r="BY43" s="388" t="str">
        <f>IF('各会計、関係団体の財政状況及び健全化判断比率'!B77="","",'各会計、関係団体の財政状況及び健全化判断比率'!B77)</f>
        <v>高知県後期高齢者医療広域連合(一般)</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fBbt4FqM/dUVFacOFFrRENY9MC/SoJ3pvhZJbqJVlZpb6IZSbgLUs367GcWavWYej9RjJvNQxdmxqsNtKdU0Q==" saltValue="U3E5HbIPd8LXjha+f31rj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55" zoomScaleNormal="55" zoomScaleSheetLayoutView="100" workbookViewId="0">
      <selection activeCell="I36" sqref="I36"/>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12" t="s">
        <v>568</v>
      </c>
      <c r="D34" s="1212"/>
      <c r="E34" s="1213"/>
      <c r="F34" s="32">
        <v>1.53</v>
      </c>
      <c r="G34" s="33">
        <v>1.31</v>
      </c>
      <c r="H34" s="33">
        <v>1.32</v>
      </c>
      <c r="I34" s="33">
        <v>1.36</v>
      </c>
      <c r="J34" s="34">
        <v>1.28</v>
      </c>
      <c r="K34" s="22"/>
      <c r="L34" s="22"/>
      <c r="M34" s="22"/>
      <c r="N34" s="22"/>
      <c r="O34" s="22"/>
      <c r="P34" s="22"/>
    </row>
    <row r="35" spans="1:16" ht="39" customHeight="1" x14ac:dyDescent="0.15">
      <c r="A35" s="22"/>
      <c r="B35" s="35"/>
      <c r="C35" s="1206" t="s">
        <v>569</v>
      </c>
      <c r="D35" s="1207"/>
      <c r="E35" s="1208"/>
      <c r="F35" s="36">
        <v>0.59</v>
      </c>
      <c r="G35" s="37">
        <v>0.75</v>
      </c>
      <c r="H35" s="37">
        <v>0.64</v>
      </c>
      <c r="I35" s="37">
        <v>0.44</v>
      </c>
      <c r="J35" s="38">
        <v>0.32</v>
      </c>
      <c r="K35" s="22"/>
      <c r="L35" s="22"/>
      <c r="M35" s="22"/>
      <c r="N35" s="22"/>
      <c r="O35" s="22"/>
      <c r="P35" s="22"/>
    </row>
    <row r="36" spans="1:16" ht="39" customHeight="1" x14ac:dyDescent="0.15">
      <c r="A36" s="22"/>
      <c r="B36" s="35"/>
      <c r="C36" s="1206" t="s">
        <v>570</v>
      </c>
      <c r="D36" s="1207"/>
      <c r="E36" s="1208"/>
      <c r="F36" s="36">
        <v>0.08</v>
      </c>
      <c r="G36" s="37">
        <v>0.12</v>
      </c>
      <c r="H36" s="37">
        <v>0.06</v>
      </c>
      <c r="I36" s="37">
        <v>0.15</v>
      </c>
      <c r="J36" s="38">
        <v>0.32</v>
      </c>
      <c r="K36" s="22"/>
      <c r="L36" s="22"/>
      <c r="M36" s="22"/>
      <c r="N36" s="22"/>
      <c r="O36" s="22"/>
      <c r="P36" s="22"/>
    </row>
    <row r="37" spans="1:16" ht="39" customHeight="1" x14ac:dyDescent="0.15">
      <c r="A37" s="22"/>
      <c r="B37" s="35"/>
      <c r="C37" s="1206" t="s">
        <v>571</v>
      </c>
      <c r="D37" s="1207"/>
      <c r="E37" s="1208"/>
      <c r="F37" s="36">
        <v>0.09</v>
      </c>
      <c r="G37" s="37">
        <v>0.1</v>
      </c>
      <c r="H37" s="37">
        <v>0.13</v>
      </c>
      <c r="I37" s="37">
        <v>0.19</v>
      </c>
      <c r="J37" s="38">
        <v>0.24</v>
      </c>
      <c r="K37" s="22"/>
      <c r="L37" s="22"/>
      <c r="M37" s="22"/>
      <c r="N37" s="22"/>
      <c r="O37" s="22"/>
      <c r="P37" s="22"/>
    </row>
    <row r="38" spans="1:16" ht="39" customHeight="1" x14ac:dyDescent="0.15">
      <c r="A38" s="22"/>
      <c r="B38" s="35"/>
      <c r="C38" s="1206" t="s">
        <v>572</v>
      </c>
      <c r="D38" s="1207"/>
      <c r="E38" s="1208"/>
      <c r="F38" s="36">
        <v>1</v>
      </c>
      <c r="G38" s="37">
        <v>0.89</v>
      </c>
      <c r="H38" s="37">
        <v>1.63</v>
      </c>
      <c r="I38" s="37">
        <v>1.04</v>
      </c>
      <c r="J38" s="38">
        <v>0.14000000000000001</v>
      </c>
      <c r="K38" s="22"/>
      <c r="L38" s="22"/>
      <c r="M38" s="22"/>
      <c r="N38" s="22"/>
      <c r="O38" s="22"/>
      <c r="P38" s="22"/>
    </row>
    <row r="39" spans="1:16" ht="39" customHeight="1" x14ac:dyDescent="0.15">
      <c r="A39" s="22"/>
      <c r="B39" s="35"/>
      <c r="C39" s="1206" t="s">
        <v>573</v>
      </c>
      <c r="D39" s="1207"/>
      <c r="E39" s="1208"/>
      <c r="F39" s="36">
        <v>0.1</v>
      </c>
      <c r="G39" s="37">
        <v>0.1</v>
      </c>
      <c r="H39" s="37">
        <v>0.09</v>
      </c>
      <c r="I39" s="37">
        <v>0.11</v>
      </c>
      <c r="J39" s="38">
        <v>0.09</v>
      </c>
      <c r="K39" s="22"/>
      <c r="L39" s="22"/>
      <c r="M39" s="22"/>
      <c r="N39" s="22"/>
      <c r="O39" s="22"/>
      <c r="P39" s="22"/>
    </row>
    <row r="40" spans="1:16" ht="39" customHeight="1" x14ac:dyDescent="0.15">
      <c r="A40" s="22"/>
      <c r="B40" s="35"/>
      <c r="C40" s="1206"/>
      <c r="D40" s="1207"/>
      <c r="E40" s="1208"/>
      <c r="F40" s="36"/>
      <c r="G40" s="37"/>
      <c r="H40" s="37"/>
      <c r="I40" s="37"/>
      <c r="J40" s="38"/>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574</v>
      </c>
      <c r="D42" s="1207"/>
      <c r="E42" s="1208"/>
      <c r="F42" s="36" t="s">
        <v>518</v>
      </c>
      <c r="G42" s="37" t="s">
        <v>518</v>
      </c>
      <c r="H42" s="37" t="s">
        <v>518</v>
      </c>
      <c r="I42" s="37" t="s">
        <v>518</v>
      </c>
      <c r="J42" s="38" t="s">
        <v>518</v>
      </c>
      <c r="K42" s="22"/>
      <c r="L42" s="22"/>
      <c r="M42" s="22"/>
      <c r="N42" s="22"/>
      <c r="O42" s="22"/>
      <c r="P42" s="22"/>
    </row>
    <row r="43" spans="1:16" ht="39" customHeight="1" thickBot="1" x14ac:dyDescent="0.2">
      <c r="A43" s="22"/>
      <c r="B43" s="40"/>
      <c r="C43" s="1209" t="s">
        <v>575</v>
      </c>
      <c r="D43" s="1210"/>
      <c r="E43" s="1211"/>
      <c r="F43" s="41" t="s">
        <v>518</v>
      </c>
      <c r="G43" s="42" t="s">
        <v>518</v>
      </c>
      <c r="H43" s="42" t="s">
        <v>518</v>
      </c>
      <c r="I43" s="42" t="s">
        <v>518</v>
      </c>
      <c r="J43" s="43" t="s">
        <v>518</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Il5+xZcsornMtnx7rOeumXRCAQG/4TfTzaqxpX/nNL79tFI6zaj7UErhP/G2Sut5xuDWpfvA5viumWBJyFGmw==" saltValue="GUv9FvVHPCsNw41JsxYNq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election activeCell="U48" sqref="U4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32" t="s">
        <v>10</v>
      </c>
      <c r="C45" s="1233"/>
      <c r="D45" s="58"/>
      <c r="E45" s="1238" t="s">
        <v>11</v>
      </c>
      <c r="F45" s="1238"/>
      <c r="G45" s="1238"/>
      <c r="H45" s="1238"/>
      <c r="I45" s="1238"/>
      <c r="J45" s="1239"/>
      <c r="K45" s="59">
        <v>388</v>
      </c>
      <c r="L45" s="60">
        <v>359</v>
      </c>
      <c r="M45" s="60">
        <v>377</v>
      </c>
      <c r="N45" s="60">
        <v>358</v>
      </c>
      <c r="O45" s="61">
        <v>374</v>
      </c>
      <c r="P45" s="48"/>
      <c r="Q45" s="48"/>
      <c r="R45" s="48"/>
      <c r="S45" s="48"/>
      <c r="T45" s="48"/>
      <c r="U45" s="48"/>
    </row>
    <row r="46" spans="1:21" ht="30.75" customHeight="1" x14ac:dyDescent="0.15">
      <c r="A46" s="48"/>
      <c r="B46" s="1234"/>
      <c r="C46" s="1235"/>
      <c r="D46" s="62"/>
      <c r="E46" s="1216" t="s">
        <v>12</v>
      </c>
      <c r="F46" s="1216"/>
      <c r="G46" s="1216"/>
      <c r="H46" s="1216"/>
      <c r="I46" s="1216"/>
      <c r="J46" s="1217"/>
      <c r="K46" s="63" t="s">
        <v>518</v>
      </c>
      <c r="L46" s="64" t="s">
        <v>518</v>
      </c>
      <c r="M46" s="64" t="s">
        <v>518</v>
      </c>
      <c r="N46" s="64" t="s">
        <v>518</v>
      </c>
      <c r="O46" s="65" t="s">
        <v>518</v>
      </c>
      <c r="P46" s="48"/>
      <c r="Q46" s="48"/>
      <c r="R46" s="48"/>
      <c r="S46" s="48"/>
      <c r="T46" s="48"/>
      <c r="U46" s="48"/>
    </row>
    <row r="47" spans="1:21" ht="30.75" customHeight="1" x14ac:dyDescent="0.15">
      <c r="A47" s="48"/>
      <c r="B47" s="1234"/>
      <c r="C47" s="1235"/>
      <c r="D47" s="62"/>
      <c r="E47" s="1216" t="s">
        <v>13</v>
      </c>
      <c r="F47" s="1216"/>
      <c r="G47" s="1216"/>
      <c r="H47" s="1216"/>
      <c r="I47" s="1216"/>
      <c r="J47" s="1217"/>
      <c r="K47" s="63" t="s">
        <v>518</v>
      </c>
      <c r="L47" s="64" t="s">
        <v>518</v>
      </c>
      <c r="M47" s="64" t="s">
        <v>518</v>
      </c>
      <c r="N47" s="64" t="s">
        <v>518</v>
      </c>
      <c r="O47" s="65" t="s">
        <v>518</v>
      </c>
      <c r="P47" s="48"/>
      <c r="Q47" s="48"/>
      <c r="R47" s="48"/>
      <c r="S47" s="48"/>
      <c r="T47" s="48"/>
      <c r="U47" s="48"/>
    </row>
    <row r="48" spans="1:21" ht="30.75" customHeight="1" x14ac:dyDescent="0.15">
      <c r="A48" s="48"/>
      <c r="B48" s="1234"/>
      <c r="C48" s="1235"/>
      <c r="D48" s="62"/>
      <c r="E48" s="1216" t="s">
        <v>14</v>
      </c>
      <c r="F48" s="1216"/>
      <c r="G48" s="1216"/>
      <c r="H48" s="1216"/>
      <c r="I48" s="1216"/>
      <c r="J48" s="1217"/>
      <c r="K48" s="63">
        <v>35</v>
      </c>
      <c r="L48" s="64">
        <v>35</v>
      </c>
      <c r="M48" s="64">
        <v>35</v>
      </c>
      <c r="N48" s="64">
        <v>36</v>
      </c>
      <c r="O48" s="65">
        <v>36</v>
      </c>
      <c r="P48" s="48"/>
      <c r="Q48" s="48"/>
      <c r="R48" s="48"/>
      <c r="S48" s="48"/>
      <c r="T48" s="48"/>
      <c r="U48" s="48"/>
    </row>
    <row r="49" spans="1:21" ht="30.75" customHeight="1" x14ac:dyDescent="0.15">
      <c r="A49" s="48"/>
      <c r="B49" s="1234"/>
      <c r="C49" s="1235"/>
      <c r="D49" s="62"/>
      <c r="E49" s="1216" t="s">
        <v>15</v>
      </c>
      <c r="F49" s="1216"/>
      <c r="G49" s="1216"/>
      <c r="H49" s="1216"/>
      <c r="I49" s="1216"/>
      <c r="J49" s="1217"/>
      <c r="K49" s="63">
        <v>32</v>
      </c>
      <c r="L49" s="64">
        <v>27</v>
      </c>
      <c r="M49" s="64">
        <v>28</v>
      </c>
      <c r="N49" s="64">
        <v>28</v>
      </c>
      <c r="O49" s="65">
        <v>14</v>
      </c>
      <c r="P49" s="48"/>
      <c r="Q49" s="48"/>
      <c r="R49" s="48"/>
      <c r="S49" s="48"/>
      <c r="T49" s="48"/>
      <c r="U49" s="48"/>
    </row>
    <row r="50" spans="1:21" ht="30.75" customHeight="1" x14ac:dyDescent="0.15">
      <c r="A50" s="48"/>
      <c r="B50" s="1234"/>
      <c r="C50" s="1235"/>
      <c r="D50" s="62"/>
      <c r="E50" s="1216" t="s">
        <v>16</v>
      </c>
      <c r="F50" s="1216"/>
      <c r="G50" s="1216"/>
      <c r="H50" s="1216"/>
      <c r="I50" s="1216"/>
      <c r="J50" s="1217"/>
      <c r="K50" s="63" t="s">
        <v>518</v>
      </c>
      <c r="L50" s="64" t="s">
        <v>518</v>
      </c>
      <c r="M50" s="64" t="s">
        <v>518</v>
      </c>
      <c r="N50" s="64" t="s">
        <v>518</v>
      </c>
      <c r="O50" s="65" t="s">
        <v>518</v>
      </c>
      <c r="P50" s="48"/>
      <c r="Q50" s="48"/>
      <c r="R50" s="48"/>
      <c r="S50" s="48"/>
      <c r="T50" s="48"/>
      <c r="U50" s="48"/>
    </row>
    <row r="51" spans="1:21" ht="30.75" customHeight="1" x14ac:dyDescent="0.15">
      <c r="A51" s="48"/>
      <c r="B51" s="1236"/>
      <c r="C51" s="1237"/>
      <c r="D51" s="66"/>
      <c r="E51" s="1216" t="s">
        <v>17</v>
      </c>
      <c r="F51" s="1216"/>
      <c r="G51" s="1216"/>
      <c r="H51" s="1216"/>
      <c r="I51" s="1216"/>
      <c r="J51" s="1217"/>
      <c r="K51" s="63" t="s">
        <v>518</v>
      </c>
      <c r="L51" s="64" t="s">
        <v>518</v>
      </c>
      <c r="M51" s="64" t="s">
        <v>518</v>
      </c>
      <c r="N51" s="64" t="s">
        <v>518</v>
      </c>
      <c r="O51" s="65" t="s">
        <v>518</v>
      </c>
      <c r="P51" s="48"/>
      <c r="Q51" s="48"/>
      <c r="R51" s="48"/>
      <c r="S51" s="48"/>
      <c r="T51" s="48"/>
      <c r="U51" s="48"/>
    </row>
    <row r="52" spans="1:21" ht="30.75" customHeight="1" x14ac:dyDescent="0.15">
      <c r="A52" s="48"/>
      <c r="B52" s="1214" t="s">
        <v>18</v>
      </c>
      <c r="C52" s="1215"/>
      <c r="D52" s="66"/>
      <c r="E52" s="1216" t="s">
        <v>19</v>
      </c>
      <c r="F52" s="1216"/>
      <c r="G52" s="1216"/>
      <c r="H52" s="1216"/>
      <c r="I52" s="1216"/>
      <c r="J52" s="1217"/>
      <c r="K52" s="63">
        <v>301</v>
      </c>
      <c r="L52" s="64">
        <v>280</v>
      </c>
      <c r="M52" s="64">
        <v>279</v>
      </c>
      <c r="N52" s="64">
        <v>276</v>
      </c>
      <c r="O52" s="65">
        <v>274</v>
      </c>
      <c r="P52" s="48"/>
      <c r="Q52" s="48"/>
      <c r="R52" s="48"/>
      <c r="S52" s="48"/>
      <c r="T52" s="48"/>
      <c r="U52" s="48"/>
    </row>
    <row r="53" spans="1:21" ht="30.75" customHeight="1" thickBot="1" x14ac:dyDescent="0.2">
      <c r="A53" s="48"/>
      <c r="B53" s="1218" t="s">
        <v>20</v>
      </c>
      <c r="C53" s="1219"/>
      <c r="D53" s="67"/>
      <c r="E53" s="1220" t="s">
        <v>21</v>
      </c>
      <c r="F53" s="1220"/>
      <c r="G53" s="1220"/>
      <c r="H53" s="1220"/>
      <c r="I53" s="1220"/>
      <c r="J53" s="1221"/>
      <c r="K53" s="68">
        <v>154</v>
      </c>
      <c r="L53" s="69">
        <v>141</v>
      </c>
      <c r="M53" s="69">
        <v>161</v>
      </c>
      <c r="N53" s="69">
        <v>146</v>
      </c>
      <c r="O53" s="70">
        <v>150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15">
      <c r="B57" s="1222" t="s">
        <v>24</v>
      </c>
      <c r="C57" s="1223"/>
      <c r="D57" s="1226" t="s">
        <v>25</v>
      </c>
      <c r="E57" s="1227"/>
      <c r="F57" s="1227"/>
      <c r="G57" s="1227"/>
      <c r="H57" s="1227"/>
      <c r="I57" s="1227"/>
      <c r="J57" s="1228"/>
      <c r="K57" s="83"/>
      <c r="L57" s="84"/>
      <c r="M57" s="84"/>
      <c r="N57" s="84"/>
      <c r="O57" s="85"/>
    </row>
    <row r="58" spans="1:21" ht="31.5" customHeight="1" thickBot="1" x14ac:dyDescent="0.2">
      <c r="B58" s="1224"/>
      <c r="C58" s="1225"/>
      <c r="D58" s="1229" t="s">
        <v>26</v>
      </c>
      <c r="E58" s="1230"/>
      <c r="F58" s="1230"/>
      <c r="G58" s="1230"/>
      <c r="H58" s="1230"/>
      <c r="I58" s="1230"/>
      <c r="J58" s="1231"/>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5Uf3P1GExkY8FYypVqTgX40KMwBBepsxRAuumc37IgqTRibZaQn3UI8eiNf0Pz+vRjhzSnKQu/zNbo+083cxg==" saltValue="CTGhCj0chDBievhPoeC9R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85" zoomScaleNormal="85" zoomScaleSheetLayoutView="100" workbookViewId="0">
      <selection activeCell="L50" sqref="L50"/>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560</v>
      </c>
      <c r="J40" s="100" t="s">
        <v>561</v>
      </c>
      <c r="K40" s="100" t="s">
        <v>562</v>
      </c>
      <c r="L40" s="100" t="s">
        <v>563</v>
      </c>
      <c r="M40" s="101" t="s">
        <v>564</v>
      </c>
    </row>
    <row r="41" spans="2:13" ht="27.75" customHeight="1" x14ac:dyDescent="0.15">
      <c r="B41" s="1252" t="s">
        <v>29</v>
      </c>
      <c r="C41" s="1253"/>
      <c r="D41" s="102"/>
      <c r="E41" s="1254" t="s">
        <v>30</v>
      </c>
      <c r="F41" s="1254"/>
      <c r="G41" s="1254"/>
      <c r="H41" s="1255"/>
      <c r="I41" s="103">
        <v>3005</v>
      </c>
      <c r="J41" s="104">
        <v>3129</v>
      </c>
      <c r="K41" s="104">
        <v>3123</v>
      </c>
      <c r="L41" s="104">
        <v>3832</v>
      </c>
      <c r="M41" s="105">
        <v>3929</v>
      </c>
    </row>
    <row r="42" spans="2:13" ht="27.75" customHeight="1" x14ac:dyDescent="0.15">
      <c r="B42" s="1242"/>
      <c r="C42" s="1243"/>
      <c r="D42" s="106"/>
      <c r="E42" s="1246" t="s">
        <v>31</v>
      </c>
      <c r="F42" s="1246"/>
      <c r="G42" s="1246"/>
      <c r="H42" s="1247"/>
      <c r="I42" s="107">
        <v>53</v>
      </c>
      <c r="J42" s="108">
        <v>31</v>
      </c>
      <c r="K42" s="108">
        <v>25</v>
      </c>
      <c r="L42" s="108">
        <v>58</v>
      </c>
      <c r="M42" s="109">
        <v>78</v>
      </c>
    </row>
    <row r="43" spans="2:13" ht="27.75" customHeight="1" x14ac:dyDescent="0.15">
      <c r="B43" s="1242"/>
      <c r="C43" s="1243"/>
      <c r="D43" s="106"/>
      <c r="E43" s="1246" t="s">
        <v>32</v>
      </c>
      <c r="F43" s="1246"/>
      <c r="G43" s="1246"/>
      <c r="H43" s="1247"/>
      <c r="I43" s="107">
        <v>435</v>
      </c>
      <c r="J43" s="108">
        <v>481</v>
      </c>
      <c r="K43" s="108">
        <v>505</v>
      </c>
      <c r="L43" s="108">
        <v>510</v>
      </c>
      <c r="M43" s="109">
        <v>501</v>
      </c>
    </row>
    <row r="44" spans="2:13" ht="27.75" customHeight="1" x14ac:dyDescent="0.15">
      <c r="B44" s="1242"/>
      <c r="C44" s="1243"/>
      <c r="D44" s="106"/>
      <c r="E44" s="1246" t="s">
        <v>33</v>
      </c>
      <c r="F44" s="1246"/>
      <c r="G44" s="1246"/>
      <c r="H44" s="1247"/>
      <c r="I44" s="107">
        <v>107</v>
      </c>
      <c r="J44" s="108">
        <v>80</v>
      </c>
      <c r="K44" s="108">
        <v>55</v>
      </c>
      <c r="L44" s="108">
        <v>105</v>
      </c>
      <c r="M44" s="109">
        <v>95</v>
      </c>
    </row>
    <row r="45" spans="2:13" ht="27.75" customHeight="1" x14ac:dyDescent="0.15">
      <c r="B45" s="1242"/>
      <c r="C45" s="1243"/>
      <c r="D45" s="106"/>
      <c r="E45" s="1246" t="s">
        <v>34</v>
      </c>
      <c r="F45" s="1246"/>
      <c r="G45" s="1246"/>
      <c r="H45" s="1247"/>
      <c r="I45" s="107">
        <v>289</v>
      </c>
      <c r="J45" s="108">
        <v>293</v>
      </c>
      <c r="K45" s="108">
        <v>257</v>
      </c>
      <c r="L45" s="108">
        <v>241</v>
      </c>
      <c r="M45" s="109">
        <v>232</v>
      </c>
    </row>
    <row r="46" spans="2:13" ht="27.75" customHeight="1" x14ac:dyDescent="0.15">
      <c r="B46" s="1242"/>
      <c r="C46" s="1243"/>
      <c r="D46" s="110"/>
      <c r="E46" s="1246" t="s">
        <v>35</v>
      </c>
      <c r="F46" s="1246"/>
      <c r="G46" s="1246"/>
      <c r="H46" s="1247"/>
      <c r="I46" s="107" t="s">
        <v>518</v>
      </c>
      <c r="J46" s="108" t="s">
        <v>518</v>
      </c>
      <c r="K46" s="108" t="s">
        <v>518</v>
      </c>
      <c r="L46" s="108" t="s">
        <v>518</v>
      </c>
      <c r="M46" s="109" t="s">
        <v>518</v>
      </c>
    </row>
    <row r="47" spans="2:13" ht="27.75" customHeight="1" x14ac:dyDescent="0.15">
      <c r="B47" s="1242"/>
      <c r="C47" s="1243"/>
      <c r="D47" s="111"/>
      <c r="E47" s="1256" t="s">
        <v>36</v>
      </c>
      <c r="F47" s="1257"/>
      <c r="G47" s="1257"/>
      <c r="H47" s="1258"/>
      <c r="I47" s="107" t="s">
        <v>518</v>
      </c>
      <c r="J47" s="108" t="s">
        <v>518</v>
      </c>
      <c r="K47" s="108" t="s">
        <v>518</v>
      </c>
      <c r="L47" s="108" t="s">
        <v>518</v>
      </c>
      <c r="M47" s="109" t="s">
        <v>518</v>
      </c>
    </row>
    <row r="48" spans="2:13" ht="27.75" customHeight="1" x14ac:dyDescent="0.15">
      <c r="B48" s="1242"/>
      <c r="C48" s="1243"/>
      <c r="D48" s="106"/>
      <c r="E48" s="1246" t="s">
        <v>37</v>
      </c>
      <c r="F48" s="1246"/>
      <c r="G48" s="1246"/>
      <c r="H48" s="1247"/>
      <c r="I48" s="107" t="s">
        <v>518</v>
      </c>
      <c r="J48" s="108" t="s">
        <v>518</v>
      </c>
      <c r="K48" s="108" t="s">
        <v>518</v>
      </c>
      <c r="L48" s="108" t="s">
        <v>518</v>
      </c>
      <c r="M48" s="109" t="s">
        <v>518</v>
      </c>
    </row>
    <row r="49" spans="2:13" ht="27.75" customHeight="1" x14ac:dyDescent="0.15">
      <c r="B49" s="1244"/>
      <c r="C49" s="1245"/>
      <c r="D49" s="106"/>
      <c r="E49" s="1246" t="s">
        <v>38</v>
      </c>
      <c r="F49" s="1246"/>
      <c r="G49" s="1246"/>
      <c r="H49" s="1247"/>
      <c r="I49" s="107" t="s">
        <v>518</v>
      </c>
      <c r="J49" s="108" t="s">
        <v>518</v>
      </c>
      <c r="K49" s="108" t="s">
        <v>518</v>
      </c>
      <c r="L49" s="108" t="s">
        <v>518</v>
      </c>
      <c r="M49" s="109" t="s">
        <v>518</v>
      </c>
    </row>
    <row r="50" spans="2:13" ht="27.75" customHeight="1" x14ac:dyDescent="0.15">
      <c r="B50" s="1240" t="s">
        <v>39</v>
      </c>
      <c r="C50" s="1241"/>
      <c r="D50" s="112"/>
      <c r="E50" s="1246" t="s">
        <v>40</v>
      </c>
      <c r="F50" s="1246"/>
      <c r="G50" s="1246"/>
      <c r="H50" s="1247"/>
      <c r="I50" s="107">
        <v>2105</v>
      </c>
      <c r="J50" s="108">
        <v>2269</v>
      </c>
      <c r="K50" s="108">
        <v>2101</v>
      </c>
      <c r="L50" s="108">
        <v>1850</v>
      </c>
      <c r="M50" s="109">
        <v>1820</v>
      </c>
    </row>
    <row r="51" spans="2:13" ht="27.75" customHeight="1" x14ac:dyDescent="0.15">
      <c r="B51" s="1242"/>
      <c r="C51" s="1243"/>
      <c r="D51" s="106"/>
      <c r="E51" s="1246" t="s">
        <v>41</v>
      </c>
      <c r="F51" s="1246"/>
      <c r="G51" s="1246"/>
      <c r="H51" s="1247"/>
      <c r="I51" s="107">
        <v>38</v>
      </c>
      <c r="J51" s="108">
        <v>23</v>
      </c>
      <c r="K51" s="108">
        <v>14</v>
      </c>
      <c r="L51" s="108">
        <v>5</v>
      </c>
      <c r="M51" s="109">
        <v>4</v>
      </c>
    </row>
    <row r="52" spans="2:13" ht="27.75" customHeight="1" x14ac:dyDescent="0.15">
      <c r="B52" s="1244"/>
      <c r="C52" s="1245"/>
      <c r="D52" s="106"/>
      <c r="E52" s="1246" t="s">
        <v>42</v>
      </c>
      <c r="F52" s="1246"/>
      <c r="G52" s="1246"/>
      <c r="H52" s="1247"/>
      <c r="I52" s="107">
        <v>2785</v>
      </c>
      <c r="J52" s="108">
        <v>2616</v>
      </c>
      <c r="K52" s="108">
        <v>2726</v>
      </c>
      <c r="L52" s="108">
        <v>3234</v>
      </c>
      <c r="M52" s="109">
        <v>3593</v>
      </c>
    </row>
    <row r="53" spans="2:13" ht="27.75" customHeight="1" thickBot="1" x14ac:dyDescent="0.2">
      <c r="B53" s="1248" t="s">
        <v>43</v>
      </c>
      <c r="C53" s="1249"/>
      <c r="D53" s="113"/>
      <c r="E53" s="1250" t="s">
        <v>44</v>
      </c>
      <c r="F53" s="1250"/>
      <c r="G53" s="1250"/>
      <c r="H53" s="1251"/>
      <c r="I53" s="114">
        <v>-1040</v>
      </c>
      <c r="J53" s="115">
        <v>-893</v>
      </c>
      <c r="K53" s="115">
        <v>-875</v>
      </c>
      <c r="L53" s="115">
        <v>-343</v>
      </c>
      <c r="M53" s="116">
        <v>-581</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xNo7lUHN2EWn9s7SHe+65k4lvW5SfLIv/dvIW+nmQ2CASmRozM/CsxV2kTliOZD4hotMallznv9IXm1rgYHKzg==" saltValue="A6DJlj5ze4R6pwroS01Kx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562</v>
      </c>
      <c r="G54" s="125" t="s">
        <v>563</v>
      </c>
      <c r="H54" s="126" t="s">
        <v>564</v>
      </c>
    </row>
    <row r="55" spans="2:8" ht="52.5" customHeight="1" x14ac:dyDescent="0.15">
      <c r="B55" s="127"/>
      <c r="C55" s="1267" t="s">
        <v>47</v>
      </c>
      <c r="D55" s="1267"/>
      <c r="E55" s="1268"/>
      <c r="F55" s="128">
        <v>284</v>
      </c>
      <c r="G55" s="128">
        <v>300</v>
      </c>
      <c r="H55" s="129">
        <v>316</v>
      </c>
    </row>
    <row r="56" spans="2:8" ht="52.5" customHeight="1" x14ac:dyDescent="0.15">
      <c r="B56" s="130"/>
      <c r="C56" s="1269" t="s">
        <v>48</v>
      </c>
      <c r="D56" s="1269"/>
      <c r="E56" s="1270"/>
      <c r="F56" s="131">
        <v>240</v>
      </c>
      <c r="G56" s="131">
        <v>318</v>
      </c>
      <c r="H56" s="132">
        <v>472</v>
      </c>
    </row>
    <row r="57" spans="2:8" ht="53.25" customHeight="1" x14ac:dyDescent="0.15">
      <c r="B57" s="130"/>
      <c r="C57" s="1271" t="s">
        <v>49</v>
      </c>
      <c r="D57" s="1271"/>
      <c r="E57" s="1272"/>
      <c r="F57" s="133">
        <v>1479</v>
      </c>
      <c r="G57" s="133">
        <v>1096</v>
      </c>
      <c r="H57" s="134">
        <v>860</v>
      </c>
    </row>
    <row r="58" spans="2:8" ht="45.75" customHeight="1" x14ac:dyDescent="0.15">
      <c r="B58" s="135"/>
      <c r="C58" s="1259" t="s">
        <v>582</v>
      </c>
      <c r="D58" s="1260"/>
      <c r="E58" s="1261"/>
      <c r="F58" s="136">
        <v>564</v>
      </c>
      <c r="G58" s="136">
        <v>530</v>
      </c>
      <c r="H58" s="137">
        <v>494</v>
      </c>
    </row>
    <row r="59" spans="2:8" ht="45.75" customHeight="1" x14ac:dyDescent="0.15">
      <c r="B59" s="135"/>
      <c r="C59" s="1259" t="s">
        <v>583</v>
      </c>
      <c r="D59" s="1260"/>
      <c r="E59" s="1261"/>
      <c r="F59" s="136">
        <v>742</v>
      </c>
      <c r="G59" s="136">
        <v>368</v>
      </c>
      <c r="H59" s="137">
        <v>152</v>
      </c>
    </row>
    <row r="60" spans="2:8" ht="45.75" customHeight="1" x14ac:dyDescent="0.15">
      <c r="B60" s="135"/>
      <c r="C60" s="1259" t="s">
        <v>584</v>
      </c>
      <c r="D60" s="1260"/>
      <c r="E60" s="1261"/>
      <c r="F60" s="136">
        <v>61</v>
      </c>
      <c r="G60" s="136">
        <v>81</v>
      </c>
      <c r="H60" s="137">
        <v>101</v>
      </c>
    </row>
    <row r="61" spans="2:8" ht="45.75" customHeight="1" x14ac:dyDescent="0.15">
      <c r="B61" s="135"/>
      <c r="C61" s="1259" t="s">
        <v>585</v>
      </c>
      <c r="D61" s="1260"/>
      <c r="E61" s="1261"/>
      <c r="F61" s="136">
        <v>79</v>
      </c>
      <c r="G61" s="136">
        <v>80</v>
      </c>
      <c r="H61" s="137">
        <v>67</v>
      </c>
    </row>
    <row r="62" spans="2:8" ht="45.75" customHeight="1" thickBot="1" x14ac:dyDescent="0.2">
      <c r="B62" s="138"/>
      <c r="C62" s="1262" t="s">
        <v>586</v>
      </c>
      <c r="D62" s="1263"/>
      <c r="E62" s="1264"/>
      <c r="F62" s="139">
        <v>31</v>
      </c>
      <c r="G62" s="139">
        <v>34</v>
      </c>
      <c r="H62" s="140">
        <v>35</v>
      </c>
    </row>
    <row r="63" spans="2:8" ht="52.5" customHeight="1" thickBot="1" x14ac:dyDescent="0.2">
      <c r="B63" s="141"/>
      <c r="C63" s="1265" t="s">
        <v>50</v>
      </c>
      <c r="D63" s="1265"/>
      <c r="E63" s="1266"/>
      <c r="F63" s="142">
        <v>2003</v>
      </c>
      <c r="G63" s="142">
        <v>1714</v>
      </c>
      <c r="H63" s="143">
        <v>1648</v>
      </c>
    </row>
    <row r="64" spans="2:8" ht="15" customHeight="1" x14ac:dyDescent="0.15"/>
  </sheetData>
  <sheetProtection algorithmName="SHA-512" hashValue="UldUGhkDgh5iBDUkXVPOKjBUWAmeswmkPoxeQ5jg9Pnrdp8H4M3FtDYctflJpOX4qbN6XW3NVUHTmIAlpYV08A==" saltValue="k8ZywdhBrDhQGVIHyaz15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557</v>
      </c>
      <c r="G2" s="157"/>
      <c r="H2" s="158"/>
    </row>
    <row r="3" spans="1:8" x14ac:dyDescent="0.15">
      <c r="A3" s="154" t="s">
        <v>550</v>
      </c>
      <c r="B3" s="159"/>
      <c r="C3" s="160"/>
      <c r="D3" s="161">
        <v>209860</v>
      </c>
      <c r="E3" s="162"/>
      <c r="F3" s="163">
        <v>119882</v>
      </c>
      <c r="G3" s="164"/>
      <c r="H3" s="165"/>
    </row>
    <row r="4" spans="1:8" x14ac:dyDescent="0.15">
      <c r="A4" s="166"/>
      <c r="B4" s="167"/>
      <c r="C4" s="168"/>
      <c r="D4" s="169">
        <v>140315</v>
      </c>
      <c r="E4" s="170"/>
      <c r="F4" s="171">
        <v>66481</v>
      </c>
      <c r="G4" s="172"/>
      <c r="H4" s="173"/>
    </row>
    <row r="5" spans="1:8" x14ac:dyDescent="0.15">
      <c r="A5" s="154" t="s">
        <v>552</v>
      </c>
      <c r="B5" s="159"/>
      <c r="C5" s="160"/>
      <c r="D5" s="161">
        <v>207889</v>
      </c>
      <c r="E5" s="162"/>
      <c r="F5" s="163">
        <v>116162</v>
      </c>
      <c r="G5" s="164"/>
      <c r="H5" s="165"/>
    </row>
    <row r="6" spans="1:8" x14ac:dyDescent="0.15">
      <c r="A6" s="166"/>
      <c r="B6" s="167"/>
      <c r="C6" s="168"/>
      <c r="D6" s="169">
        <v>87433</v>
      </c>
      <c r="E6" s="170"/>
      <c r="F6" s="171">
        <v>61562</v>
      </c>
      <c r="G6" s="172"/>
      <c r="H6" s="173"/>
    </row>
    <row r="7" spans="1:8" x14ac:dyDescent="0.15">
      <c r="A7" s="154" t="s">
        <v>553</v>
      </c>
      <c r="B7" s="159"/>
      <c r="C7" s="160"/>
      <c r="D7" s="161">
        <v>125865</v>
      </c>
      <c r="E7" s="162"/>
      <c r="F7" s="163">
        <v>121449</v>
      </c>
      <c r="G7" s="164"/>
      <c r="H7" s="165"/>
    </row>
    <row r="8" spans="1:8" x14ac:dyDescent="0.15">
      <c r="A8" s="166"/>
      <c r="B8" s="167"/>
      <c r="C8" s="168"/>
      <c r="D8" s="169">
        <v>61104</v>
      </c>
      <c r="E8" s="170"/>
      <c r="F8" s="171">
        <v>62922</v>
      </c>
      <c r="G8" s="172"/>
      <c r="H8" s="173"/>
    </row>
    <row r="9" spans="1:8" x14ac:dyDescent="0.15">
      <c r="A9" s="154" t="s">
        <v>554</v>
      </c>
      <c r="B9" s="159"/>
      <c r="C9" s="160"/>
      <c r="D9" s="161">
        <v>338698</v>
      </c>
      <c r="E9" s="162"/>
      <c r="F9" s="163">
        <v>145139</v>
      </c>
      <c r="G9" s="164"/>
      <c r="H9" s="165"/>
    </row>
    <row r="10" spans="1:8" x14ac:dyDescent="0.15">
      <c r="A10" s="166"/>
      <c r="B10" s="167"/>
      <c r="C10" s="168"/>
      <c r="D10" s="169">
        <v>202020</v>
      </c>
      <c r="E10" s="170"/>
      <c r="F10" s="171">
        <v>83762</v>
      </c>
      <c r="G10" s="172"/>
      <c r="H10" s="173"/>
    </row>
    <row r="11" spans="1:8" x14ac:dyDescent="0.15">
      <c r="A11" s="154" t="s">
        <v>555</v>
      </c>
      <c r="B11" s="159"/>
      <c r="C11" s="160"/>
      <c r="D11" s="161">
        <v>189180</v>
      </c>
      <c r="E11" s="162"/>
      <c r="F11" s="163">
        <v>332350</v>
      </c>
      <c r="G11" s="164"/>
      <c r="H11" s="165"/>
    </row>
    <row r="12" spans="1:8" x14ac:dyDescent="0.15">
      <c r="A12" s="166"/>
      <c r="B12" s="167"/>
      <c r="C12" s="174"/>
      <c r="D12" s="169">
        <v>72038</v>
      </c>
      <c r="E12" s="170"/>
      <c r="F12" s="171">
        <v>200453</v>
      </c>
      <c r="G12" s="172"/>
      <c r="H12" s="173"/>
    </row>
    <row r="13" spans="1:8" x14ac:dyDescent="0.15">
      <c r="A13" s="154"/>
      <c r="B13" s="159"/>
      <c r="C13" s="175"/>
      <c r="D13" s="176">
        <v>214298</v>
      </c>
      <c r="E13" s="177"/>
      <c r="F13" s="178">
        <v>166996</v>
      </c>
      <c r="G13" s="179"/>
      <c r="H13" s="165"/>
    </row>
    <row r="14" spans="1:8" x14ac:dyDescent="0.15">
      <c r="A14" s="166"/>
      <c r="B14" s="167"/>
      <c r="C14" s="168"/>
      <c r="D14" s="169">
        <v>112582</v>
      </c>
      <c r="E14" s="170"/>
      <c r="F14" s="171">
        <v>95036</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2.13</v>
      </c>
      <c r="C19" s="180">
        <f>ROUND(VALUE(SUBSTITUTE(実質収支比率等に係る経年分析!G$48,"▲","-")),2)</f>
        <v>2.08</v>
      </c>
      <c r="D19" s="180">
        <f>ROUND(VALUE(SUBSTITUTE(実質収支比率等に係る経年分析!H$48,"▲","-")),2)</f>
        <v>1.97</v>
      </c>
      <c r="E19" s="180">
        <f>ROUND(VALUE(SUBSTITUTE(実質収支比率等に係る経年分析!I$48,"▲","-")),2)</f>
        <v>1.81</v>
      </c>
      <c r="F19" s="180">
        <f>ROUND(VALUE(SUBSTITUTE(実質収支比率等に係る経年分析!J$48,"▲","-")),2)</f>
        <v>1.61</v>
      </c>
    </row>
    <row r="20" spans="1:11" x14ac:dyDescent="0.15">
      <c r="A20" s="180" t="s">
        <v>54</v>
      </c>
      <c r="B20" s="180">
        <f>ROUND(VALUE(SUBSTITUTE(実質収支比率等に係る経年分析!F$47,"▲","-")),2)</f>
        <v>27.11</v>
      </c>
      <c r="C20" s="180">
        <f>ROUND(VALUE(SUBSTITUTE(実質収支比率等に係る経年分析!G$47,"▲","-")),2)</f>
        <v>17.739999999999998</v>
      </c>
      <c r="D20" s="180">
        <f>ROUND(VALUE(SUBSTITUTE(実質収支比率等に係る経年分析!H$47,"▲","-")),2)</f>
        <v>14.26</v>
      </c>
      <c r="E20" s="180">
        <f>ROUND(VALUE(SUBSTITUTE(実質収支比率等に係る経年分析!I$47,"▲","-")),2)</f>
        <v>14.97</v>
      </c>
      <c r="F20" s="180">
        <f>ROUND(VALUE(SUBSTITUTE(実質収支比率等に係る経年分析!J$47,"▲","-")),2)</f>
        <v>14.94</v>
      </c>
    </row>
    <row r="21" spans="1:11" x14ac:dyDescent="0.15">
      <c r="A21" s="180" t="s">
        <v>55</v>
      </c>
      <c r="B21" s="180">
        <f>IF(ISNUMBER(VALUE(SUBSTITUTE(実質収支比率等に係る経年分析!F$49,"▲","-"))),ROUND(VALUE(SUBSTITUTE(実質収支比率等に係る経年分析!F$49,"▲","-")),2),NA())</f>
        <v>-1.45</v>
      </c>
      <c r="C21" s="180">
        <f>IF(ISNUMBER(VALUE(SUBSTITUTE(実質収支比率等に係る経年分析!G$49,"▲","-"))),ROUND(VALUE(SUBSTITUTE(実質収支比率等に係る経年分析!G$49,"▲","-")),2),NA())</f>
        <v>-9.83</v>
      </c>
      <c r="D21" s="180">
        <f>IF(ISNUMBER(VALUE(SUBSTITUTE(実質収支比率等に係る経年分析!H$49,"▲","-"))),ROUND(VALUE(SUBSTITUTE(実質収支比率等に係る経年分析!H$49,"▲","-")),2),NA())</f>
        <v>-3.47</v>
      </c>
      <c r="E21" s="180">
        <f>IF(ISNUMBER(VALUE(SUBSTITUTE(実質収支比率等に係る経年分析!I$49,"▲","-"))),ROUND(VALUE(SUBSTITUTE(実質収支比率等に係る経年分析!I$49,"▲","-")),2),NA())</f>
        <v>0.66</v>
      </c>
      <c r="F21" s="180">
        <f>IF(ISNUMBER(VALUE(SUBSTITUTE(実質収支比率等に係る経年分析!J$49,"▲","-"))),ROUND(VALUE(SUBSTITUTE(実質収支比率等に係る経年分析!J$49,"▲","-")),2),NA())</f>
        <v>4.84</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0.09</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0.89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1.63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1.04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0.14000000000000001</v>
      </c>
    </row>
    <row r="33" spans="1:16" x14ac:dyDescent="0.15">
      <c r="A33" s="181" t="str">
        <f>IF(連結実質赤字比率に係る赤字・黒字の構成分析!C$37="",NA(),連結実質赤字比率に係る赤字・黒字の構成分析!C$37)</f>
        <v>簡易水道特別会計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0.24</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0.08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0.12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0.06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0.15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0.32</v>
      </c>
    </row>
    <row r="35" spans="1:16" x14ac:dyDescent="0.15">
      <c r="A35" s="181" t="str">
        <f>IF(連結実質赤字比率に係る赤字・黒字の構成分析!C$35="",NA(),連結実質赤字比率に係る赤字・黒字の構成分析!C$35)</f>
        <v>住宅新築資金等特別会計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0.59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0.75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0.64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0.44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0.32</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1.53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1.31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1.32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1.36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1.28</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301</v>
      </c>
      <c r="E42" s="182"/>
      <c r="F42" s="182"/>
      <c r="G42" s="182">
        <f>'実質公債費比率（分子）の構造'!L$52</f>
        <v>280</v>
      </c>
      <c r="H42" s="182"/>
      <c r="I42" s="182"/>
      <c r="J42" s="182">
        <f>'実質公債費比率（分子）の構造'!M$52</f>
        <v>279</v>
      </c>
      <c r="K42" s="182"/>
      <c r="L42" s="182"/>
      <c r="M42" s="182">
        <f>'実質公債費比率（分子）の構造'!N$52</f>
        <v>276</v>
      </c>
      <c r="N42" s="182"/>
      <c r="O42" s="182"/>
      <c r="P42" s="182">
        <f>'実質公債費比率（分子）の構造'!O$52</f>
        <v>274</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32</v>
      </c>
      <c r="C45" s="182"/>
      <c r="D45" s="182"/>
      <c r="E45" s="182">
        <f>'実質公債費比率（分子）の構造'!L$49</f>
        <v>27</v>
      </c>
      <c r="F45" s="182"/>
      <c r="G45" s="182"/>
      <c r="H45" s="182">
        <f>'実質公債費比率（分子）の構造'!M$49</f>
        <v>28</v>
      </c>
      <c r="I45" s="182"/>
      <c r="J45" s="182"/>
      <c r="K45" s="182">
        <f>'実質公債費比率（分子）の構造'!N$49</f>
        <v>28</v>
      </c>
      <c r="L45" s="182"/>
      <c r="M45" s="182"/>
      <c r="N45" s="182">
        <f>'実質公債費比率（分子）の構造'!O$49</f>
        <v>14</v>
      </c>
      <c r="O45" s="182"/>
      <c r="P45" s="182"/>
    </row>
    <row r="46" spans="1:16" x14ac:dyDescent="0.15">
      <c r="A46" s="182" t="s">
        <v>66</v>
      </c>
      <c r="B46" s="182">
        <f>'実質公債費比率（分子）の構造'!K$48</f>
        <v>35</v>
      </c>
      <c r="C46" s="182"/>
      <c r="D46" s="182"/>
      <c r="E46" s="182">
        <f>'実質公債費比率（分子）の構造'!L$48</f>
        <v>35</v>
      </c>
      <c r="F46" s="182"/>
      <c r="G46" s="182"/>
      <c r="H46" s="182">
        <f>'実質公債費比率（分子）の構造'!M$48</f>
        <v>35</v>
      </c>
      <c r="I46" s="182"/>
      <c r="J46" s="182"/>
      <c r="K46" s="182">
        <f>'実質公債費比率（分子）の構造'!N$48</f>
        <v>36</v>
      </c>
      <c r="L46" s="182"/>
      <c r="M46" s="182"/>
      <c r="N46" s="182">
        <f>'実質公債費比率（分子）の構造'!O$48</f>
        <v>36</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388</v>
      </c>
      <c r="C49" s="182"/>
      <c r="D49" s="182"/>
      <c r="E49" s="182">
        <f>'実質公債費比率（分子）の構造'!L$45</f>
        <v>359</v>
      </c>
      <c r="F49" s="182"/>
      <c r="G49" s="182"/>
      <c r="H49" s="182">
        <f>'実質公債費比率（分子）の構造'!M$45</f>
        <v>377</v>
      </c>
      <c r="I49" s="182"/>
      <c r="J49" s="182"/>
      <c r="K49" s="182">
        <f>'実質公債費比率（分子）の構造'!N$45</f>
        <v>358</v>
      </c>
      <c r="L49" s="182"/>
      <c r="M49" s="182"/>
      <c r="N49" s="182">
        <f>'実質公債費比率（分子）の構造'!O$45</f>
        <v>374</v>
      </c>
      <c r="O49" s="182"/>
      <c r="P49" s="182"/>
    </row>
    <row r="50" spans="1:16" x14ac:dyDescent="0.15">
      <c r="A50" s="182" t="s">
        <v>70</v>
      </c>
      <c r="B50" s="182" t="e">
        <f>NA()</f>
        <v>#N/A</v>
      </c>
      <c r="C50" s="182">
        <f>IF(ISNUMBER('実質公債費比率（分子）の構造'!K$53),'実質公債費比率（分子）の構造'!K$53,NA())</f>
        <v>154</v>
      </c>
      <c r="D50" s="182" t="e">
        <f>NA()</f>
        <v>#N/A</v>
      </c>
      <c r="E50" s="182" t="e">
        <f>NA()</f>
        <v>#N/A</v>
      </c>
      <c r="F50" s="182">
        <f>IF(ISNUMBER('実質公債費比率（分子）の構造'!L$53),'実質公債費比率（分子）の構造'!L$53,NA())</f>
        <v>141</v>
      </c>
      <c r="G50" s="182" t="e">
        <f>NA()</f>
        <v>#N/A</v>
      </c>
      <c r="H50" s="182" t="e">
        <f>NA()</f>
        <v>#N/A</v>
      </c>
      <c r="I50" s="182">
        <f>IF(ISNUMBER('実質公債費比率（分子）の構造'!M$53),'実質公債費比率（分子）の構造'!M$53,NA())</f>
        <v>161</v>
      </c>
      <c r="J50" s="182" t="e">
        <f>NA()</f>
        <v>#N/A</v>
      </c>
      <c r="K50" s="182" t="e">
        <f>NA()</f>
        <v>#N/A</v>
      </c>
      <c r="L50" s="182">
        <f>IF(ISNUMBER('実質公債費比率（分子）の構造'!N$53),'実質公債費比率（分子）の構造'!N$53,NA())</f>
        <v>146</v>
      </c>
      <c r="M50" s="182" t="e">
        <f>NA()</f>
        <v>#N/A</v>
      </c>
      <c r="N50" s="182" t="e">
        <f>NA()</f>
        <v>#N/A</v>
      </c>
      <c r="O50" s="182">
        <f>IF(ISNUMBER('実質公債費比率（分子）の構造'!O$53),'実質公債費比率（分子）の構造'!O$53,NA())</f>
        <v>150</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2785</v>
      </c>
      <c r="E56" s="181"/>
      <c r="F56" s="181"/>
      <c r="G56" s="181">
        <f>'将来負担比率（分子）の構造'!J$52</f>
        <v>2616</v>
      </c>
      <c r="H56" s="181"/>
      <c r="I56" s="181"/>
      <c r="J56" s="181">
        <f>'将来負担比率（分子）の構造'!K$52</f>
        <v>2726</v>
      </c>
      <c r="K56" s="181"/>
      <c r="L56" s="181"/>
      <c r="M56" s="181">
        <f>'将来負担比率（分子）の構造'!L$52</f>
        <v>3234</v>
      </c>
      <c r="N56" s="181"/>
      <c r="O56" s="181"/>
      <c r="P56" s="181">
        <f>'将来負担比率（分子）の構造'!M$52</f>
        <v>3593</v>
      </c>
    </row>
    <row r="57" spans="1:16" x14ac:dyDescent="0.15">
      <c r="A57" s="181" t="s">
        <v>41</v>
      </c>
      <c r="B57" s="181"/>
      <c r="C57" s="181"/>
      <c r="D57" s="181">
        <f>'将来負担比率（分子）の構造'!I$51</f>
        <v>38</v>
      </c>
      <c r="E57" s="181"/>
      <c r="F57" s="181"/>
      <c r="G57" s="181">
        <f>'将来負担比率（分子）の構造'!J$51</f>
        <v>23</v>
      </c>
      <c r="H57" s="181"/>
      <c r="I57" s="181"/>
      <c r="J57" s="181">
        <f>'将来負担比率（分子）の構造'!K$51</f>
        <v>14</v>
      </c>
      <c r="K57" s="181"/>
      <c r="L57" s="181"/>
      <c r="M57" s="181">
        <f>'将来負担比率（分子）の構造'!L$51</f>
        <v>5</v>
      </c>
      <c r="N57" s="181"/>
      <c r="O57" s="181"/>
      <c r="P57" s="181">
        <f>'将来負担比率（分子）の構造'!M$51</f>
        <v>4</v>
      </c>
    </row>
    <row r="58" spans="1:16" x14ac:dyDescent="0.15">
      <c r="A58" s="181" t="s">
        <v>40</v>
      </c>
      <c r="B58" s="181"/>
      <c r="C58" s="181"/>
      <c r="D58" s="181">
        <f>'将来負担比率（分子）の構造'!I$50</f>
        <v>2105</v>
      </c>
      <c r="E58" s="181"/>
      <c r="F58" s="181"/>
      <c r="G58" s="181">
        <f>'将来負担比率（分子）の構造'!J$50</f>
        <v>2269</v>
      </c>
      <c r="H58" s="181"/>
      <c r="I58" s="181"/>
      <c r="J58" s="181">
        <f>'将来負担比率（分子）の構造'!K$50</f>
        <v>2101</v>
      </c>
      <c r="K58" s="181"/>
      <c r="L58" s="181"/>
      <c r="M58" s="181">
        <f>'将来負担比率（分子）の構造'!L$50</f>
        <v>1850</v>
      </c>
      <c r="N58" s="181"/>
      <c r="O58" s="181"/>
      <c r="P58" s="181">
        <f>'将来負担比率（分子）の構造'!M$50</f>
        <v>1820</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289</v>
      </c>
      <c r="C62" s="181"/>
      <c r="D62" s="181"/>
      <c r="E62" s="181">
        <f>'将来負担比率（分子）の構造'!J$45</f>
        <v>293</v>
      </c>
      <c r="F62" s="181"/>
      <c r="G62" s="181"/>
      <c r="H62" s="181">
        <f>'将来負担比率（分子）の構造'!K$45</f>
        <v>257</v>
      </c>
      <c r="I62" s="181"/>
      <c r="J62" s="181"/>
      <c r="K62" s="181">
        <f>'将来負担比率（分子）の構造'!L$45</f>
        <v>241</v>
      </c>
      <c r="L62" s="181"/>
      <c r="M62" s="181"/>
      <c r="N62" s="181">
        <f>'将来負担比率（分子）の構造'!M$45</f>
        <v>232</v>
      </c>
      <c r="O62" s="181"/>
      <c r="P62" s="181"/>
    </row>
    <row r="63" spans="1:16" x14ac:dyDescent="0.15">
      <c r="A63" s="181" t="s">
        <v>33</v>
      </c>
      <c r="B63" s="181">
        <f>'将来負担比率（分子）の構造'!I$44</f>
        <v>107</v>
      </c>
      <c r="C63" s="181"/>
      <c r="D63" s="181"/>
      <c r="E63" s="181">
        <f>'将来負担比率（分子）の構造'!J$44</f>
        <v>80</v>
      </c>
      <c r="F63" s="181"/>
      <c r="G63" s="181"/>
      <c r="H63" s="181">
        <f>'将来負担比率（分子）の構造'!K$44</f>
        <v>55</v>
      </c>
      <c r="I63" s="181"/>
      <c r="J63" s="181"/>
      <c r="K63" s="181">
        <f>'将来負担比率（分子）の構造'!L$44</f>
        <v>105</v>
      </c>
      <c r="L63" s="181"/>
      <c r="M63" s="181"/>
      <c r="N63" s="181">
        <f>'将来負担比率（分子）の構造'!M$44</f>
        <v>95</v>
      </c>
      <c r="O63" s="181"/>
      <c r="P63" s="181"/>
    </row>
    <row r="64" spans="1:16" x14ac:dyDescent="0.15">
      <c r="A64" s="181" t="s">
        <v>32</v>
      </c>
      <c r="B64" s="181">
        <f>'将来負担比率（分子）の構造'!I$43</f>
        <v>435</v>
      </c>
      <c r="C64" s="181"/>
      <c r="D64" s="181"/>
      <c r="E64" s="181">
        <f>'将来負担比率（分子）の構造'!J$43</f>
        <v>481</v>
      </c>
      <c r="F64" s="181"/>
      <c r="G64" s="181"/>
      <c r="H64" s="181">
        <f>'将来負担比率（分子）の構造'!K$43</f>
        <v>505</v>
      </c>
      <c r="I64" s="181"/>
      <c r="J64" s="181"/>
      <c r="K64" s="181">
        <f>'将来負担比率（分子）の構造'!L$43</f>
        <v>510</v>
      </c>
      <c r="L64" s="181"/>
      <c r="M64" s="181"/>
      <c r="N64" s="181">
        <f>'将来負担比率（分子）の構造'!M$43</f>
        <v>501</v>
      </c>
      <c r="O64" s="181"/>
      <c r="P64" s="181"/>
    </row>
    <row r="65" spans="1:16" x14ac:dyDescent="0.15">
      <c r="A65" s="181" t="s">
        <v>31</v>
      </c>
      <c r="B65" s="181">
        <f>'将来負担比率（分子）の構造'!I$42</f>
        <v>53</v>
      </c>
      <c r="C65" s="181"/>
      <c r="D65" s="181"/>
      <c r="E65" s="181">
        <f>'将来負担比率（分子）の構造'!J$42</f>
        <v>31</v>
      </c>
      <c r="F65" s="181"/>
      <c r="G65" s="181"/>
      <c r="H65" s="181">
        <f>'将来負担比率（分子）の構造'!K$42</f>
        <v>25</v>
      </c>
      <c r="I65" s="181"/>
      <c r="J65" s="181"/>
      <c r="K65" s="181">
        <f>'将来負担比率（分子）の構造'!L$42</f>
        <v>58</v>
      </c>
      <c r="L65" s="181"/>
      <c r="M65" s="181"/>
      <c r="N65" s="181">
        <f>'将来負担比率（分子）の構造'!M$42</f>
        <v>78</v>
      </c>
      <c r="O65" s="181"/>
      <c r="P65" s="181"/>
    </row>
    <row r="66" spans="1:16" x14ac:dyDescent="0.15">
      <c r="A66" s="181" t="s">
        <v>30</v>
      </c>
      <c r="B66" s="181">
        <f>'将来負担比率（分子）の構造'!I$41</f>
        <v>3005</v>
      </c>
      <c r="C66" s="181"/>
      <c r="D66" s="181"/>
      <c r="E66" s="181">
        <f>'将来負担比率（分子）の構造'!J$41</f>
        <v>3129</v>
      </c>
      <c r="F66" s="181"/>
      <c r="G66" s="181"/>
      <c r="H66" s="181">
        <f>'将来負担比率（分子）の構造'!K$41</f>
        <v>3123</v>
      </c>
      <c r="I66" s="181"/>
      <c r="J66" s="181"/>
      <c r="K66" s="181">
        <f>'将来負担比率（分子）の構造'!L$41</f>
        <v>3832</v>
      </c>
      <c r="L66" s="181"/>
      <c r="M66" s="181"/>
      <c r="N66" s="181">
        <f>'将来負担比率（分子）の構造'!M$41</f>
        <v>3929</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284</v>
      </c>
      <c r="C72" s="185">
        <f>基金残高に係る経年分析!G55</f>
        <v>300</v>
      </c>
      <c r="D72" s="185">
        <f>基金残高に係る経年分析!H55</f>
        <v>316</v>
      </c>
    </row>
    <row r="73" spans="1:16" x14ac:dyDescent="0.15">
      <c r="A73" s="184" t="s">
        <v>77</v>
      </c>
      <c r="B73" s="185">
        <f>基金残高に係る経年分析!F56</f>
        <v>240</v>
      </c>
      <c r="C73" s="185">
        <f>基金残高に係る経年分析!G56</f>
        <v>318</v>
      </c>
      <c r="D73" s="185">
        <f>基金残高に係る経年分析!H56</f>
        <v>472</v>
      </c>
    </row>
    <row r="74" spans="1:16" x14ac:dyDescent="0.15">
      <c r="A74" s="184" t="s">
        <v>78</v>
      </c>
      <c r="B74" s="185">
        <f>基金残高に係る経年分析!F57</f>
        <v>1479</v>
      </c>
      <c r="C74" s="185">
        <f>基金残高に係る経年分析!G57</f>
        <v>1096</v>
      </c>
      <c r="D74" s="185">
        <f>基金残高に係る経年分析!H57</f>
        <v>860</v>
      </c>
    </row>
  </sheetData>
  <sheetProtection algorithmName="SHA-512" hashValue="aISEzz+gyOqWv9TjdSDNp9J2JpBBXEoGlml5l06tz1mKpm29kXRrd0O3RHjqjZ4BNJPwoZp7WLS/qDMFoyQ1AQ==" saltValue="qtnr/PWJ93EcF986djOyJg=="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85" zoomScaleNormal="85"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213</v>
      </c>
      <c r="DI1" s="762"/>
      <c r="DJ1" s="762"/>
      <c r="DK1" s="762"/>
      <c r="DL1" s="762"/>
      <c r="DM1" s="762"/>
      <c r="DN1" s="763"/>
      <c r="DO1" s="226"/>
      <c r="DP1" s="761" t="s">
        <v>214</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216</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217</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218</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219</v>
      </c>
      <c r="S4" s="704"/>
      <c r="T4" s="704"/>
      <c r="U4" s="704"/>
      <c r="V4" s="704"/>
      <c r="W4" s="704"/>
      <c r="X4" s="704"/>
      <c r="Y4" s="705"/>
      <c r="Z4" s="703" t="s">
        <v>220</v>
      </c>
      <c r="AA4" s="704"/>
      <c r="AB4" s="704"/>
      <c r="AC4" s="705"/>
      <c r="AD4" s="703" t="s">
        <v>221</v>
      </c>
      <c r="AE4" s="704"/>
      <c r="AF4" s="704"/>
      <c r="AG4" s="704"/>
      <c r="AH4" s="704"/>
      <c r="AI4" s="704"/>
      <c r="AJ4" s="704"/>
      <c r="AK4" s="705"/>
      <c r="AL4" s="703" t="s">
        <v>220</v>
      </c>
      <c r="AM4" s="704"/>
      <c r="AN4" s="704"/>
      <c r="AO4" s="705"/>
      <c r="AP4" s="764" t="s">
        <v>222</v>
      </c>
      <c r="AQ4" s="764"/>
      <c r="AR4" s="764"/>
      <c r="AS4" s="764"/>
      <c r="AT4" s="764"/>
      <c r="AU4" s="764"/>
      <c r="AV4" s="764"/>
      <c r="AW4" s="764"/>
      <c r="AX4" s="764"/>
      <c r="AY4" s="764"/>
      <c r="AZ4" s="764"/>
      <c r="BA4" s="764"/>
      <c r="BB4" s="764"/>
      <c r="BC4" s="764"/>
      <c r="BD4" s="764"/>
      <c r="BE4" s="764"/>
      <c r="BF4" s="764"/>
      <c r="BG4" s="764" t="s">
        <v>223</v>
      </c>
      <c r="BH4" s="764"/>
      <c r="BI4" s="764"/>
      <c r="BJ4" s="764"/>
      <c r="BK4" s="764"/>
      <c r="BL4" s="764"/>
      <c r="BM4" s="764"/>
      <c r="BN4" s="764"/>
      <c r="BO4" s="764" t="s">
        <v>220</v>
      </c>
      <c r="BP4" s="764"/>
      <c r="BQ4" s="764"/>
      <c r="BR4" s="764"/>
      <c r="BS4" s="764" t="s">
        <v>224</v>
      </c>
      <c r="BT4" s="764"/>
      <c r="BU4" s="764"/>
      <c r="BV4" s="764"/>
      <c r="BW4" s="764"/>
      <c r="BX4" s="764"/>
      <c r="BY4" s="764"/>
      <c r="BZ4" s="764"/>
      <c r="CA4" s="764"/>
      <c r="CB4" s="764"/>
      <c r="CD4" s="746" t="s">
        <v>225</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12" t="s">
        <v>226</v>
      </c>
      <c r="C5" s="713"/>
      <c r="D5" s="713"/>
      <c r="E5" s="713"/>
      <c r="F5" s="713"/>
      <c r="G5" s="713"/>
      <c r="H5" s="713"/>
      <c r="I5" s="713"/>
      <c r="J5" s="713"/>
      <c r="K5" s="713"/>
      <c r="L5" s="713"/>
      <c r="M5" s="713"/>
      <c r="N5" s="713"/>
      <c r="O5" s="713"/>
      <c r="P5" s="713"/>
      <c r="Q5" s="714"/>
      <c r="R5" s="697">
        <v>526460</v>
      </c>
      <c r="S5" s="698"/>
      <c r="T5" s="698"/>
      <c r="U5" s="698"/>
      <c r="V5" s="698"/>
      <c r="W5" s="698"/>
      <c r="X5" s="698"/>
      <c r="Y5" s="741"/>
      <c r="Z5" s="759">
        <v>9.8000000000000007</v>
      </c>
      <c r="AA5" s="759"/>
      <c r="AB5" s="759"/>
      <c r="AC5" s="759"/>
      <c r="AD5" s="760">
        <v>526460</v>
      </c>
      <c r="AE5" s="760"/>
      <c r="AF5" s="760"/>
      <c r="AG5" s="760"/>
      <c r="AH5" s="760"/>
      <c r="AI5" s="760"/>
      <c r="AJ5" s="760"/>
      <c r="AK5" s="760"/>
      <c r="AL5" s="742">
        <v>25.5</v>
      </c>
      <c r="AM5" s="717"/>
      <c r="AN5" s="717"/>
      <c r="AO5" s="743"/>
      <c r="AP5" s="712" t="s">
        <v>227</v>
      </c>
      <c r="AQ5" s="713"/>
      <c r="AR5" s="713"/>
      <c r="AS5" s="713"/>
      <c r="AT5" s="713"/>
      <c r="AU5" s="713"/>
      <c r="AV5" s="713"/>
      <c r="AW5" s="713"/>
      <c r="AX5" s="713"/>
      <c r="AY5" s="713"/>
      <c r="AZ5" s="713"/>
      <c r="BA5" s="713"/>
      <c r="BB5" s="713"/>
      <c r="BC5" s="713"/>
      <c r="BD5" s="713"/>
      <c r="BE5" s="713"/>
      <c r="BF5" s="714"/>
      <c r="BG5" s="642">
        <v>526460</v>
      </c>
      <c r="BH5" s="643"/>
      <c r="BI5" s="643"/>
      <c r="BJ5" s="643"/>
      <c r="BK5" s="643"/>
      <c r="BL5" s="643"/>
      <c r="BM5" s="643"/>
      <c r="BN5" s="644"/>
      <c r="BO5" s="675">
        <v>100</v>
      </c>
      <c r="BP5" s="675"/>
      <c r="BQ5" s="675"/>
      <c r="BR5" s="675"/>
      <c r="BS5" s="676">
        <v>4509</v>
      </c>
      <c r="BT5" s="676"/>
      <c r="BU5" s="676"/>
      <c r="BV5" s="676"/>
      <c r="BW5" s="676"/>
      <c r="BX5" s="676"/>
      <c r="BY5" s="676"/>
      <c r="BZ5" s="676"/>
      <c r="CA5" s="676"/>
      <c r="CB5" s="730"/>
      <c r="CD5" s="746" t="s">
        <v>222</v>
      </c>
      <c r="CE5" s="747"/>
      <c r="CF5" s="747"/>
      <c r="CG5" s="747"/>
      <c r="CH5" s="747"/>
      <c r="CI5" s="747"/>
      <c r="CJ5" s="747"/>
      <c r="CK5" s="747"/>
      <c r="CL5" s="747"/>
      <c r="CM5" s="747"/>
      <c r="CN5" s="747"/>
      <c r="CO5" s="747"/>
      <c r="CP5" s="747"/>
      <c r="CQ5" s="748"/>
      <c r="CR5" s="746" t="s">
        <v>228</v>
      </c>
      <c r="CS5" s="747"/>
      <c r="CT5" s="747"/>
      <c r="CU5" s="747"/>
      <c r="CV5" s="747"/>
      <c r="CW5" s="747"/>
      <c r="CX5" s="747"/>
      <c r="CY5" s="748"/>
      <c r="CZ5" s="746" t="s">
        <v>220</v>
      </c>
      <c r="DA5" s="747"/>
      <c r="DB5" s="747"/>
      <c r="DC5" s="748"/>
      <c r="DD5" s="746" t="s">
        <v>229</v>
      </c>
      <c r="DE5" s="747"/>
      <c r="DF5" s="747"/>
      <c r="DG5" s="747"/>
      <c r="DH5" s="747"/>
      <c r="DI5" s="747"/>
      <c r="DJ5" s="747"/>
      <c r="DK5" s="747"/>
      <c r="DL5" s="747"/>
      <c r="DM5" s="747"/>
      <c r="DN5" s="747"/>
      <c r="DO5" s="747"/>
      <c r="DP5" s="748"/>
      <c r="DQ5" s="746" t="s">
        <v>230</v>
      </c>
      <c r="DR5" s="747"/>
      <c r="DS5" s="747"/>
      <c r="DT5" s="747"/>
      <c r="DU5" s="747"/>
      <c r="DV5" s="747"/>
      <c r="DW5" s="747"/>
      <c r="DX5" s="747"/>
      <c r="DY5" s="747"/>
      <c r="DZ5" s="747"/>
      <c r="EA5" s="747"/>
      <c r="EB5" s="747"/>
      <c r="EC5" s="748"/>
    </row>
    <row r="6" spans="2:143" ht="11.25" customHeight="1" x14ac:dyDescent="0.15">
      <c r="B6" s="639" t="s">
        <v>231</v>
      </c>
      <c r="C6" s="640"/>
      <c r="D6" s="640"/>
      <c r="E6" s="640"/>
      <c r="F6" s="640"/>
      <c r="G6" s="640"/>
      <c r="H6" s="640"/>
      <c r="I6" s="640"/>
      <c r="J6" s="640"/>
      <c r="K6" s="640"/>
      <c r="L6" s="640"/>
      <c r="M6" s="640"/>
      <c r="N6" s="640"/>
      <c r="O6" s="640"/>
      <c r="P6" s="640"/>
      <c r="Q6" s="641"/>
      <c r="R6" s="642">
        <v>32260</v>
      </c>
      <c r="S6" s="643"/>
      <c r="T6" s="643"/>
      <c r="U6" s="643"/>
      <c r="V6" s="643"/>
      <c r="W6" s="643"/>
      <c r="X6" s="643"/>
      <c r="Y6" s="644"/>
      <c r="Z6" s="675">
        <v>0.6</v>
      </c>
      <c r="AA6" s="675"/>
      <c r="AB6" s="675"/>
      <c r="AC6" s="675"/>
      <c r="AD6" s="676">
        <v>32260</v>
      </c>
      <c r="AE6" s="676"/>
      <c r="AF6" s="676"/>
      <c r="AG6" s="676"/>
      <c r="AH6" s="676"/>
      <c r="AI6" s="676"/>
      <c r="AJ6" s="676"/>
      <c r="AK6" s="676"/>
      <c r="AL6" s="645">
        <v>1.6</v>
      </c>
      <c r="AM6" s="646"/>
      <c r="AN6" s="646"/>
      <c r="AO6" s="677"/>
      <c r="AP6" s="639" t="s">
        <v>232</v>
      </c>
      <c r="AQ6" s="640"/>
      <c r="AR6" s="640"/>
      <c r="AS6" s="640"/>
      <c r="AT6" s="640"/>
      <c r="AU6" s="640"/>
      <c r="AV6" s="640"/>
      <c r="AW6" s="640"/>
      <c r="AX6" s="640"/>
      <c r="AY6" s="640"/>
      <c r="AZ6" s="640"/>
      <c r="BA6" s="640"/>
      <c r="BB6" s="640"/>
      <c r="BC6" s="640"/>
      <c r="BD6" s="640"/>
      <c r="BE6" s="640"/>
      <c r="BF6" s="641"/>
      <c r="BG6" s="642">
        <v>526460</v>
      </c>
      <c r="BH6" s="643"/>
      <c r="BI6" s="643"/>
      <c r="BJ6" s="643"/>
      <c r="BK6" s="643"/>
      <c r="BL6" s="643"/>
      <c r="BM6" s="643"/>
      <c r="BN6" s="644"/>
      <c r="BO6" s="675">
        <v>100</v>
      </c>
      <c r="BP6" s="675"/>
      <c r="BQ6" s="675"/>
      <c r="BR6" s="675"/>
      <c r="BS6" s="676">
        <v>4509</v>
      </c>
      <c r="BT6" s="676"/>
      <c r="BU6" s="676"/>
      <c r="BV6" s="676"/>
      <c r="BW6" s="676"/>
      <c r="BX6" s="676"/>
      <c r="BY6" s="676"/>
      <c r="BZ6" s="676"/>
      <c r="CA6" s="676"/>
      <c r="CB6" s="730"/>
      <c r="CD6" s="700" t="s">
        <v>233</v>
      </c>
      <c r="CE6" s="701"/>
      <c r="CF6" s="701"/>
      <c r="CG6" s="701"/>
      <c r="CH6" s="701"/>
      <c r="CI6" s="701"/>
      <c r="CJ6" s="701"/>
      <c r="CK6" s="701"/>
      <c r="CL6" s="701"/>
      <c r="CM6" s="701"/>
      <c r="CN6" s="701"/>
      <c r="CO6" s="701"/>
      <c r="CP6" s="701"/>
      <c r="CQ6" s="702"/>
      <c r="CR6" s="642">
        <v>55274</v>
      </c>
      <c r="CS6" s="643"/>
      <c r="CT6" s="643"/>
      <c r="CU6" s="643"/>
      <c r="CV6" s="643"/>
      <c r="CW6" s="643"/>
      <c r="CX6" s="643"/>
      <c r="CY6" s="644"/>
      <c r="CZ6" s="742">
        <v>1.2</v>
      </c>
      <c r="DA6" s="717"/>
      <c r="DB6" s="717"/>
      <c r="DC6" s="745"/>
      <c r="DD6" s="648" t="s">
        <v>234</v>
      </c>
      <c r="DE6" s="643"/>
      <c r="DF6" s="643"/>
      <c r="DG6" s="643"/>
      <c r="DH6" s="643"/>
      <c r="DI6" s="643"/>
      <c r="DJ6" s="643"/>
      <c r="DK6" s="643"/>
      <c r="DL6" s="643"/>
      <c r="DM6" s="643"/>
      <c r="DN6" s="643"/>
      <c r="DO6" s="643"/>
      <c r="DP6" s="644"/>
      <c r="DQ6" s="648">
        <v>55274</v>
      </c>
      <c r="DR6" s="643"/>
      <c r="DS6" s="643"/>
      <c r="DT6" s="643"/>
      <c r="DU6" s="643"/>
      <c r="DV6" s="643"/>
      <c r="DW6" s="643"/>
      <c r="DX6" s="643"/>
      <c r="DY6" s="643"/>
      <c r="DZ6" s="643"/>
      <c r="EA6" s="643"/>
      <c r="EB6" s="643"/>
      <c r="EC6" s="688"/>
    </row>
    <row r="7" spans="2:143" ht="11.25" customHeight="1" x14ac:dyDescent="0.15">
      <c r="B7" s="639" t="s">
        <v>235</v>
      </c>
      <c r="C7" s="640"/>
      <c r="D7" s="640"/>
      <c r="E7" s="640"/>
      <c r="F7" s="640"/>
      <c r="G7" s="640"/>
      <c r="H7" s="640"/>
      <c r="I7" s="640"/>
      <c r="J7" s="640"/>
      <c r="K7" s="640"/>
      <c r="L7" s="640"/>
      <c r="M7" s="640"/>
      <c r="N7" s="640"/>
      <c r="O7" s="640"/>
      <c r="P7" s="640"/>
      <c r="Q7" s="641"/>
      <c r="R7" s="642">
        <v>817</v>
      </c>
      <c r="S7" s="643"/>
      <c r="T7" s="643"/>
      <c r="U7" s="643"/>
      <c r="V7" s="643"/>
      <c r="W7" s="643"/>
      <c r="X7" s="643"/>
      <c r="Y7" s="644"/>
      <c r="Z7" s="675">
        <v>0</v>
      </c>
      <c r="AA7" s="675"/>
      <c r="AB7" s="675"/>
      <c r="AC7" s="675"/>
      <c r="AD7" s="676">
        <v>817</v>
      </c>
      <c r="AE7" s="676"/>
      <c r="AF7" s="676"/>
      <c r="AG7" s="676"/>
      <c r="AH7" s="676"/>
      <c r="AI7" s="676"/>
      <c r="AJ7" s="676"/>
      <c r="AK7" s="676"/>
      <c r="AL7" s="645">
        <v>0</v>
      </c>
      <c r="AM7" s="646"/>
      <c r="AN7" s="646"/>
      <c r="AO7" s="677"/>
      <c r="AP7" s="639" t="s">
        <v>236</v>
      </c>
      <c r="AQ7" s="640"/>
      <c r="AR7" s="640"/>
      <c r="AS7" s="640"/>
      <c r="AT7" s="640"/>
      <c r="AU7" s="640"/>
      <c r="AV7" s="640"/>
      <c r="AW7" s="640"/>
      <c r="AX7" s="640"/>
      <c r="AY7" s="640"/>
      <c r="AZ7" s="640"/>
      <c r="BA7" s="640"/>
      <c r="BB7" s="640"/>
      <c r="BC7" s="640"/>
      <c r="BD7" s="640"/>
      <c r="BE7" s="640"/>
      <c r="BF7" s="641"/>
      <c r="BG7" s="642">
        <v>182424</v>
      </c>
      <c r="BH7" s="643"/>
      <c r="BI7" s="643"/>
      <c r="BJ7" s="643"/>
      <c r="BK7" s="643"/>
      <c r="BL7" s="643"/>
      <c r="BM7" s="643"/>
      <c r="BN7" s="644"/>
      <c r="BO7" s="675">
        <v>34.700000000000003</v>
      </c>
      <c r="BP7" s="675"/>
      <c r="BQ7" s="675"/>
      <c r="BR7" s="675"/>
      <c r="BS7" s="676">
        <v>4509</v>
      </c>
      <c r="BT7" s="676"/>
      <c r="BU7" s="676"/>
      <c r="BV7" s="676"/>
      <c r="BW7" s="676"/>
      <c r="BX7" s="676"/>
      <c r="BY7" s="676"/>
      <c r="BZ7" s="676"/>
      <c r="CA7" s="676"/>
      <c r="CB7" s="730"/>
      <c r="CD7" s="689" t="s">
        <v>237</v>
      </c>
      <c r="CE7" s="686"/>
      <c r="CF7" s="686"/>
      <c r="CG7" s="686"/>
      <c r="CH7" s="686"/>
      <c r="CI7" s="686"/>
      <c r="CJ7" s="686"/>
      <c r="CK7" s="686"/>
      <c r="CL7" s="686"/>
      <c r="CM7" s="686"/>
      <c r="CN7" s="686"/>
      <c r="CO7" s="686"/>
      <c r="CP7" s="686"/>
      <c r="CQ7" s="687"/>
      <c r="CR7" s="642">
        <v>1570214</v>
      </c>
      <c r="CS7" s="643"/>
      <c r="CT7" s="643"/>
      <c r="CU7" s="643"/>
      <c r="CV7" s="643"/>
      <c r="CW7" s="643"/>
      <c r="CX7" s="643"/>
      <c r="CY7" s="644"/>
      <c r="CZ7" s="675">
        <v>32.799999999999997</v>
      </c>
      <c r="DA7" s="675"/>
      <c r="DB7" s="675"/>
      <c r="DC7" s="675"/>
      <c r="DD7" s="648">
        <v>116449</v>
      </c>
      <c r="DE7" s="643"/>
      <c r="DF7" s="643"/>
      <c r="DG7" s="643"/>
      <c r="DH7" s="643"/>
      <c r="DI7" s="643"/>
      <c r="DJ7" s="643"/>
      <c r="DK7" s="643"/>
      <c r="DL7" s="643"/>
      <c r="DM7" s="643"/>
      <c r="DN7" s="643"/>
      <c r="DO7" s="643"/>
      <c r="DP7" s="644"/>
      <c r="DQ7" s="648">
        <v>765670</v>
      </c>
      <c r="DR7" s="643"/>
      <c r="DS7" s="643"/>
      <c r="DT7" s="643"/>
      <c r="DU7" s="643"/>
      <c r="DV7" s="643"/>
      <c r="DW7" s="643"/>
      <c r="DX7" s="643"/>
      <c r="DY7" s="643"/>
      <c r="DZ7" s="643"/>
      <c r="EA7" s="643"/>
      <c r="EB7" s="643"/>
      <c r="EC7" s="688"/>
    </row>
    <row r="8" spans="2:143" ht="11.25" customHeight="1" x14ac:dyDescent="0.15">
      <c r="B8" s="639" t="s">
        <v>238</v>
      </c>
      <c r="C8" s="640"/>
      <c r="D8" s="640"/>
      <c r="E8" s="640"/>
      <c r="F8" s="640"/>
      <c r="G8" s="640"/>
      <c r="H8" s="640"/>
      <c r="I8" s="640"/>
      <c r="J8" s="640"/>
      <c r="K8" s="640"/>
      <c r="L8" s="640"/>
      <c r="M8" s="640"/>
      <c r="N8" s="640"/>
      <c r="O8" s="640"/>
      <c r="P8" s="640"/>
      <c r="Q8" s="641"/>
      <c r="R8" s="642">
        <v>1355</v>
      </c>
      <c r="S8" s="643"/>
      <c r="T8" s="643"/>
      <c r="U8" s="643"/>
      <c r="V8" s="643"/>
      <c r="W8" s="643"/>
      <c r="X8" s="643"/>
      <c r="Y8" s="644"/>
      <c r="Z8" s="675">
        <v>0</v>
      </c>
      <c r="AA8" s="675"/>
      <c r="AB8" s="675"/>
      <c r="AC8" s="675"/>
      <c r="AD8" s="676">
        <v>1355</v>
      </c>
      <c r="AE8" s="676"/>
      <c r="AF8" s="676"/>
      <c r="AG8" s="676"/>
      <c r="AH8" s="676"/>
      <c r="AI8" s="676"/>
      <c r="AJ8" s="676"/>
      <c r="AK8" s="676"/>
      <c r="AL8" s="645">
        <v>0.1</v>
      </c>
      <c r="AM8" s="646"/>
      <c r="AN8" s="646"/>
      <c r="AO8" s="677"/>
      <c r="AP8" s="639" t="s">
        <v>239</v>
      </c>
      <c r="AQ8" s="640"/>
      <c r="AR8" s="640"/>
      <c r="AS8" s="640"/>
      <c r="AT8" s="640"/>
      <c r="AU8" s="640"/>
      <c r="AV8" s="640"/>
      <c r="AW8" s="640"/>
      <c r="AX8" s="640"/>
      <c r="AY8" s="640"/>
      <c r="AZ8" s="640"/>
      <c r="BA8" s="640"/>
      <c r="BB8" s="640"/>
      <c r="BC8" s="640"/>
      <c r="BD8" s="640"/>
      <c r="BE8" s="640"/>
      <c r="BF8" s="641"/>
      <c r="BG8" s="642">
        <v>8227</v>
      </c>
      <c r="BH8" s="643"/>
      <c r="BI8" s="643"/>
      <c r="BJ8" s="643"/>
      <c r="BK8" s="643"/>
      <c r="BL8" s="643"/>
      <c r="BM8" s="643"/>
      <c r="BN8" s="644"/>
      <c r="BO8" s="675">
        <v>1.6</v>
      </c>
      <c r="BP8" s="675"/>
      <c r="BQ8" s="675"/>
      <c r="BR8" s="675"/>
      <c r="BS8" s="648" t="s">
        <v>128</v>
      </c>
      <c r="BT8" s="643"/>
      <c r="BU8" s="643"/>
      <c r="BV8" s="643"/>
      <c r="BW8" s="643"/>
      <c r="BX8" s="643"/>
      <c r="BY8" s="643"/>
      <c r="BZ8" s="643"/>
      <c r="CA8" s="643"/>
      <c r="CB8" s="688"/>
      <c r="CD8" s="689" t="s">
        <v>240</v>
      </c>
      <c r="CE8" s="686"/>
      <c r="CF8" s="686"/>
      <c r="CG8" s="686"/>
      <c r="CH8" s="686"/>
      <c r="CI8" s="686"/>
      <c r="CJ8" s="686"/>
      <c r="CK8" s="686"/>
      <c r="CL8" s="686"/>
      <c r="CM8" s="686"/>
      <c r="CN8" s="686"/>
      <c r="CO8" s="686"/>
      <c r="CP8" s="686"/>
      <c r="CQ8" s="687"/>
      <c r="CR8" s="642">
        <v>873743</v>
      </c>
      <c r="CS8" s="643"/>
      <c r="CT8" s="643"/>
      <c r="CU8" s="643"/>
      <c r="CV8" s="643"/>
      <c r="CW8" s="643"/>
      <c r="CX8" s="643"/>
      <c r="CY8" s="644"/>
      <c r="CZ8" s="675">
        <v>18.3</v>
      </c>
      <c r="DA8" s="675"/>
      <c r="DB8" s="675"/>
      <c r="DC8" s="675"/>
      <c r="DD8" s="648">
        <v>13000</v>
      </c>
      <c r="DE8" s="643"/>
      <c r="DF8" s="643"/>
      <c r="DG8" s="643"/>
      <c r="DH8" s="643"/>
      <c r="DI8" s="643"/>
      <c r="DJ8" s="643"/>
      <c r="DK8" s="643"/>
      <c r="DL8" s="643"/>
      <c r="DM8" s="643"/>
      <c r="DN8" s="643"/>
      <c r="DO8" s="643"/>
      <c r="DP8" s="644"/>
      <c r="DQ8" s="648">
        <v>433804</v>
      </c>
      <c r="DR8" s="643"/>
      <c r="DS8" s="643"/>
      <c r="DT8" s="643"/>
      <c r="DU8" s="643"/>
      <c r="DV8" s="643"/>
      <c r="DW8" s="643"/>
      <c r="DX8" s="643"/>
      <c r="DY8" s="643"/>
      <c r="DZ8" s="643"/>
      <c r="EA8" s="643"/>
      <c r="EB8" s="643"/>
      <c r="EC8" s="688"/>
    </row>
    <row r="9" spans="2:143" ht="11.25" customHeight="1" x14ac:dyDescent="0.15">
      <c r="B9" s="639" t="s">
        <v>241</v>
      </c>
      <c r="C9" s="640"/>
      <c r="D9" s="640"/>
      <c r="E9" s="640"/>
      <c r="F9" s="640"/>
      <c r="G9" s="640"/>
      <c r="H9" s="640"/>
      <c r="I9" s="640"/>
      <c r="J9" s="640"/>
      <c r="K9" s="640"/>
      <c r="L9" s="640"/>
      <c r="M9" s="640"/>
      <c r="N9" s="640"/>
      <c r="O9" s="640"/>
      <c r="P9" s="640"/>
      <c r="Q9" s="641"/>
      <c r="R9" s="642">
        <v>1670</v>
      </c>
      <c r="S9" s="643"/>
      <c r="T9" s="643"/>
      <c r="U9" s="643"/>
      <c r="V9" s="643"/>
      <c r="W9" s="643"/>
      <c r="X9" s="643"/>
      <c r="Y9" s="644"/>
      <c r="Z9" s="675">
        <v>0</v>
      </c>
      <c r="AA9" s="675"/>
      <c r="AB9" s="675"/>
      <c r="AC9" s="675"/>
      <c r="AD9" s="676">
        <v>1670</v>
      </c>
      <c r="AE9" s="676"/>
      <c r="AF9" s="676"/>
      <c r="AG9" s="676"/>
      <c r="AH9" s="676"/>
      <c r="AI9" s="676"/>
      <c r="AJ9" s="676"/>
      <c r="AK9" s="676"/>
      <c r="AL9" s="645">
        <v>0.1</v>
      </c>
      <c r="AM9" s="646"/>
      <c r="AN9" s="646"/>
      <c r="AO9" s="677"/>
      <c r="AP9" s="639" t="s">
        <v>242</v>
      </c>
      <c r="AQ9" s="640"/>
      <c r="AR9" s="640"/>
      <c r="AS9" s="640"/>
      <c r="AT9" s="640"/>
      <c r="AU9" s="640"/>
      <c r="AV9" s="640"/>
      <c r="AW9" s="640"/>
      <c r="AX9" s="640"/>
      <c r="AY9" s="640"/>
      <c r="AZ9" s="640"/>
      <c r="BA9" s="640"/>
      <c r="BB9" s="640"/>
      <c r="BC9" s="640"/>
      <c r="BD9" s="640"/>
      <c r="BE9" s="640"/>
      <c r="BF9" s="641"/>
      <c r="BG9" s="642">
        <v>143557</v>
      </c>
      <c r="BH9" s="643"/>
      <c r="BI9" s="643"/>
      <c r="BJ9" s="643"/>
      <c r="BK9" s="643"/>
      <c r="BL9" s="643"/>
      <c r="BM9" s="643"/>
      <c r="BN9" s="644"/>
      <c r="BO9" s="675">
        <v>27.3</v>
      </c>
      <c r="BP9" s="675"/>
      <c r="BQ9" s="675"/>
      <c r="BR9" s="675"/>
      <c r="BS9" s="648" t="s">
        <v>128</v>
      </c>
      <c r="BT9" s="643"/>
      <c r="BU9" s="643"/>
      <c r="BV9" s="643"/>
      <c r="BW9" s="643"/>
      <c r="BX9" s="643"/>
      <c r="BY9" s="643"/>
      <c r="BZ9" s="643"/>
      <c r="CA9" s="643"/>
      <c r="CB9" s="688"/>
      <c r="CD9" s="689" t="s">
        <v>243</v>
      </c>
      <c r="CE9" s="686"/>
      <c r="CF9" s="686"/>
      <c r="CG9" s="686"/>
      <c r="CH9" s="686"/>
      <c r="CI9" s="686"/>
      <c r="CJ9" s="686"/>
      <c r="CK9" s="686"/>
      <c r="CL9" s="686"/>
      <c r="CM9" s="686"/>
      <c r="CN9" s="686"/>
      <c r="CO9" s="686"/>
      <c r="CP9" s="686"/>
      <c r="CQ9" s="687"/>
      <c r="CR9" s="642">
        <v>248937</v>
      </c>
      <c r="CS9" s="643"/>
      <c r="CT9" s="643"/>
      <c r="CU9" s="643"/>
      <c r="CV9" s="643"/>
      <c r="CW9" s="643"/>
      <c r="CX9" s="643"/>
      <c r="CY9" s="644"/>
      <c r="CZ9" s="675">
        <v>5.2</v>
      </c>
      <c r="DA9" s="675"/>
      <c r="DB9" s="675"/>
      <c r="DC9" s="675"/>
      <c r="DD9" s="648">
        <v>4844</v>
      </c>
      <c r="DE9" s="643"/>
      <c r="DF9" s="643"/>
      <c r="DG9" s="643"/>
      <c r="DH9" s="643"/>
      <c r="DI9" s="643"/>
      <c r="DJ9" s="643"/>
      <c r="DK9" s="643"/>
      <c r="DL9" s="643"/>
      <c r="DM9" s="643"/>
      <c r="DN9" s="643"/>
      <c r="DO9" s="643"/>
      <c r="DP9" s="644"/>
      <c r="DQ9" s="648">
        <v>218427</v>
      </c>
      <c r="DR9" s="643"/>
      <c r="DS9" s="643"/>
      <c r="DT9" s="643"/>
      <c r="DU9" s="643"/>
      <c r="DV9" s="643"/>
      <c r="DW9" s="643"/>
      <c r="DX9" s="643"/>
      <c r="DY9" s="643"/>
      <c r="DZ9" s="643"/>
      <c r="EA9" s="643"/>
      <c r="EB9" s="643"/>
      <c r="EC9" s="688"/>
    </row>
    <row r="10" spans="2:143" ht="11.25" customHeight="1" x14ac:dyDescent="0.15">
      <c r="B10" s="639" t="s">
        <v>244</v>
      </c>
      <c r="C10" s="640"/>
      <c r="D10" s="640"/>
      <c r="E10" s="640"/>
      <c r="F10" s="640"/>
      <c r="G10" s="640"/>
      <c r="H10" s="640"/>
      <c r="I10" s="640"/>
      <c r="J10" s="640"/>
      <c r="K10" s="640"/>
      <c r="L10" s="640"/>
      <c r="M10" s="640"/>
      <c r="N10" s="640"/>
      <c r="O10" s="640"/>
      <c r="P10" s="640"/>
      <c r="Q10" s="641"/>
      <c r="R10" s="642" t="s">
        <v>128</v>
      </c>
      <c r="S10" s="643"/>
      <c r="T10" s="643"/>
      <c r="U10" s="643"/>
      <c r="V10" s="643"/>
      <c r="W10" s="643"/>
      <c r="X10" s="643"/>
      <c r="Y10" s="644"/>
      <c r="Z10" s="675" t="s">
        <v>234</v>
      </c>
      <c r="AA10" s="675"/>
      <c r="AB10" s="675"/>
      <c r="AC10" s="675"/>
      <c r="AD10" s="676" t="s">
        <v>128</v>
      </c>
      <c r="AE10" s="676"/>
      <c r="AF10" s="676"/>
      <c r="AG10" s="676"/>
      <c r="AH10" s="676"/>
      <c r="AI10" s="676"/>
      <c r="AJ10" s="676"/>
      <c r="AK10" s="676"/>
      <c r="AL10" s="645" t="s">
        <v>128</v>
      </c>
      <c r="AM10" s="646"/>
      <c r="AN10" s="646"/>
      <c r="AO10" s="677"/>
      <c r="AP10" s="639" t="s">
        <v>245</v>
      </c>
      <c r="AQ10" s="640"/>
      <c r="AR10" s="640"/>
      <c r="AS10" s="640"/>
      <c r="AT10" s="640"/>
      <c r="AU10" s="640"/>
      <c r="AV10" s="640"/>
      <c r="AW10" s="640"/>
      <c r="AX10" s="640"/>
      <c r="AY10" s="640"/>
      <c r="AZ10" s="640"/>
      <c r="BA10" s="640"/>
      <c r="BB10" s="640"/>
      <c r="BC10" s="640"/>
      <c r="BD10" s="640"/>
      <c r="BE10" s="640"/>
      <c r="BF10" s="641"/>
      <c r="BG10" s="642">
        <v>10866</v>
      </c>
      <c r="BH10" s="643"/>
      <c r="BI10" s="643"/>
      <c r="BJ10" s="643"/>
      <c r="BK10" s="643"/>
      <c r="BL10" s="643"/>
      <c r="BM10" s="643"/>
      <c r="BN10" s="644"/>
      <c r="BO10" s="675">
        <v>2.1</v>
      </c>
      <c r="BP10" s="675"/>
      <c r="BQ10" s="675"/>
      <c r="BR10" s="675"/>
      <c r="BS10" s="648" t="s">
        <v>128</v>
      </c>
      <c r="BT10" s="643"/>
      <c r="BU10" s="643"/>
      <c r="BV10" s="643"/>
      <c r="BW10" s="643"/>
      <c r="BX10" s="643"/>
      <c r="BY10" s="643"/>
      <c r="BZ10" s="643"/>
      <c r="CA10" s="643"/>
      <c r="CB10" s="688"/>
      <c r="CD10" s="689" t="s">
        <v>246</v>
      </c>
      <c r="CE10" s="686"/>
      <c r="CF10" s="686"/>
      <c r="CG10" s="686"/>
      <c r="CH10" s="686"/>
      <c r="CI10" s="686"/>
      <c r="CJ10" s="686"/>
      <c r="CK10" s="686"/>
      <c r="CL10" s="686"/>
      <c r="CM10" s="686"/>
      <c r="CN10" s="686"/>
      <c r="CO10" s="686"/>
      <c r="CP10" s="686"/>
      <c r="CQ10" s="687"/>
      <c r="CR10" s="642" t="s">
        <v>128</v>
      </c>
      <c r="CS10" s="643"/>
      <c r="CT10" s="643"/>
      <c r="CU10" s="643"/>
      <c r="CV10" s="643"/>
      <c r="CW10" s="643"/>
      <c r="CX10" s="643"/>
      <c r="CY10" s="644"/>
      <c r="CZ10" s="675" t="s">
        <v>128</v>
      </c>
      <c r="DA10" s="675"/>
      <c r="DB10" s="675"/>
      <c r="DC10" s="675"/>
      <c r="DD10" s="648" t="s">
        <v>128</v>
      </c>
      <c r="DE10" s="643"/>
      <c r="DF10" s="643"/>
      <c r="DG10" s="643"/>
      <c r="DH10" s="643"/>
      <c r="DI10" s="643"/>
      <c r="DJ10" s="643"/>
      <c r="DK10" s="643"/>
      <c r="DL10" s="643"/>
      <c r="DM10" s="643"/>
      <c r="DN10" s="643"/>
      <c r="DO10" s="643"/>
      <c r="DP10" s="644"/>
      <c r="DQ10" s="648" t="s">
        <v>128</v>
      </c>
      <c r="DR10" s="643"/>
      <c r="DS10" s="643"/>
      <c r="DT10" s="643"/>
      <c r="DU10" s="643"/>
      <c r="DV10" s="643"/>
      <c r="DW10" s="643"/>
      <c r="DX10" s="643"/>
      <c r="DY10" s="643"/>
      <c r="DZ10" s="643"/>
      <c r="EA10" s="643"/>
      <c r="EB10" s="643"/>
      <c r="EC10" s="688"/>
    </row>
    <row r="11" spans="2:143" ht="11.25" customHeight="1" x14ac:dyDescent="0.15">
      <c r="B11" s="639" t="s">
        <v>247</v>
      </c>
      <c r="C11" s="640"/>
      <c r="D11" s="640"/>
      <c r="E11" s="640"/>
      <c r="F11" s="640"/>
      <c r="G11" s="640"/>
      <c r="H11" s="640"/>
      <c r="I11" s="640"/>
      <c r="J11" s="640"/>
      <c r="K11" s="640"/>
      <c r="L11" s="640"/>
      <c r="M11" s="640"/>
      <c r="N11" s="640"/>
      <c r="O11" s="640"/>
      <c r="P11" s="640"/>
      <c r="Q11" s="641"/>
      <c r="R11" s="642">
        <v>108456</v>
      </c>
      <c r="S11" s="643"/>
      <c r="T11" s="643"/>
      <c r="U11" s="643"/>
      <c r="V11" s="643"/>
      <c r="W11" s="643"/>
      <c r="X11" s="643"/>
      <c r="Y11" s="644"/>
      <c r="Z11" s="645">
        <v>2</v>
      </c>
      <c r="AA11" s="646"/>
      <c r="AB11" s="646"/>
      <c r="AC11" s="647"/>
      <c r="AD11" s="648">
        <v>108456</v>
      </c>
      <c r="AE11" s="643"/>
      <c r="AF11" s="643"/>
      <c r="AG11" s="643"/>
      <c r="AH11" s="643"/>
      <c r="AI11" s="643"/>
      <c r="AJ11" s="643"/>
      <c r="AK11" s="644"/>
      <c r="AL11" s="645">
        <v>5.3</v>
      </c>
      <c r="AM11" s="646"/>
      <c r="AN11" s="646"/>
      <c r="AO11" s="677"/>
      <c r="AP11" s="639" t="s">
        <v>248</v>
      </c>
      <c r="AQ11" s="640"/>
      <c r="AR11" s="640"/>
      <c r="AS11" s="640"/>
      <c r="AT11" s="640"/>
      <c r="AU11" s="640"/>
      <c r="AV11" s="640"/>
      <c r="AW11" s="640"/>
      <c r="AX11" s="640"/>
      <c r="AY11" s="640"/>
      <c r="AZ11" s="640"/>
      <c r="BA11" s="640"/>
      <c r="BB11" s="640"/>
      <c r="BC11" s="640"/>
      <c r="BD11" s="640"/>
      <c r="BE11" s="640"/>
      <c r="BF11" s="641"/>
      <c r="BG11" s="642">
        <v>19774</v>
      </c>
      <c r="BH11" s="643"/>
      <c r="BI11" s="643"/>
      <c r="BJ11" s="643"/>
      <c r="BK11" s="643"/>
      <c r="BL11" s="643"/>
      <c r="BM11" s="643"/>
      <c r="BN11" s="644"/>
      <c r="BO11" s="675">
        <v>3.8</v>
      </c>
      <c r="BP11" s="675"/>
      <c r="BQ11" s="675"/>
      <c r="BR11" s="675"/>
      <c r="BS11" s="648">
        <v>4509</v>
      </c>
      <c r="BT11" s="643"/>
      <c r="BU11" s="643"/>
      <c r="BV11" s="643"/>
      <c r="BW11" s="643"/>
      <c r="BX11" s="643"/>
      <c r="BY11" s="643"/>
      <c r="BZ11" s="643"/>
      <c r="CA11" s="643"/>
      <c r="CB11" s="688"/>
      <c r="CD11" s="689" t="s">
        <v>249</v>
      </c>
      <c r="CE11" s="686"/>
      <c r="CF11" s="686"/>
      <c r="CG11" s="686"/>
      <c r="CH11" s="686"/>
      <c r="CI11" s="686"/>
      <c r="CJ11" s="686"/>
      <c r="CK11" s="686"/>
      <c r="CL11" s="686"/>
      <c r="CM11" s="686"/>
      <c r="CN11" s="686"/>
      <c r="CO11" s="686"/>
      <c r="CP11" s="686"/>
      <c r="CQ11" s="687"/>
      <c r="CR11" s="642">
        <v>153219</v>
      </c>
      <c r="CS11" s="643"/>
      <c r="CT11" s="643"/>
      <c r="CU11" s="643"/>
      <c r="CV11" s="643"/>
      <c r="CW11" s="643"/>
      <c r="CX11" s="643"/>
      <c r="CY11" s="644"/>
      <c r="CZ11" s="675">
        <v>3.2</v>
      </c>
      <c r="DA11" s="675"/>
      <c r="DB11" s="675"/>
      <c r="DC11" s="675"/>
      <c r="DD11" s="648">
        <v>56082</v>
      </c>
      <c r="DE11" s="643"/>
      <c r="DF11" s="643"/>
      <c r="DG11" s="643"/>
      <c r="DH11" s="643"/>
      <c r="DI11" s="643"/>
      <c r="DJ11" s="643"/>
      <c r="DK11" s="643"/>
      <c r="DL11" s="643"/>
      <c r="DM11" s="643"/>
      <c r="DN11" s="643"/>
      <c r="DO11" s="643"/>
      <c r="DP11" s="644"/>
      <c r="DQ11" s="648">
        <v>73811</v>
      </c>
      <c r="DR11" s="643"/>
      <c r="DS11" s="643"/>
      <c r="DT11" s="643"/>
      <c r="DU11" s="643"/>
      <c r="DV11" s="643"/>
      <c r="DW11" s="643"/>
      <c r="DX11" s="643"/>
      <c r="DY11" s="643"/>
      <c r="DZ11" s="643"/>
      <c r="EA11" s="643"/>
      <c r="EB11" s="643"/>
      <c r="EC11" s="688"/>
    </row>
    <row r="12" spans="2:143" ht="11.25" customHeight="1" x14ac:dyDescent="0.15">
      <c r="B12" s="639" t="s">
        <v>250</v>
      </c>
      <c r="C12" s="640"/>
      <c r="D12" s="640"/>
      <c r="E12" s="640"/>
      <c r="F12" s="640"/>
      <c r="G12" s="640"/>
      <c r="H12" s="640"/>
      <c r="I12" s="640"/>
      <c r="J12" s="640"/>
      <c r="K12" s="640"/>
      <c r="L12" s="640"/>
      <c r="M12" s="640"/>
      <c r="N12" s="640"/>
      <c r="O12" s="640"/>
      <c r="P12" s="640"/>
      <c r="Q12" s="641"/>
      <c r="R12" s="642">
        <v>31402</v>
      </c>
      <c r="S12" s="643"/>
      <c r="T12" s="643"/>
      <c r="U12" s="643"/>
      <c r="V12" s="643"/>
      <c r="W12" s="643"/>
      <c r="X12" s="643"/>
      <c r="Y12" s="644"/>
      <c r="Z12" s="675">
        <v>0.6</v>
      </c>
      <c r="AA12" s="675"/>
      <c r="AB12" s="675"/>
      <c r="AC12" s="675"/>
      <c r="AD12" s="676">
        <v>31402</v>
      </c>
      <c r="AE12" s="676"/>
      <c r="AF12" s="676"/>
      <c r="AG12" s="676"/>
      <c r="AH12" s="676"/>
      <c r="AI12" s="676"/>
      <c r="AJ12" s="676"/>
      <c r="AK12" s="676"/>
      <c r="AL12" s="645">
        <v>1.5</v>
      </c>
      <c r="AM12" s="646"/>
      <c r="AN12" s="646"/>
      <c r="AO12" s="677"/>
      <c r="AP12" s="639" t="s">
        <v>251</v>
      </c>
      <c r="AQ12" s="640"/>
      <c r="AR12" s="640"/>
      <c r="AS12" s="640"/>
      <c r="AT12" s="640"/>
      <c r="AU12" s="640"/>
      <c r="AV12" s="640"/>
      <c r="AW12" s="640"/>
      <c r="AX12" s="640"/>
      <c r="AY12" s="640"/>
      <c r="AZ12" s="640"/>
      <c r="BA12" s="640"/>
      <c r="BB12" s="640"/>
      <c r="BC12" s="640"/>
      <c r="BD12" s="640"/>
      <c r="BE12" s="640"/>
      <c r="BF12" s="641"/>
      <c r="BG12" s="642">
        <v>287631</v>
      </c>
      <c r="BH12" s="643"/>
      <c r="BI12" s="643"/>
      <c r="BJ12" s="643"/>
      <c r="BK12" s="643"/>
      <c r="BL12" s="643"/>
      <c r="BM12" s="643"/>
      <c r="BN12" s="644"/>
      <c r="BO12" s="675">
        <v>54.6</v>
      </c>
      <c r="BP12" s="675"/>
      <c r="BQ12" s="675"/>
      <c r="BR12" s="675"/>
      <c r="BS12" s="648" t="s">
        <v>128</v>
      </c>
      <c r="BT12" s="643"/>
      <c r="BU12" s="643"/>
      <c r="BV12" s="643"/>
      <c r="BW12" s="643"/>
      <c r="BX12" s="643"/>
      <c r="BY12" s="643"/>
      <c r="BZ12" s="643"/>
      <c r="CA12" s="643"/>
      <c r="CB12" s="688"/>
      <c r="CD12" s="689" t="s">
        <v>252</v>
      </c>
      <c r="CE12" s="686"/>
      <c r="CF12" s="686"/>
      <c r="CG12" s="686"/>
      <c r="CH12" s="686"/>
      <c r="CI12" s="686"/>
      <c r="CJ12" s="686"/>
      <c r="CK12" s="686"/>
      <c r="CL12" s="686"/>
      <c r="CM12" s="686"/>
      <c r="CN12" s="686"/>
      <c r="CO12" s="686"/>
      <c r="CP12" s="686"/>
      <c r="CQ12" s="687"/>
      <c r="CR12" s="642">
        <v>37325</v>
      </c>
      <c r="CS12" s="643"/>
      <c r="CT12" s="643"/>
      <c r="CU12" s="643"/>
      <c r="CV12" s="643"/>
      <c r="CW12" s="643"/>
      <c r="CX12" s="643"/>
      <c r="CY12" s="644"/>
      <c r="CZ12" s="675">
        <v>0.8</v>
      </c>
      <c r="DA12" s="675"/>
      <c r="DB12" s="675"/>
      <c r="DC12" s="675"/>
      <c r="DD12" s="648" t="s">
        <v>128</v>
      </c>
      <c r="DE12" s="643"/>
      <c r="DF12" s="643"/>
      <c r="DG12" s="643"/>
      <c r="DH12" s="643"/>
      <c r="DI12" s="643"/>
      <c r="DJ12" s="643"/>
      <c r="DK12" s="643"/>
      <c r="DL12" s="643"/>
      <c r="DM12" s="643"/>
      <c r="DN12" s="643"/>
      <c r="DO12" s="643"/>
      <c r="DP12" s="644"/>
      <c r="DQ12" s="648">
        <v>34982</v>
      </c>
      <c r="DR12" s="643"/>
      <c r="DS12" s="643"/>
      <c r="DT12" s="643"/>
      <c r="DU12" s="643"/>
      <c r="DV12" s="643"/>
      <c r="DW12" s="643"/>
      <c r="DX12" s="643"/>
      <c r="DY12" s="643"/>
      <c r="DZ12" s="643"/>
      <c r="EA12" s="643"/>
      <c r="EB12" s="643"/>
      <c r="EC12" s="688"/>
    </row>
    <row r="13" spans="2:143" ht="11.25" customHeight="1" x14ac:dyDescent="0.15">
      <c r="B13" s="639" t="s">
        <v>253</v>
      </c>
      <c r="C13" s="640"/>
      <c r="D13" s="640"/>
      <c r="E13" s="640"/>
      <c r="F13" s="640"/>
      <c r="G13" s="640"/>
      <c r="H13" s="640"/>
      <c r="I13" s="640"/>
      <c r="J13" s="640"/>
      <c r="K13" s="640"/>
      <c r="L13" s="640"/>
      <c r="M13" s="640"/>
      <c r="N13" s="640"/>
      <c r="O13" s="640"/>
      <c r="P13" s="640"/>
      <c r="Q13" s="641"/>
      <c r="R13" s="642" t="s">
        <v>128</v>
      </c>
      <c r="S13" s="643"/>
      <c r="T13" s="643"/>
      <c r="U13" s="643"/>
      <c r="V13" s="643"/>
      <c r="W13" s="643"/>
      <c r="X13" s="643"/>
      <c r="Y13" s="644"/>
      <c r="Z13" s="675" t="s">
        <v>137</v>
      </c>
      <c r="AA13" s="675"/>
      <c r="AB13" s="675"/>
      <c r="AC13" s="675"/>
      <c r="AD13" s="676" t="s">
        <v>128</v>
      </c>
      <c r="AE13" s="676"/>
      <c r="AF13" s="676"/>
      <c r="AG13" s="676"/>
      <c r="AH13" s="676"/>
      <c r="AI13" s="676"/>
      <c r="AJ13" s="676"/>
      <c r="AK13" s="676"/>
      <c r="AL13" s="645" t="s">
        <v>137</v>
      </c>
      <c r="AM13" s="646"/>
      <c r="AN13" s="646"/>
      <c r="AO13" s="677"/>
      <c r="AP13" s="639" t="s">
        <v>254</v>
      </c>
      <c r="AQ13" s="640"/>
      <c r="AR13" s="640"/>
      <c r="AS13" s="640"/>
      <c r="AT13" s="640"/>
      <c r="AU13" s="640"/>
      <c r="AV13" s="640"/>
      <c r="AW13" s="640"/>
      <c r="AX13" s="640"/>
      <c r="AY13" s="640"/>
      <c r="AZ13" s="640"/>
      <c r="BA13" s="640"/>
      <c r="BB13" s="640"/>
      <c r="BC13" s="640"/>
      <c r="BD13" s="640"/>
      <c r="BE13" s="640"/>
      <c r="BF13" s="641"/>
      <c r="BG13" s="642">
        <v>285658</v>
      </c>
      <c r="BH13" s="643"/>
      <c r="BI13" s="643"/>
      <c r="BJ13" s="643"/>
      <c r="BK13" s="643"/>
      <c r="BL13" s="643"/>
      <c r="BM13" s="643"/>
      <c r="BN13" s="644"/>
      <c r="BO13" s="675">
        <v>54.3</v>
      </c>
      <c r="BP13" s="675"/>
      <c r="BQ13" s="675"/>
      <c r="BR13" s="675"/>
      <c r="BS13" s="648" t="s">
        <v>128</v>
      </c>
      <c r="BT13" s="643"/>
      <c r="BU13" s="643"/>
      <c r="BV13" s="643"/>
      <c r="BW13" s="643"/>
      <c r="BX13" s="643"/>
      <c r="BY13" s="643"/>
      <c r="BZ13" s="643"/>
      <c r="CA13" s="643"/>
      <c r="CB13" s="688"/>
      <c r="CD13" s="689" t="s">
        <v>255</v>
      </c>
      <c r="CE13" s="686"/>
      <c r="CF13" s="686"/>
      <c r="CG13" s="686"/>
      <c r="CH13" s="686"/>
      <c r="CI13" s="686"/>
      <c r="CJ13" s="686"/>
      <c r="CK13" s="686"/>
      <c r="CL13" s="686"/>
      <c r="CM13" s="686"/>
      <c r="CN13" s="686"/>
      <c r="CO13" s="686"/>
      <c r="CP13" s="686"/>
      <c r="CQ13" s="687"/>
      <c r="CR13" s="642">
        <v>779502</v>
      </c>
      <c r="CS13" s="643"/>
      <c r="CT13" s="643"/>
      <c r="CU13" s="643"/>
      <c r="CV13" s="643"/>
      <c r="CW13" s="643"/>
      <c r="CX13" s="643"/>
      <c r="CY13" s="644"/>
      <c r="CZ13" s="675">
        <v>16.3</v>
      </c>
      <c r="DA13" s="675"/>
      <c r="DB13" s="675"/>
      <c r="DC13" s="675"/>
      <c r="DD13" s="648">
        <v>699023</v>
      </c>
      <c r="DE13" s="643"/>
      <c r="DF13" s="643"/>
      <c r="DG13" s="643"/>
      <c r="DH13" s="643"/>
      <c r="DI13" s="643"/>
      <c r="DJ13" s="643"/>
      <c r="DK13" s="643"/>
      <c r="DL13" s="643"/>
      <c r="DM13" s="643"/>
      <c r="DN13" s="643"/>
      <c r="DO13" s="643"/>
      <c r="DP13" s="644"/>
      <c r="DQ13" s="648">
        <v>164708</v>
      </c>
      <c r="DR13" s="643"/>
      <c r="DS13" s="643"/>
      <c r="DT13" s="643"/>
      <c r="DU13" s="643"/>
      <c r="DV13" s="643"/>
      <c r="DW13" s="643"/>
      <c r="DX13" s="643"/>
      <c r="DY13" s="643"/>
      <c r="DZ13" s="643"/>
      <c r="EA13" s="643"/>
      <c r="EB13" s="643"/>
      <c r="EC13" s="688"/>
    </row>
    <row r="14" spans="2:143" ht="11.25" customHeight="1" x14ac:dyDescent="0.15">
      <c r="B14" s="639" t="s">
        <v>256</v>
      </c>
      <c r="C14" s="640"/>
      <c r="D14" s="640"/>
      <c r="E14" s="640"/>
      <c r="F14" s="640"/>
      <c r="G14" s="640"/>
      <c r="H14" s="640"/>
      <c r="I14" s="640"/>
      <c r="J14" s="640"/>
      <c r="K14" s="640"/>
      <c r="L14" s="640"/>
      <c r="M14" s="640"/>
      <c r="N14" s="640"/>
      <c r="O14" s="640"/>
      <c r="P14" s="640"/>
      <c r="Q14" s="641"/>
      <c r="R14" s="642" t="s">
        <v>128</v>
      </c>
      <c r="S14" s="643"/>
      <c r="T14" s="643"/>
      <c r="U14" s="643"/>
      <c r="V14" s="643"/>
      <c r="W14" s="643"/>
      <c r="X14" s="643"/>
      <c r="Y14" s="644"/>
      <c r="Z14" s="675" t="s">
        <v>128</v>
      </c>
      <c r="AA14" s="675"/>
      <c r="AB14" s="675"/>
      <c r="AC14" s="675"/>
      <c r="AD14" s="676" t="s">
        <v>234</v>
      </c>
      <c r="AE14" s="676"/>
      <c r="AF14" s="676"/>
      <c r="AG14" s="676"/>
      <c r="AH14" s="676"/>
      <c r="AI14" s="676"/>
      <c r="AJ14" s="676"/>
      <c r="AK14" s="676"/>
      <c r="AL14" s="645" t="s">
        <v>128</v>
      </c>
      <c r="AM14" s="646"/>
      <c r="AN14" s="646"/>
      <c r="AO14" s="677"/>
      <c r="AP14" s="639" t="s">
        <v>257</v>
      </c>
      <c r="AQ14" s="640"/>
      <c r="AR14" s="640"/>
      <c r="AS14" s="640"/>
      <c r="AT14" s="640"/>
      <c r="AU14" s="640"/>
      <c r="AV14" s="640"/>
      <c r="AW14" s="640"/>
      <c r="AX14" s="640"/>
      <c r="AY14" s="640"/>
      <c r="AZ14" s="640"/>
      <c r="BA14" s="640"/>
      <c r="BB14" s="640"/>
      <c r="BC14" s="640"/>
      <c r="BD14" s="640"/>
      <c r="BE14" s="640"/>
      <c r="BF14" s="641"/>
      <c r="BG14" s="642">
        <v>24259</v>
      </c>
      <c r="BH14" s="643"/>
      <c r="BI14" s="643"/>
      <c r="BJ14" s="643"/>
      <c r="BK14" s="643"/>
      <c r="BL14" s="643"/>
      <c r="BM14" s="643"/>
      <c r="BN14" s="644"/>
      <c r="BO14" s="675">
        <v>4.5999999999999996</v>
      </c>
      <c r="BP14" s="675"/>
      <c r="BQ14" s="675"/>
      <c r="BR14" s="675"/>
      <c r="BS14" s="648" t="s">
        <v>128</v>
      </c>
      <c r="BT14" s="643"/>
      <c r="BU14" s="643"/>
      <c r="BV14" s="643"/>
      <c r="BW14" s="643"/>
      <c r="BX14" s="643"/>
      <c r="BY14" s="643"/>
      <c r="BZ14" s="643"/>
      <c r="CA14" s="643"/>
      <c r="CB14" s="688"/>
      <c r="CD14" s="689" t="s">
        <v>258</v>
      </c>
      <c r="CE14" s="686"/>
      <c r="CF14" s="686"/>
      <c r="CG14" s="686"/>
      <c r="CH14" s="686"/>
      <c r="CI14" s="686"/>
      <c r="CJ14" s="686"/>
      <c r="CK14" s="686"/>
      <c r="CL14" s="686"/>
      <c r="CM14" s="686"/>
      <c r="CN14" s="686"/>
      <c r="CO14" s="686"/>
      <c r="CP14" s="686"/>
      <c r="CQ14" s="687"/>
      <c r="CR14" s="642">
        <v>172008</v>
      </c>
      <c r="CS14" s="643"/>
      <c r="CT14" s="643"/>
      <c r="CU14" s="643"/>
      <c r="CV14" s="643"/>
      <c r="CW14" s="643"/>
      <c r="CX14" s="643"/>
      <c r="CY14" s="644"/>
      <c r="CZ14" s="675">
        <v>3.6</v>
      </c>
      <c r="DA14" s="675"/>
      <c r="DB14" s="675"/>
      <c r="DC14" s="675"/>
      <c r="DD14" s="648">
        <v>25506</v>
      </c>
      <c r="DE14" s="643"/>
      <c r="DF14" s="643"/>
      <c r="DG14" s="643"/>
      <c r="DH14" s="643"/>
      <c r="DI14" s="643"/>
      <c r="DJ14" s="643"/>
      <c r="DK14" s="643"/>
      <c r="DL14" s="643"/>
      <c r="DM14" s="643"/>
      <c r="DN14" s="643"/>
      <c r="DO14" s="643"/>
      <c r="DP14" s="644"/>
      <c r="DQ14" s="648">
        <v>126392</v>
      </c>
      <c r="DR14" s="643"/>
      <c r="DS14" s="643"/>
      <c r="DT14" s="643"/>
      <c r="DU14" s="643"/>
      <c r="DV14" s="643"/>
      <c r="DW14" s="643"/>
      <c r="DX14" s="643"/>
      <c r="DY14" s="643"/>
      <c r="DZ14" s="643"/>
      <c r="EA14" s="643"/>
      <c r="EB14" s="643"/>
      <c r="EC14" s="688"/>
    </row>
    <row r="15" spans="2:143" ht="11.25" customHeight="1" x14ac:dyDescent="0.15">
      <c r="B15" s="639" t="s">
        <v>259</v>
      </c>
      <c r="C15" s="640"/>
      <c r="D15" s="640"/>
      <c r="E15" s="640"/>
      <c r="F15" s="640"/>
      <c r="G15" s="640"/>
      <c r="H15" s="640"/>
      <c r="I15" s="640"/>
      <c r="J15" s="640"/>
      <c r="K15" s="640"/>
      <c r="L15" s="640"/>
      <c r="M15" s="640"/>
      <c r="N15" s="640"/>
      <c r="O15" s="640"/>
      <c r="P15" s="640"/>
      <c r="Q15" s="641"/>
      <c r="R15" s="642" t="s">
        <v>234</v>
      </c>
      <c r="S15" s="643"/>
      <c r="T15" s="643"/>
      <c r="U15" s="643"/>
      <c r="V15" s="643"/>
      <c r="W15" s="643"/>
      <c r="X15" s="643"/>
      <c r="Y15" s="644"/>
      <c r="Z15" s="675" t="s">
        <v>234</v>
      </c>
      <c r="AA15" s="675"/>
      <c r="AB15" s="675"/>
      <c r="AC15" s="675"/>
      <c r="AD15" s="676" t="s">
        <v>128</v>
      </c>
      <c r="AE15" s="676"/>
      <c r="AF15" s="676"/>
      <c r="AG15" s="676"/>
      <c r="AH15" s="676"/>
      <c r="AI15" s="676"/>
      <c r="AJ15" s="676"/>
      <c r="AK15" s="676"/>
      <c r="AL15" s="645" t="s">
        <v>137</v>
      </c>
      <c r="AM15" s="646"/>
      <c r="AN15" s="646"/>
      <c r="AO15" s="677"/>
      <c r="AP15" s="639" t="s">
        <v>260</v>
      </c>
      <c r="AQ15" s="640"/>
      <c r="AR15" s="640"/>
      <c r="AS15" s="640"/>
      <c r="AT15" s="640"/>
      <c r="AU15" s="640"/>
      <c r="AV15" s="640"/>
      <c r="AW15" s="640"/>
      <c r="AX15" s="640"/>
      <c r="AY15" s="640"/>
      <c r="AZ15" s="640"/>
      <c r="BA15" s="640"/>
      <c r="BB15" s="640"/>
      <c r="BC15" s="640"/>
      <c r="BD15" s="640"/>
      <c r="BE15" s="640"/>
      <c r="BF15" s="641"/>
      <c r="BG15" s="642">
        <v>32146</v>
      </c>
      <c r="BH15" s="643"/>
      <c r="BI15" s="643"/>
      <c r="BJ15" s="643"/>
      <c r="BK15" s="643"/>
      <c r="BL15" s="643"/>
      <c r="BM15" s="643"/>
      <c r="BN15" s="644"/>
      <c r="BO15" s="675">
        <v>6.1</v>
      </c>
      <c r="BP15" s="675"/>
      <c r="BQ15" s="675"/>
      <c r="BR15" s="675"/>
      <c r="BS15" s="648" t="s">
        <v>128</v>
      </c>
      <c r="BT15" s="643"/>
      <c r="BU15" s="643"/>
      <c r="BV15" s="643"/>
      <c r="BW15" s="643"/>
      <c r="BX15" s="643"/>
      <c r="BY15" s="643"/>
      <c r="BZ15" s="643"/>
      <c r="CA15" s="643"/>
      <c r="CB15" s="688"/>
      <c r="CD15" s="689" t="s">
        <v>261</v>
      </c>
      <c r="CE15" s="686"/>
      <c r="CF15" s="686"/>
      <c r="CG15" s="686"/>
      <c r="CH15" s="686"/>
      <c r="CI15" s="686"/>
      <c r="CJ15" s="686"/>
      <c r="CK15" s="686"/>
      <c r="CL15" s="686"/>
      <c r="CM15" s="686"/>
      <c r="CN15" s="686"/>
      <c r="CO15" s="686"/>
      <c r="CP15" s="686"/>
      <c r="CQ15" s="687"/>
      <c r="CR15" s="642">
        <v>376256</v>
      </c>
      <c r="CS15" s="643"/>
      <c r="CT15" s="643"/>
      <c r="CU15" s="643"/>
      <c r="CV15" s="643"/>
      <c r="CW15" s="643"/>
      <c r="CX15" s="643"/>
      <c r="CY15" s="644"/>
      <c r="CZ15" s="675">
        <v>7.9</v>
      </c>
      <c r="DA15" s="675"/>
      <c r="DB15" s="675"/>
      <c r="DC15" s="675"/>
      <c r="DD15" s="648">
        <v>27210</v>
      </c>
      <c r="DE15" s="643"/>
      <c r="DF15" s="643"/>
      <c r="DG15" s="643"/>
      <c r="DH15" s="643"/>
      <c r="DI15" s="643"/>
      <c r="DJ15" s="643"/>
      <c r="DK15" s="643"/>
      <c r="DL15" s="643"/>
      <c r="DM15" s="643"/>
      <c r="DN15" s="643"/>
      <c r="DO15" s="643"/>
      <c r="DP15" s="644"/>
      <c r="DQ15" s="648">
        <v>294904</v>
      </c>
      <c r="DR15" s="643"/>
      <c r="DS15" s="643"/>
      <c r="DT15" s="643"/>
      <c r="DU15" s="643"/>
      <c r="DV15" s="643"/>
      <c r="DW15" s="643"/>
      <c r="DX15" s="643"/>
      <c r="DY15" s="643"/>
      <c r="DZ15" s="643"/>
      <c r="EA15" s="643"/>
      <c r="EB15" s="643"/>
      <c r="EC15" s="688"/>
    </row>
    <row r="16" spans="2:143" ht="11.25" customHeight="1" x14ac:dyDescent="0.15">
      <c r="B16" s="639" t="s">
        <v>262</v>
      </c>
      <c r="C16" s="640"/>
      <c r="D16" s="640"/>
      <c r="E16" s="640"/>
      <c r="F16" s="640"/>
      <c r="G16" s="640"/>
      <c r="H16" s="640"/>
      <c r="I16" s="640"/>
      <c r="J16" s="640"/>
      <c r="K16" s="640"/>
      <c r="L16" s="640"/>
      <c r="M16" s="640"/>
      <c r="N16" s="640"/>
      <c r="O16" s="640"/>
      <c r="P16" s="640"/>
      <c r="Q16" s="641"/>
      <c r="R16" s="642">
        <v>1567</v>
      </c>
      <c r="S16" s="643"/>
      <c r="T16" s="643"/>
      <c r="U16" s="643"/>
      <c r="V16" s="643"/>
      <c r="W16" s="643"/>
      <c r="X16" s="643"/>
      <c r="Y16" s="644"/>
      <c r="Z16" s="675">
        <v>0</v>
      </c>
      <c r="AA16" s="675"/>
      <c r="AB16" s="675"/>
      <c r="AC16" s="675"/>
      <c r="AD16" s="676">
        <v>1567</v>
      </c>
      <c r="AE16" s="676"/>
      <c r="AF16" s="676"/>
      <c r="AG16" s="676"/>
      <c r="AH16" s="676"/>
      <c r="AI16" s="676"/>
      <c r="AJ16" s="676"/>
      <c r="AK16" s="676"/>
      <c r="AL16" s="645">
        <v>0.1</v>
      </c>
      <c r="AM16" s="646"/>
      <c r="AN16" s="646"/>
      <c r="AO16" s="677"/>
      <c r="AP16" s="639" t="s">
        <v>263</v>
      </c>
      <c r="AQ16" s="640"/>
      <c r="AR16" s="640"/>
      <c r="AS16" s="640"/>
      <c r="AT16" s="640"/>
      <c r="AU16" s="640"/>
      <c r="AV16" s="640"/>
      <c r="AW16" s="640"/>
      <c r="AX16" s="640"/>
      <c r="AY16" s="640"/>
      <c r="AZ16" s="640"/>
      <c r="BA16" s="640"/>
      <c r="BB16" s="640"/>
      <c r="BC16" s="640"/>
      <c r="BD16" s="640"/>
      <c r="BE16" s="640"/>
      <c r="BF16" s="641"/>
      <c r="BG16" s="642" t="s">
        <v>128</v>
      </c>
      <c r="BH16" s="643"/>
      <c r="BI16" s="643"/>
      <c r="BJ16" s="643"/>
      <c r="BK16" s="643"/>
      <c r="BL16" s="643"/>
      <c r="BM16" s="643"/>
      <c r="BN16" s="644"/>
      <c r="BO16" s="675" t="s">
        <v>128</v>
      </c>
      <c r="BP16" s="675"/>
      <c r="BQ16" s="675"/>
      <c r="BR16" s="675"/>
      <c r="BS16" s="648" t="s">
        <v>128</v>
      </c>
      <c r="BT16" s="643"/>
      <c r="BU16" s="643"/>
      <c r="BV16" s="643"/>
      <c r="BW16" s="643"/>
      <c r="BX16" s="643"/>
      <c r="BY16" s="643"/>
      <c r="BZ16" s="643"/>
      <c r="CA16" s="643"/>
      <c r="CB16" s="688"/>
      <c r="CD16" s="689" t="s">
        <v>264</v>
      </c>
      <c r="CE16" s="686"/>
      <c r="CF16" s="686"/>
      <c r="CG16" s="686"/>
      <c r="CH16" s="686"/>
      <c r="CI16" s="686"/>
      <c r="CJ16" s="686"/>
      <c r="CK16" s="686"/>
      <c r="CL16" s="686"/>
      <c r="CM16" s="686"/>
      <c r="CN16" s="686"/>
      <c r="CO16" s="686"/>
      <c r="CP16" s="686"/>
      <c r="CQ16" s="687"/>
      <c r="CR16" s="642">
        <v>56296</v>
      </c>
      <c r="CS16" s="643"/>
      <c r="CT16" s="643"/>
      <c r="CU16" s="643"/>
      <c r="CV16" s="643"/>
      <c r="CW16" s="643"/>
      <c r="CX16" s="643"/>
      <c r="CY16" s="644"/>
      <c r="CZ16" s="675">
        <v>1.2</v>
      </c>
      <c r="DA16" s="675"/>
      <c r="DB16" s="675"/>
      <c r="DC16" s="675"/>
      <c r="DD16" s="648" t="s">
        <v>128</v>
      </c>
      <c r="DE16" s="643"/>
      <c r="DF16" s="643"/>
      <c r="DG16" s="643"/>
      <c r="DH16" s="643"/>
      <c r="DI16" s="643"/>
      <c r="DJ16" s="643"/>
      <c r="DK16" s="643"/>
      <c r="DL16" s="643"/>
      <c r="DM16" s="643"/>
      <c r="DN16" s="643"/>
      <c r="DO16" s="643"/>
      <c r="DP16" s="644"/>
      <c r="DQ16" s="648">
        <v>9668</v>
      </c>
      <c r="DR16" s="643"/>
      <c r="DS16" s="643"/>
      <c r="DT16" s="643"/>
      <c r="DU16" s="643"/>
      <c r="DV16" s="643"/>
      <c r="DW16" s="643"/>
      <c r="DX16" s="643"/>
      <c r="DY16" s="643"/>
      <c r="DZ16" s="643"/>
      <c r="EA16" s="643"/>
      <c r="EB16" s="643"/>
      <c r="EC16" s="688"/>
    </row>
    <row r="17" spans="2:133" ht="11.25" customHeight="1" x14ac:dyDescent="0.15">
      <c r="B17" s="639" t="s">
        <v>265</v>
      </c>
      <c r="C17" s="640"/>
      <c r="D17" s="640"/>
      <c r="E17" s="640"/>
      <c r="F17" s="640"/>
      <c r="G17" s="640"/>
      <c r="H17" s="640"/>
      <c r="I17" s="640"/>
      <c r="J17" s="640"/>
      <c r="K17" s="640"/>
      <c r="L17" s="640"/>
      <c r="M17" s="640"/>
      <c r="N17" s="640"/>
      <c r="O17" s="640"/>
      <c r="P17" s="640"/>
      <c r="Q17" s="641"/>
      <c r="R17" s="642">
        <v>1843</v>
      </c>
      <c r="S17" s="643"/>
      <c r="T17" s="643"/>
      <c r="U17" s="643"/>
      <c r="V17" s="643"/>
      <c r="W17" s="643"/>
      <c r="X17" s="643"/>
      <c r="Y17" s="644"/>
      <c r="Z17" s="675">
        <v>0</v>
      </c>
      <c r="AA17" s="675"/>
      <c r="AB17" s="675"/>
      <c r="AC17" s="675"/>
      <c r="AD17" s="676">
        <v>1843</v>
      </c>
      <c r="AE17" s="676"/>
      <c r="AF17" s="676"/>
      <c r="AG17" s="676"/>
      <c r="AH17" s="676"/>
      <c r="AI17" s="676"/>
      <c r="AJ17" s="676"/>
      <c r="AK17" s="676"/>
      <c r="AL17" s="645">
        <v>0.1</v>
      </c>
      <c r="AM17" s="646"/>
      <c r="AN17" s="646"/>
      <c r="AO17" s="677"/>
      <c r="AP17" s="639" t="s">
        <v>266</v>
      </c>
      <c r="AQ17" s="640"/>
      <c r="AR17" s="640"/>
      <c r="AS17" s="640"/>
      <c r="AT17" s="640"/>
      <c r="AU17" s="640"/>
      <c r="AV17" s="640"/>
      <c r="AW17" s="640"/>
      <c r="AX17" s="640"/>
      <c r="AY17" s="640"/>
      <c r="AZ17" s="640"/>
      <c r="BA17" s="640"/>
      <c r="BB17" s="640"/>
      <c r="BC17" s="640"/>
      <c r="BD17" s="640"/>
      <c r="BE17" s="640"/>
      <c r="BF17" s="641"/>
      <c r="BG17" s="642" t="s">
        <v>128</v>
      </c>
      <c r="BH17" s="643"/>
      <c r="BI17" s="643"/>
      <c r="BJ17" s="643"/>
      <c r="BK17" s="643"/>
      <c r="BL17" s="643"/>
      <c r="BM17" s="643"/>
      <c r="BN17" s="644"/>
      <c r="BO17" s="675" t="s">
        <v>137</v>
      </c>
      <c r="BP17" s="675"/>
      <c r="BQ17" s="675"/>
      <c r="BR17" s="675"/>
      <c r="BS17" s="648" t="s">
        <v>128</v>
      </c>
      <c r="BT17" s="643"/>
      <c r="BU17" s="643"/>
      <c r="BV17" s="643"/>
      <c r="BW17" s="643"/>
      <c r="BX17" s="643"/>
      <c r="BY17" s="643"/>
      <c r="BZ17" s="643"/>
      <c r="CA17" s="643"/>
      <c r="CB17" s="688"/>
      <c r="CD17" s="689" t="s">
        <v>267</v>
      </c>
      <c r="CE17" s="686"/>
      <c r="CF17" s="686"/>
      <c r="CG17" s="686"/>
      <c r="CH17" s="686"/>
      <c r="CI17" s="686"/>
      <c r="CJ17" s="686"/>
      <c r="CK17" s="686"/>
      <c r="CL17" s="686"/>
      <c r="CM17" s="686"/>
      <c r="CN17" s="686"/>
      <c r="CO17" s="686"/>
      <c r="CP17" s="686"/>
      <c r="CQ17" s="687"/>
      <c r="CR17" s="642">
        <v>462866</v>
      </c>
      <c r="CS17" s="643"/>
      <c r="CT17" s="643"/>
      <c r="CU17" s="643"/>
      <c r="CV17" s="643"/>
      <c r="CW17" s="643"/>
      <c r="CX17" s="643"/>
      <c r="CY17" s="644"/>
      <c r="CZ17" s="675">
        <v>9.6999999999999993</v>
      </c>
      <c r="DA17" s="675"/>
      <c r="DB17" s="675"/>
      <c r="DC17" s="675"/>
      <c r="DD17" s="648" t="s">
        <v>128</v>
      </c>
      <c r="DE17" s="643"/>
      <c r="DF17" s="643"/>
      <c r="DG17" s="643"/>
      <c r="DH17" s="643"/>
      <c r="DI17" s="643"/>
      <c r="DJ17" s="643"/>
      <c r="DK17" s="643"/>
      <c r="DL17" s="643"/>
      <c r="DM17" s="643"/>
      <c r="DN17" s="643"/>
      <c r="DO17" s="643"/>
      <c r="DP17" s="644"/>
      <c r="DQ17" s="648">
        <v>456954</v>
      </c>
      <c r="DR17" s="643"/>
      <c r="DS17" s="643"/>
      <c r="DT17" s="643"/>
      <c r="DU17" s="643"/>
      <c r="DV17" s="643"/>
      <c r="DW17" s="643"/>
      <c r="DX17" s="643"/>
      <c r="DY17" s="643"/>
      <c r="DZ17" s="643"/>
      <c r="EA17" s="643"/>
      <c r="EB17" s="643"/>
      <c r="EC17" s="688"/>
    </row>
    <row r="18" spans="2:133" ht="11.25" customHeight="1" x14ac:dyDescent="0.15">
      <c r="B18" s="639" t="s">
        <v>268</v>
      </c>
      <c r="C18" s="640"/>
      <c r="D18" s="640"/>
      <c r="E18" s="640"/>
      <c r="F18" s="640"/>
      <c r="G18" s="640"/>
      <c r="H18" s="640"/>
      <c r="I18" s="640"/>
      <c r="J18" s="640"/>
      <c r="K18" s="640"/>
      <c r="L18" s="640"/>
      <c r="M18" s="640"/>
      <c r="N18" s="640"/>
      <c r="O18" s="640"/>
      <c r="P18" s="640"/>
      <c r="Q18" s="641"/>
      <c r="R18" s="642">
        <v>3674</v>
      </c>
      <c r="S18" s="643"/>
      <c r="T18" s="643"/>
      <c r="U18" s="643"/>
      <c r="V18" s="643"/>
      <c r="W18" s="643"/>
      <c r="X18" s="643"/>
      <c r="Y18" s="644"/>
      <c r="Z18" s="675">
        <v>0.1</v>
      </c>
      <c r="AA18" s="675"/>
      <c r="AB18" s="675"/>
      <c r="AC18" s="675"/>
      <c r="AD18" s="676">
        <v>3674</v>
      </c>
      <c r="AE18" s="676"/>
      <c r="AF18" s="676"/>
      <c r="AG18" s="676"/>
      <c r="AH18" s="676"/>
      <c r="AI18" s="676"/>
      <c r="AJ18" s="676"/>
      <c r="AK18" s="676"/>
      <c r="AL18" s="645">
        <v>0.2</v>
      </c>
      <c r="AM18" s="646"/>
      <c r="AN18" s="646"/>
      <c r="AO18" s="677"/>
      <c r="AP18" s="639" t="s">
        <v>269</v>
      </c>
      <c r="AQ18" s="640"/>
      <c r="AR18" s="640"/>
      <c r="AS18" s="640"/>
      <c r="AT18" s="640"/>
      <c r="AU18" s="640"/>
      <c r="AV18" s="640"/>
      <c r="AW18" s="640"/>
      <c r="AX18" s="640"/>
      <c r="AY18" s="640"/>
      <c r="AZ18" s="640"/>
      <c r="BA18" s="640"/>
      <c r="BB18" s="640"/>
      <c r="BC18" s="640"/>
      <c r="BD18" s="640"/>
      <c r="BE18" s="640"/>
      <c r="BF18" s="641"/>
      <c r="BG18" s="642" t="s">
        <v>128</v>
      </c>
      <c r="BH18" s="643"/>
      <c r="BI18" s="643"/>
      <c r="BJ18" s="643"/>
      <c r="BK18" s="643"/>
      <c r="BL18" s="643"/>
      <c r="BM18" s="643"/>
      <c r="BN18" s="644"/>
      <c r="BO18" s="675" t="s">
        <v>128</v>
      </c>
      <c r="BP18" s="675"/>
      <c r="BQ18" s="675"/>
      <c r="BR18" s="675"/>
      <c r="BS18" s="648" t="s">
        <v>128</v>
      </c>
      <c r="BT18" s="643"/>
      <c r="BU18" s="643"/>
      <c r="BV18" s="643"/>
      <c r="BW18" s="643"/>
      <c r="BX18" s="643"/>
      <c r="BY18" s="643"/>
      <c r="BZ18" s="643"/>
      <c r="CA18" s="643"/>
      <c r="CB18" s="688"/>
      <c r="CD18" s="689" t="s">
        <v>270</v>
      </c>
      <c r="CE18" s="686"/>
      <c r="CF18" s="686"/>
      <c r="CG18" s="686"/>
      <c r="CH18" s="686"/>
      <c r="CI18" s="686"/>
      <c r="CJ18" s="686"/>
      <c r="CK18" s="686"/>
      <c r="CL18" s="686"/>
      <c r="CM18" s="686"/>
      <c r="CN18" s="686"/>
      <c r="CO18" s="686"/>
      <c r="CP18" s="686"/>
      <c r="CQ18" s="687"/>
      <c r="CR18" s="642" t="s">
        <v>128</v>
      </c>
      <c r="CS18" s="643"/>
      <c r="CT18" s="643"/>
      <c r="CU18" s="643"/>
      <c r="CV18" s="643"/>
      <c r="CW18" s="643"/>
      <c r="CX18" s="643"/>
      <c r="CY18" s="644"/>
      <c r="CZ18" s="675" t="s">
        <v>234</v>
      </c>
      <c r="DA18" s="675"/>
      <c r="DB18" s="675"/>
      <c r="DC18" s="675"/>
      <c r="DD18" s="648" t="s">
        <v>128</v>
      </c>
      <c r="DE18" s="643"/>
      <c r="DF18" s="643"/>
      <c r="DG18" s="643"/>
      <c r="DH18" s="643"/>
      <c r="DI18" s="643"/>
      <c r="DJ18" s="643"/>
      <c r="DK18" s="643"/>
      <c r="DL18" s="643"/>
      <c r="DM18" s="643"/>
      <c r="DN18" s="643"/>
      <c r="DO18" s="643"/>
      <c r="DP18" s="644"/>
      <c r="DQ18" s="648" t="s">
        <v>128</v>
      </c>
      <c r="DR18" s="643"/>
      <c r="DS18" s="643"/>
      <c r="DT18" s="643"/>
      <c r="DU18" s="643"/>
      <c r="DV18" s="643"/>
      <c r="DW18" s="643"/>
      <c r="DX18" s="643"/>
      <c r="DY18" s="643"/>
      <c r="DZ18" s="643"/>
      <c r="EA18" s="643"/>
      <c r="EB18" s="643"/>
      <c r="EC18" s="688"/>
    </row>
    <row r="19" spans="2:133" ht="11.25" customHeight="1" x14ac:dyDescent="0.15">
      <c r="B19" s="639" t="s">
        <v>271</v>
      </c>
      <c r="C19" s="640"/>
      <c r="D19" s="640"/>
      <c r="E19" s="640"/>
      <c r="F19" s="640"/>
      <c r="G19" s="640"/>
      <c r="H19" s="640"/>
      <c r="I19" s="640"/>
      <c r="J19" s="640"/>
      <c r="K19" s="640"/>
      <c r="L19" s="640"/>
      <c r="M19" s="640"/>
      <c r="N19" s="640"/>
      <c r="O19" s="640"/>
      <c r="P19" s="640"/>
      <c r="Q19" s="641"/>
      <c r="R19" s="642">
        <v>2530</v>
      </c>
      <c r="S19" s="643"/>
      <c r="T19" s="643"/>
      <c r="U19" s="643"/>
      <c r="V19" s="643"/>
      <c r="W19" s="643"/>
      <c r="X19" s="643"/>
      <c r="Y19" s="644"/>
      <c r="Z19" s="675">
        <v>0</v>
      </c>
      <c r="AA19" s="675"/>
      <c r="AB19" s="675"/>
      <c r="AC19" s="675"/>
      <c r="AD19" s="676">
        <v>2530</v>
      </c>
      <c r="AE19" s="676"/>
      <c r="AF19" s="676"/>
      <c r="AG19" s="676"/>
      <c r="AH19" s="676"/>
      <c r="AI19" s="676"/>
      <c r="AJ19" s="676"/>
      <c r="AK19" s="676"/>
      <c r="AL19" s="645">
        <v>0.1</v>
      </c>
      <c r="AM19" s="646"/>
      <c r="AN19" s="646"/>
      <c r="AO19" s="677"/>
      <c r="AP19" s="639" t="s">
        <v>272</v>
      </c>
      <c r="AQ19" s="640"/>
      <c r="AR19" s="640"/>
      <c r="AS19" s="640"/>
      <c r="AT19" s="640"/>
      <c r="AU19" s="640"/>
      <c r="AV19" s="640"/>
      <c r="AW19" s="640"/>
      <c r="AX19" s="640"/>
      <c r="AY19" s="640"/>
      <c r="AZ19" s="640"/>
      <c r="BA19" s="640"/>
      <c r="BB19" s="640"/>
      <c r="BC19" s="640"/>
      <c r="BD19" s="640"/>
      <c r="BE19" s="640"/>
      <c r="BF19" s="641"/>
      <c r="BG19" s="642" t="s">
        <v>234</v>
      </c>
      <c r="BH19" s="643"/>
      <c r="BI19" s="643"/>
      <c r="BJ19" s="643"/>
      <c r="BK19" s="643"/>
      <c r="BL19" s="643"/>
      <c r="BM19" s="643"/>
      <c r="BN19" s="644"/>
      <c r="BO19" s="675" t="s">
        <v>137</v>
      </c>
      <c r="BP19" s="675"/>
      <c r="BQ19" s="675"/>
      <c r="BR19" s="675"/>
      <c r="BS19" s="648" t="s">
        <v>128</v>
      </c>
      <c r="BT19" s="643"/>
      <c r="BU19" s="643"/>
      <c r="BV19" s="643"/>
      <c r="BW19" s="643"/>
      <c r="BX19" s="643"/>
      <c r="BY19" s="643"/>
      <c r="BZ19" s="643"/>
      <c r="CA19" s="643"/>
      <c r="CB19" s="688"/>
      <c r="CD19" s="689" t="s">
        <v>273</v>
      </c>
      <c r="CE19" s="686"/>
      <c r="CF19" s="686"/>
      <c r="CG19" s="686"/>
      <c r="CH19" s="686"/>
      <c r="CI19" s="686"/>
      <c r="CJ19" s="686"/>
      <c r="CK19" s="686"/>
      <c r="CL19" s="686"/>
      <c r="CM19" s="686"/>
      <c r="CN19" s="686"/>
      <c r="CO19" s="686"/>
      <c r="CP19" s="686"/>
      <c r="CQ19" s="687"/>
      <c r="CR19" s="642" t="s">
        <v>234</v>
      </c>
      <c r="CS19" s="643"/>
      <c r="CT19" s="643"/>
      <c r="CU19" s="643"/>
      <c r="CV19" s="643"/>
      <c r="CW19" s="643"/>
      <c r="CX19" s="643"/>
      <c r="CY19" s="644"/>
      <c r="CZ19" s="675" t="s">
        <v>128</v>
      </c>
      <c r="DA19" s="675"/>
      <c r="DB19" s="675"/>
      <c r="DC19" s="675"/>
      <c r="DD19" s="648" t="s">
        <v>137</v>
      </c>
      <c r="DE19" s="643"/>
      <c r="DF19" s="643"/>
      <c r="DG19" s="643"/>
      <c r="DH19" s="643"/>
      <c r="DI19" s="643"/>
      <c r="DJ19" s="643"/>
      <c r="DK19" s="643"/>
      <c r="DL19" s="643"/>
      <c r="DM19" s="643"/>
      <c r="DN19" s="643"/>
      <c r="DO19" s="643"/>
      <c r="DP19" s="644"/>
      <c r="DQ19" s="648" t="s">
        <v>128</v>
      </c>
      <c r="DR19" s="643"/>
      <c r="DS19" s="643"/>
      <c r="DT19" s="643"/>
      <c r="DU19" s="643"/>
      <c r="DV19" s="643"/>
      <c r="DW19" s="643"/>
      <c r="DX19" s="643"/>
      <c r="DY19" s="643"/>
      <c r="DZ19" s="643"/>
      <c r="EA19" s="643"/>
      <c r="EB19" s="643"/>
      <c r="EC19" s="688"/>
    </row>
    <row r="20" spans="2:133" ht="11.25" customHeight="1" x14ac:dyDescent="0.15">
      <c r="B20" s="639" t="s">
        <v>274</v>
      </c>
      <c r="C20" s="640"/>
      <c r="D20" s="640"/>
      <c r="E20" s="640"/>
      <c r="F20" s="640"/>
      <c r="G20" s="640"/>
      <c r="H20" s="640"/>
      <c r="I20" s="640"/>
      <c r="J20" s="640"/>
      <c r="K20" s="640"/>
      <c r="L20" s="640"/>
      <c r="M20" s="640"/>
      <c r="N20" s="640"/>
      <c r="O20" s="640"/>
      <c r="P20" s="640"/>
      <c r="Q20" s="641"/>
      <c r="R20" s="642">
        <v>680</v>
      </c>
      <c r="S20" s="643"/>
      <c r="T20" s="643"/>
      <c r="U20" s="643"/>
      <c r="V20" s="643"/>
      <c r="W20" s="643"/>
      <c r="X20" s="643"/>
      <c r="Y20" s="644"/>
      <c r="Z20" s="675">
        <v>0</v>
      </c>
      <c r="AA20" s="675"/>
      <c r="AB20" s="675"/>
      <c r="AC20" s="675"/>
      <c r="AD20" s="676">
        <v>680</v>
      </c>
      <c r="AE20" s="676"/>
      <c r="AF20" s="676"/>
      <c r="AG20" s="676"/>
      <c r="AH20" s="676"/>
      <c r="AI20" s="676"/>
      <c r="AJ20" s="676"/>
      <c r="AK20" s="676"/>
      <c r="AL20" s="645">
        <v>0</v>
      </c>
      <c r="AM20" s="646"/>
      <c r="AN20" s="646"/>
      <c r="AO20" s="677"/>
      <c r="AP20" s="639" t="s">
        <v>275</v>
      </c>
      <c r="AQ20" s="640"/>
      <c r="AR20" s="640"/>
      <c r="AS20" s="640"/>
      <c r="AT20" s="640"/>
      <c r="AU20" s="640"/>
      <c r="AV20" s="640"/>
      <c r="AW20" s="640"/>
      <c r="AX20" s="640"/>
      <c r="AY20" s="640"/>
      <c r="AZ20" s="640"/>
      <c r="BA20" s="640"/>
      <c r="BB20" s="640"/>
      <c r="BC20" s="640"/>
      <c r="BD20" s="640"/>
      <c r="BE20" s="640"/>
      <c r="BF20" s="641"/>
      <c r="BG20" s="642" t="s">
        <v>128</v>
      </c>
      <c r="BH20" s="643"/>
      <c r="BI20" s="643"/>
      <c r="BJ20" s="643"/>
      <c r="BK20" s="643"/>
      <c r="BL20" s="643"/>
      <c r="BM20" s="643"/>
      <c r="BN20" s="644"/>
      <c r="BO20" s="675" t="s">
        <v>128</v>
      </c>
      <c r="BP20" s="675"/>
      <c r="BQ20" s="675"/>
      <c r="BR20" s="675"/>
      <c r="BS20" s="648" t="s">
        <v>128</v>
      </c>
      <c r="BT20" s="643"/>
      <c r="BU20" s="643"/>
      <c r="BV20" s="643"/>
      <c r="BW20" s="643"/>
      <c r="BX20" s="643"/>
      <c r="BY20" s="643"/>
      <c r="BZ20" s="643"/>
      <c r="CA20" s="643"/>
      <c r="CB20" s="688"/>
      <c r="CD20" s="689" t="s">
        <v>276</v>
      </c>
      <c r="CE20" s="686"/>
      <c r="CF20" s="686"/>
      <c r="CG20" s="686"/>
      <c r="CH20" s="686"/>
      <c r="CI20" s="686"/>
      <c r="CJ20" s="686"/>
      <c r="CK20" s="686"/>
      <c r="CL20" s="686"/>
      <c r="CM20" s="686"/>
      <c r="CN20" s="686"/>
      <c r="CO20" s="686"/>
      <c r="CP20" s="686"/>
      <c r="CQ20" s="687"/>
      <c r="CR20" s="642">
        <v>4785640</v>
      </c>
      <c r="CS20" s="643"/>
      <c r="CT20" s="643"/>
      <c r="CU20" s="643"/>
      <c r="CV20" s="643"/>
      <c r="CW20" s="643"/>
      <c r="CX20" s="643"/>
      <c r="CY20" s="644"/>
      <c r="CZ20" s="675">
        <v>100</v>
      </c>
      <c r="DA20" s="675"/>
      <c r="DB20" s="675"/>
      <c r="DC20" s="675"/>
      <c r="DD20" s="648">
        <v>942114</v>
      </c>
      <c r="DE20" s="643"/>
      <c r="DF20" s="643"/>
      <c r="DG20" s="643"/>
      <c r="DH20" s="643"/>
      <c r="DI20" s="643"/>
      <c r="DJ20" s="643"/>
      <c r="DK20" s="643"/>
      <c r="DL20" s="643"/>
      <c r="DM20" s="643"/>
      <c r="DN20" s="643"/>
      <c r="DO20" s="643"/>
      <c r="DP20" s="644"/>
      <c r="DQ20" s="648">
        <v>2634594</v>
      </c>
      <c r="DR20" s="643"/>
      <c r="DS20" s="643"/>
      <c r="DT20" s="643"/>
      <c r="DU20" s="643"/>
      <c r="DV20" s="643"/>
      <c r="DW20" s="643"/>
      <c r="DX20" s="643"/>
      <c r="DY20" s="643"/>
      <c r="DZ20" s="643"/>
      <c r="EA20" s="643"/>
      <c r="EB20" s="643"/>
      <c r="EC20" s="688"/>
    </row>
    <row r="21" spans="2:133" ht="11.25" customHeight="1" x14ac:dyDescent="0.15">
      <c r="B21" s="639" t="s">
        <v>277</v>
      </c>
      <c r="C21" s="640"/>
      <c r="D21" s="640"/>
      <c r="E21" s="640"/>
      <c r="F21" s="640"/>
      <c r="G21" s="640"/>
      <c r="H21" s="640"/>
      <c r="I21" s="640"/>
      <c r="J21" s="640"/>
      <c r="K21" s="640"/>
      <c r="L21" s="640"/>
      <c r="M21" s="640"/>
      <c r="N21" s="640"/>
      <c r="O21" s="640"/>
      <c r="P21" s="640"/>
      <c r="Q21" s="641"/>
      <c r="R21" s="642">
        <v>464</v>
      </c>
      <c r="S21" s="643"/>
      <c r="T21" s="643"/>
      <c r="U21" s="643"/>
      <c r="V21" s="643"/>
      <c r="W21" s="643"/>
      <c r="X21" s="643"/>
      <c r="Y21" s="644"/>
      <c r="Z21" s="675">
        <v>0</v>
      </c>
      <c r="AA21" s="675"/>
      <c r="AB21" s="675"/>
      <c r="AC21" s="675"/>
      <c r="AD21" s="676">
        <v>464</v>
      </c>
      <c r="AE21" s="676"/>
      <c r="AF21" s="676"/>
      <c r="AG21" s="676"/>
      <c r="AH21" s="676"/>
      <c r="AI21" s="676"/>
      <c r="AJ21" s="676"/>
      <c r="AK21" s="676"/>
      <c r="AL21" s="645">
        <v>0</v>
      </c>
      <c r="AM21" s="646"/>
      <c r="AN21" s="646"/>
      <c r="AO21" s="677"/>
      <c r="AP21" s="737" t="s">
        <v>278</v>
      </c>
      <c r="AQ21" s="744"/>
      <c r="AR21" s="744"/>
      <c r="AS21" s="744"/>
      <c r="AT21" s="744"/>
      <c r="AU21" s="744"/>
      <c r="AV21" s="744"/>
      <c r="AW21" s="744"/>
      <c r="AX21" s="744"/>
      <c r="AY21" s="744"/>
      <c r="AZ21" s="744"/>
      <c r="BA21" s="744"/>
      <c r="BB21" s="744"/>
      <c r="BC21" s="744"/>
      <c r="BD21" s="744"/>
      <c r="BE21" s="744"/>
      <c r="BF21" s="739"/>
      <c r="BG21" s="642" t="s">
        <v>128</v>
      </c>
      <c r="BH21" s="643"/>
      <c r="BI21" s="643"/>
      <c r="BJ21" s="643"/>
      <c r="BK21" s="643"/>
      <c r="BL21" s="643"/>
      <c r="BM21" s="643"/>
      <c r="BN21" s="644"/>
      <c r="BO21" s="675" t="s">
        <v>234</v>
      </c>
      <c r="BP21" s="675"/>
      <c r="BQ21" s="675"/>
      <c r="BR21" s="675"/>
      <c r="BS21" s="648" t="s">
        <v>128</v>
      </c>
      <c r="BT21" s="643"/>
      <c r="BU21" s="643"/>
      <c r="BV21" s="643"/>
      <c r="BW21" s="643"/>
      <c r="BX21" s="643"/>
      <c r="BY21" s="643"/>
      <c r="BZ21" s="643"/>
      <c r="CA21" s="643"/>
      <c r="CB21" s="688"/>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279</v>
      </c>
      <c r="C22" s="640"/>
      <c r="D22" s="640"/>
      <c r="E22" s="640"/>
      <c r="F22" s="640"/>
      <c r="G22" s="640"/>
      <c r="H22" s="640"/>
      <c r="I22" s="640"/>
      <c r="J22" s="640"/>
      <c r="K22" s="640"/>
      <c r="L22" s="640"/>
      <c r="M22" s="640"/>
      <c r="N22" s="640"/>
      <c r="O22" s="640"/>
      <c r="P22" s="640"/>
      <c r="Q22" s="641"/>
      <c r="R22" s="642">
        <v>1573726</v>
      </c>
      <c r="S22" s="643"/>
      <c r="T22" s="643"/>
      <c r="U22" s="643"/>
      <c r="V22" s="643"/>
      <c r="W22" s="643"/>
      <c r="X22" s="643"/>
      <c r="Y22" s="644"/>
      <c r="Z22" s="675">
        <v>29.3</v>
      </c>
      <c r="AA22" s="675"/>
      <c r="AB22" s="675"/>
      <c r="AC22" s="675"/>
      <c r="AD22" s="676">
        <v>1350357</v>
      </c>
      <c r="AE22" s="676"/>
      <c r="AF22" s="676"/>
      <c r="AG22" s="676"/>
      <c r="AH22" s="676"/>
      <c r="AI22" s="676"/>
      <c r="AJ22" s="676"/>
      <c r="AK22" s="676"/>
      <c r="AL22" s="645">
        <v>65.5</v>
      </c>
      <c r="AM22" s="646"/>
      <c r="AN22" s="646"/>
      <c r="AO22" s="677"/>
      <c r="AP22" s="737" t="s">
        <v>280</v>
      </c>
      <c r="AQ22" s="744"/>
      <c r="AR22" s="744"/>
      <c r="AS22" s="744"/>
      <c r="AT22" s="744"/>
      <c r="AU22" s="744"/>
      <c r="AV22" s="744"/>
      <c r="AW22" s="744"/>
      <c r="AX22" s="744"/>
      <c r="AY22" s="744"/>
      <c r="AZ22" s="744"/>
      <c r="BA22" s="744"/>
      <c r="BB22" s="744"/>
      <c r="BC22" s="744"/>
      <c r="BD22" s="744"/>
      <c r="BE22" s="744"/>
      <c r="BF22" s="739"/>
      <c r="BG22" s="642" t="s">
        <v>128</v>
      </c>
      <c r="BH22" s="643"/>
      <c r="BI22" s="643"/>
      <c r="BJ22" s="643"/>
      <c r="BK22" s="643"/>
      <c r="BL22" s="643"/>
      <c r="BM22" s="643"/>
      <c r="BN22" s="644"/>
      <c r="BO22" s="675" t="s">
        <v>137</v>
      </c>
      <c r="BP22" s="675"/>
      <c r="BQ22" s="675"/>
      <c r="BR22" s="675"/>
      <c r="BS22" s="648" t="s">
        <v>128</v>
      </c>
      <c r="BT22" s="643"/>
      <c r="BU22" s="643"/>
      <c r="BV22" s="643"/>
      <c r="BW22" s="643"/>
      <c r="BX22" s="643"/>
      <c r="BY22" s="643"/>
      <c r="BZ22" s="643"/>
      <c r="CA22" s="643"/>
      <c r="CB22" s="688"/>
      <c r="CD22" s="746" t="s">
        <v>281</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282</v>
      </c>
      <c r="C23" s="640"/>
      <c r="D23" s="640"/>
      <c r="E23" s="640"/>
      <c r="F23" s="640"/>
      <c r="G23" s="640"/>
      <c r="H23" s="640"/>
      <c r="I23" s="640"/>
      <c r="J23" s="640"/>
      <c r="K23" s="640"/>
      <c r="L23" s="640"/>
      <c r="M23" s="640"/>
      <c r="N23" s="640"/>
      <c r="O23" s="640"/>
      <c r="P23" s="640"/>
      <c r="Q23" s="641"/>
      <c r="R23" s="642">
        <v>1350357</v>
      </c>
      <c r="S23" s="643"/>
      <c r="T23" s="643"/>
      <c r="U23" s="643"/>
      <c r="V23" s="643"/>
      <c r="W23" s="643"/>
      <c r="X23" s="643"/>
      <c r="Y23" s="644"/>
      <c r="Z23" s="675">
        <v>25.2</v>
      </c>
      <c r="AA23" s="675"/>
      <c r="AB23" s="675"/>
      <c r="AC23" s="675"/>
      <c r="AD23" s="676">
        <v>1350357</v>
      </c>
      <c r="AE23" s="676"/>
      <c r="AF23" s="676"/>
      <c r="AG23" s="676"/>
      <c r="AH23" s="676"/>
      <c r="AI23" s="676"/>
      <c r="AJ23" s="676"/>
      <c r="AK23" s="676"/>
      <c r="AL23" s="645">
        <v>65.5</v>
      </c>
      <c r="AM23" s="646"/>
      <c r="AN23" s="646"/>
      <c r="AO23" s="677"/>
      <c r="AP23" s="737" t="s">
        <v>283</v>
      </c>
      <c r="AQ23" s="744"/>
      <c r="AR23" s="744"/>
      <c r="AS23" s="744"/>
      <c r="AT23" s="744"/>
      <c r="AU23" s="744"/>
      <c r="AV23" s="744"/>
      <c r="AW23" s="744"/>
      <c r="AX23" s="744"/>
      <c r="AY23" s="744"/>
      <c r="AZ23" s="744"/>
      <c r="BA23" s="744"/>
      <c r="BB23" s="744"/>
      <c r="BC23" s="744"/>
      <c r="BD23" s="744"/>
      <c r="BE23" s="744"/>
      <c r="BF23" s="739"/>
      <c r="BG23" s="642" t="s">
        <v>128</v>
      </c>
      <c r="BH23" s="643"/>
      <c r="BI23" s="643"/>
      <c r="BJ23" s="643"/>
      <c r="BK23" s="643"/>
      <c r="BL23" s="643"/>
      <c r="BM23" s="643"/>
      <c r="BN23" s="644"/>
      <c r="BO23" s="675" t="s">
        <v>128</v>
      </c>
      <c r="BP23" s="675"/>
      <c r="BQ23" s="675"/>
      <c r="BR23" s="675"/>
      <c r="BS23" s="648" t="s">
        <v>234</v>
      </c>
      <c r="BT23" s="643"/>
      <c r="BU23" s="643"/>
      <c r="BV23" s="643"/>
      <c r="BW23" s="643"/>
      <c r="BX23" s="643"/>
      <c r="BY23" s="643"/>
      <c r="BZ23" s="643"/>
      <c r="CA23" s="643"/>
      <c r="CB23" s="688"/>
      <c r="CD23" s="746" t="s">
        <v>222</v>
      </c>
      <c r="CE23" s="747"/>
      <c r="CF23" s="747"/>
      <c r="CG23" s="747"/>
      <c r="CH23" s="747"/>
      <c r="CI23" s="747"/>
      <c r="CJ23" s="747"/>
      <c r="CK23" s="747"/>
      <c r="CL23" s="747"/>
      <c r="CM23" s="747"/>
      <c r="CN23" s="747"/>
      <c r="CO23" s="747"/>
      <c r="CP23" s="747"/>
      <c r="CQ23" s="748"/>
      <c r="CR23" s="746" t="s">
        <v>284</v>
      </c>
      <c r="CS23" s="747"/>
      <c r="CT23" s="747"/>
      <c r="CU23" s="747"/>
      <c r="CV23" s="747"/>
      <c r="CW23" s="747"/>
      <c r="CX23" s="747"/>
      <c r="CY23" s="748"/>
      <c r="CZ23" s="746" t="s">
        <v>285</v>
      </c>
      <c r="DA23" s="747"/>
      <c r="DB23" s="747"/>
      <c r="DC23" s="748"/>
      <c r="DD23" s="746" t="s">
        <v>286</v>
      </c>
      <c r="DE23" s="747"/>
      <c r="DF23" s="747"/>
      <c r="DG23" s="747"/>
      <c r="DH23" s="747"/>
      <c r="DI23" s="747"/>
      <c r="DJ23" s="747"/>
      <c r="DK23" s="748"/>
      <c r="DL23" s="755" t="s">
        <v>287</v>
      </c>
      <c r="DM23" s="756"/>
      <c r="DN23" s="756"/>
      <c r="DO23" s="756"/>
      <c r="DP23" s="756"/>
      <c r="DQ23" s="756"/>
      <c r="DR23" s="756"/>
      <c r="DS23" s="756"/>
      <c r="DT23" s="756"/>
      <c r="DU23" s="756"/>
      <c r="DV23" s="757"/>
      <c r="DW23" s="746" t="s">
        <v>288</v>
      </c>
      <c r="DX23" s="747"/>
      <c r="DY23" s="747"/>
      <c r="DZ23" s="747"/>
      <c r="EA23" s="747"/>
      <c r="EB23" s="747"/>
      <c r="EC23" s="748"/>
    </row>
    <row r="24" spans="2:133" ht="11.25" customHeight="1" x14ac:dyDescent="0.15">
      <c r="B24" s="639" t="s">
        <v>289</v>
      </c>
      <c r="C24" s="640"/>
      <c r="D24" s="640"/>
      <c r="E24" s="640"/>
      <c r="F24" s="640"/>
      <c r="G24" s="640"/>
      <c r="H24" s="640"/>
      <c r="I24" s="640"/>
      <c r="J24" s="640"/>
      <c r="K24" s="640"/>
      <c r="L24" s="640"/>
      <c r="M24" s="640"/>
      <c r="N24" s="640"/>
      <c r="O24" s="640"/>
      <c r="P24" s="640"/>
      <c r="Q24" s="641"/>
      <c r="R24" s="642">
        <v>223369</v>
      </c>
      <c r="S24" s="643"/>
      <c r="T24" s="643"/>
      <c r="U24" s="643"/>
      <c r="V24" s="643"/>
      <c r="W24" s="643"/>
      <c r="X24" s="643"/>
      <c r="Y24" s="644"/>
      <c r="Z24" s="675">
        <v>4.2</v>
      </c>
      <c r="AA24" s="675"/>
      <c r="AB24" s="675"/>
      <c r="AC24" s="675"/>
      <c r="AD24" s="676" t="s">
        <v>128</v>
      </c>
      <c r="AE24" s="676"/>
      <c r="AF24" s="676"/>
      <c r="AG24" s="676"/>
      <c r="AH24" s="676"/>
      <c r="AI24" s="676"/>
      <c r="AJ24" s="676"/>
      <c r="AK24" s="676"/>
      <c r="AL24" s="645" t="s">
        <v>128</v>
      </c>
      <c r="AM24" s="646"/>
      <c r="AN24" s="646"/>
      <c r="AO24" s="677"/>
      <c r="AP24" s="737" t="s">
        <v>290</v>
      </c>
      <c r="AQ24" s="744"/>
      <c r="AR24" s="744"/>
      <c r="AS24" s="744"/>
      <c r="AT24" s="744"/>
      <c r="AU24" s="744"/>
      <c r="AV24" s="744"/>
      <c r="AW24" s="744"/>
      <c r="AX24" s="744"/>
      <c r="AY24" s="744"/>
      <c r="AZ24" s="744"/>
      <c r="BA24" s="744"/>
      <c r="BB24" s="744"/>
      <c r="BC24" s="744"/>
      <c r="BD24" s="744"/>
      <c r="BE24" s="744"/>
      <c r="BF24" s="739"/>
      <c r="BG24" s="642" t="s">
        <v>128</v>
      </c>
      <c r="BH24" s="643"/>
      <c r="BI24" s="643"/>
      <c r="BJ24" s="643"/>
      <c r="BK24" s="643"/>
      <c r="BL24" s="643"/>
      <c r="BM24" s="643"/>
      <c r="BN24" s="644"/>
      <c r="BO24" s="675" t="s">
        <v>128</v>
      </c>
      <c r="BP24" s="675"/>
      <c r="BQ24" s="675"/>
      <c r="BR24" s="675"/>
      <c r="BS24" s="648" t="s">
        <v>234</v>
      </c>
      <c r="BT24" s="643"/>
      <c r="BU24" s="643"/>
      <c r="BV24" s="643"/>
      <c r="BW24" s="643"/>
      <c r="BX24" s="643"/>
      <c r="BY24" s="643"/>
      <c r="BZ24" s="643"/>
      <c r="CA24" s="643"/>
      <c r="CB24" s="688"/>
      <c r="CD24" s="700" t="s">
        <v>291</v>
      </c>
      <c r="CE24" s="701"/>
      <c r="CF24" s="701"/>
      <c r="CG24" s="701"/>
      <c r="CH24" s="701"/>
      <c r="CI24" s="701"/>
      <c r="CJ24" s="701"/>
      <c r="CK24" s="701"/>
      <c r="CL24" s="701"/>
      <c r="CM24" s="701"/>
      <c r="CN24" s="701"/>
      <c r="CO24" s="701"/>
      <c r="CP24" s="701"/>
      <c r="CQ24" s="702"/>
      <c r="CR24" s="697">
        <v>1489068</v>
      </c>
      <c r="CS24" s="698"/>
      <c r="CT24" s="698"/>
      <c r="CU24" s="698"/>
      <c r="CV24" s="698"/>
      <c r="CW24" s="698"/>
      <c r="CX24" s="698"/>
      <c r="CY24" s="741"/>
      <c r="CZ24" s="742">
        <v>31.1</v>
      </c>
      <c r="DA24" s="717"/>
      <c r="DB24" s="717"/>
      <c r="DC24" s="745"/>
      <c r="DD24" s="740">
        <v>1110801</v>
      </c>
      <c r="DE24" s="698"/>
      <c r="DF24" s="698"/>
      <c r="DG24" s="698"/>
      <c r="DH24" s="698"/>
      <c r="DI24" s="698"/>
      <c r="DJ24" s="698"/>
      <c r="DK24" s="741"/>
      <c r="DL24" s="740">
        <v>989467</v>
      </c>
      <c r="DM24" s="698"/>
      <c r="DN24" s="698"/>
      <c r="DO24" s="698"/>
      <c r="DP24" s="698"/>
      <c r="DQ24" s="698"/>
      <c r="DR24" s="698"/>
      <c r="DS24" s="698"/>
      <c r="DT24" s="698"/>
      <c r="DU24" s="698"/>
      <c r="DV24" s="741"/>
      <c r="DW24" s="742">
        <v>46.5</v>
      </c>
      <c r="DX24" s="717"/>
      <c r="DY24" s="717"/>
      <c r="DZ24" s="717"/>
      <c r="EA24" s="717"/>
      <c r="EB24" s="717"/>
      <c r="EC24" s="743"/>
    </row>
    <row r="25" spans="2:133" ht="11.25" customHeight="1" x14ac:dyDescent="0.15">
      <c r="B25" s="639" t="s">
        <v>292</v>
      </c>
      <c r="C25" s="640"/>
      <c r="D25" s="640"/>
      <c r="E25" s="640"/>
      <c r="F25" s="640"/>
      <c r="G25" s="640"/>
      <c r="H25" s="640"/>
      <c r="I25" s="640"/>
      <c r="J25" s="640"/>
      <c r="K25" s="640"/>
      <c r="L25" s="640"/>
      <c r="M25" s="640"/>
      <c r="N25" s="640"/>
      <c r="O25" s="640"/>
      <c r="P25" s="640"/>
      <c r="Q25" s="641"/>
      <c r="R25" s="642" t="s">
        <v>234</v>
      </c>
      <c r="S25" s="643"/>
      <c r="T25" s="643"/>
      <c r="U25" s="643"/>
      <c r="V25" s="643"/>
      <c r="W25" s="643"/>
      <c r="X25" s="643"/>
      <c r="Y25" s="644"/>
      <c r="Z25" s="675" t="s">
        <v>234</v>
      </c>
      <c r="AA25" s="675"/>
      <c r="AB25" s="675"/>
      <c r="AC25" s="675"/>
      <c r="AD25" s="676" t="s">
        <v>128</v>
      </c>
      <c r="AE25" s="676"/>
      <c r="AF25" s="676"/>
      <c r="AG25" s="676"/>
      <c r="AH25" s="676"/>
      <c r="AI25" s="676"/>
      <c r="AJ25" s="676"/>
      <c r="AK25" s="676"/>
      <c r="AL25" s="645" t="s">
        <v>128</v>
      </c>
      <c r="AM25" s="646"/>
      <c r="AN25" s="646"/>
      <c r="AO25" s="677"/>
      <c r="AP25" s="737" t="s">
        <v>293</v>
      </c>
      <c r="AQ25" s="744"/>
      <c r="AR25" s="744"/>
      <c r="AS25" s="744"/>
      <c r="AT25" s="744"/>
      <c r="AU25" s="744"/>
      <c r="AV25" s="744"/>
      <c r="AW25" s="744"/>
      <c r="AX25" s="744"/>
      <c r="AY25" s="744"/>
      <c r="AZ25" s="744"/>
      <c r="BA25" s="744"/>
      <c r="BB25" s="744"/>
      <c r="BC25" s="744"/>
      <c r="BD25" s="744"/>
      <c r="BE25" s="744"/>
      <c r="BF25" s="739"/>
      <c r="BG25" s="642" t="s">
        <v>128</v>
      </c>
      <c r="BH25" s="643"/>
      <c r="BI25" s="643"/>
      <c r="BJ25" s="643"/>
      <c r="BK25" s="643"/>
      <c r="BL25" s="643"/>
      <c r="BM25" s="643"/>
      <c r="BN25" s="644"/>
      <c r="BO25" s="675" t="s">
        <v>234</v>
      </c>
      <c r="BP25" s="675"/>
      <c r="BQ25" s="675"/>
      <c r="BR25" s="675"/>
      <c r="BS25" s="648" t="s">
        <v>128</v>
      </c>
      <c r="BT25" s="643"/>
      <c r="BU25" s="643"/>
      <c r="BV25" s="643"/>
      <c r="BW25" s="643"/>
      <c r="BX25" s="643"/>
      <c r="BY25" s="643"/>
      <c r="BZ25" s="643"/>
      <c r="CA25" s="643"/>
      <c r="CB25" s="688"/>
      <c r="CD25" s="689" t="s">
        <v>294</v>
      </c>
      <c r="CE25" s="686"/>
      <c r="CF25" s="686"/>
      <c r="CG25" s="686"/>
      <c r="CH25" s="686"/>
      <c r="CI25" s="686"/>
      <c r="CJ25" s="686"/>
      <c r="CK25" s="686"/>
      <c r="CL25" s="686"/>
      <c r="CM25" s="686"/>
      <c r="CN25" s="686"/>
      <c r="CO25" s="686"/>
      <c r="CP25" s="686"/>
      <c r="CQ25" s="687"/>
      <c r="CR25" s="642">
        <v>634780</v>
      </c>
      <c r="CS25" s="661"/>
      <c r="CT25" s="661"/>
      <c r="CU25" s="661"/>
      <c r="CV25" s="661"/>
      <c r="CW25" s="661"/>
      <c r="CX25" s="661"/>
      <c r="CY25" s="662"/>
      <c r="CZ25" s="645">
        <v>13.3</v>
      </c>
      <c r="DA25" s="663"/>
      <c r="DB25" s="663"/>
      <c r="DC25" s="664"/>
      <c r="DD25" s="648">
        <v>585659</v>
      </c>
      <c r="DE25" s="661"/>
      <c r="DF25" s="661"/>
      <c r="DG25" s="661"/>
      <c r="DH25" s="661"/>
      <c r="DI25" s="661"/>
      <c r="DJ25" s="661"/>
      <c r="DK25" s="662"/>
      <c r="DL25" s="648">
        <v>558898</v>
      </c>
      <c r="DM25" s="661"/>
      <c r="DN25" s="661"/>
      <c r="DO25" s="661"/>
      <c r="DP25" s="661"/>
      <c r="DQ25" s="661"/>
      <c r="DR25" s="661"/>
      <c r="DS25" s="661"/>
      <c r="DT25" s="661"/>
      <c r="DU25" s="661"/>
      <c r="DV25" s="662"/>
      <c r="DW25" s="645">
        <v>26.3</v>
      </c>
      <c r="DX25" s="663"/>
      <c r="DY25" s="663"/>
      <c r="DZ25" s="663"/>
      <c r="EA25" s="663"/>
      <c r="EB25" s="663"/>
      <c r="EC25" s="681"/>
    </row>
    <row r="26" spans="2:133" ht="11.25" customHeight="1" x14ac:dyDescent="0.15">
      <c r="B26" s="639" t="s">
        <v>295</v>
      </c>
      <c r="C26" s="640"/>
      <c r="D26" s="640"/>
      <c r="E26" s="640"/>
      <c r="F26" s="640"/>
      <c r="G26" s="640"/>
      <c r="H26" s="640"/>
      <c r="I26" s="640"/>
      <c r="J26" s="640"/>
      <c r="K26" s="640"/>
      <c r="L26" s="640"/>
      <c r="M26" s="640"/>
      <c r="N26" s="640"/>
      <c r="O26" s="640"/>
      <c r="P26" s="640"/>
      <c r="Q26" s="641"/>
      <c r="R26" s="642">
        <v>2283230</v>
      </c>
      <c r="S26" s="643"/>
      <c r="T26" s="643"/>
      <c r="U26" s="643"/>
      <c r="V26" s="643"/>
      <c r="W26" s="643"/>
      <c r="X26" s="643"/>
      <c r="Y26" s="644"/>
      <c r="Z26" s="675">
        <v>42.5</v>
      </c>
      <c r="AA26" s="675"/>
      <c r="AB26" s="675"/>
      <c r="AC26" s="675"/>
      <c r="AD26" s="676">
        <v>2059861</v>
      </c>
      <c r="AE26" s="676"/>
      <c r="AF26" s="676"/>
      <c r="AG26" s="676"/>
      <c r="AH26" s="676"/>
      <c r="AI26" s="676"/>
      <c r="AJ26" s="676"/>
      <c r="AK26" s="676"/>
      <c r="AL26" s="645">
        <v>99.9</v>
      </c>
      <c r="AM26" s="646"/>
      <c r="AN26" s="646"/>
      <c r="AO26" s="677"/>
      <c r="AP26" s="737" t="s">
        <v>296</v>
      </c>
      <c r="AQ26" s="738"/>
      <c r="AR26" s="738"/>
      <c r="AS26" s="738"/>
      <c r="AT26" s="738"/>
      <c r="AU26" s="738"/>
      <c r="AV26" s="738"/>
      <c r="AW26" s="738"/>
      <c r="AX26" s="738"/>
      <c r="AY26" s="738"/>
      <c r="AZ26" s="738"/>
      <c r="BA26" s="738"/>
      <c r="BB26" s="738"/>
      <c r="BC26" s="738"/>
      <c r="BD26" s="738"/>
      <c r="BE26" s="738"/>
      <c r="BF26" s="739"/>
      <c r="BG26" s="642" t="s">
        <v>128</v>
      </c>
      <c r="BH26" s="643"/>
      <c r="BI26" s="643"/>
      <c r="BJ26" s="643"/>
      <c r="BK26" s="643"/>
      <c r="BL26" s="643"/>
      <c r="BM26" s="643"/>
      <c r="BN26" s="644"/>
      <c r="BO26" s="675" t="s">
        <v>128</v>
      </c>
      <c r="BP26" s="675"/>
      <c r="BQ26" s="675"/>
      <c r="BR26" s="675"/>
      <c r="BS26" s="648" t="s">
        <v>234</v>
      </c>
      <c r="BT26" s="643"/>
      <c r="BU26" s="643"/>
      <c r="BV26" s="643"/>
      <c r="BW26" s="643"/>
      <c r="BX26" s="643"/>
      <c r="BY26" s="643"/>
      <c r="BZ26" s="643"/>
      <c r="CA26" s="643"/>
      <c r="CB26" s="688"/>
      <c r="CD26" s="689" t="s">
        <v>297</v>
      </c>
      <c r="CE26" s="686"/>
      <c r="CF26" s="686"/>
      <c r="CG26" s="686"/>
      <c r="CH26" s="686"/>
      <c r="CI26" s="686"/>
      <c r="CJ26" s="686"/>
      <c r="CK26" s="686"/>
      <c r="CL26" s="686"/>
      <c r="CM26" s="686"/>
      <c r="CN26" s="686"/>
      <c r="CO26" s="686"/>
      <c r="CP26" s="686"/>
      <c r="CQ26" s="687"/>
      <c r="CR26" s="642">
        <v>317244</v>
      </c>
      <c r="CS26" s="643"/>
      <c r="CT26" s="643"/>
      <c r="CU26" s="643"/>
      <c r="CV26" s="643"/>
      <c r="CW26" s="643"/>
      <c r="CX26" s="643"/>
      <c r="CY26" s="644"/>
      <c r="CZ26" s="645">
        <v>6.6</v>
      </c>
      <c r="DA26" s="663"/>
      <c r="DB26" s="663"/>
      <c r="DC26" s="664"/>
      <c r="DD26" s="648">
        <v>300843</v>
      </c>
      <c r="DE26" s="643"/>
      <c r="DF26" s="643"/>
      <c r="DG26" s="643"/>
      <c r="DH26" s="643"/>
      <c r="DI26" s="643"/>
      <c r="DJ26" s="643"/>
      <c r="DK26" s="644"/>
      <c r="DL26" s="648" t="s">
        <v>128</v>
      </c>
      <c r="DM26" s="643"/>
      <c r="DN26" s="643"/>
      <c r="DO26" s="643"/>
      <c r="DP26" s="643"/>
      <c r="DQ26" s="643"/>
      <c r="DR26" s="643"/>
      <c r="DS26" s="643"/>
      <c r="DT26" s="643"/>
      <c r="DU26" s="643"/>
      <c r="DV26" s="644"/>
      <c r="DW26" s="645" t="s">
        <v>234</v>
      </c>
      <c r="DX26" s="663"/>
      <c r="DY26" s="663"/>
      <c r="DZ26" s="663"/>
      <c r="EA26" s="663"/>
      <c r="EB26" s="663"/>
      <c r="EC26" s="681"/>
    </row>
    <row r="27" spans="2:133" ht="11.25" customHeight="1" x14ac:dyDescent="0.15">
      <c r="B27" s="639" t="s">
        <v>298</v>
      </c>
      <c r="C27" s="640"/>
      <c r="D27" s="640"/>
      <c r="E27" s="640"/>
      <c r="F27" s="640"/>
      <c r="G27" s="640"/>
      <c r="H27" s="640"/>
      <c r="I27" s="640"/>
      <c r="J27" s="640"/>
      <c r="K27" s="640"/>
      <c r="L27" s="640"/>
      <c r="M27" s="640"/>
      <c r="N27" s="640"/>
      <c r="O27" s="640"/>
      <c r="P27" s="640"/>
      <c r="Q27" s="641"/>
      <c r="R27" s="642">
        <v>606</v>
      </c>
      <c r="S27" s="643"/>
      <c r="T27" s="643"/>
      <c r="U27" s="643"/>
      <c r="V27" s="643"/>
      <c r="W27" s="643"/>
      <c r="X27" s="643"/>
      <c r="Y27" s="644"/>
      <c r="Z27" s="675">
        <v>0</v>
      </c>
      <c r="AA27" s="675"/>
      <c r="AB27" s="675"/>
      <c r="AC27" s="675"/>
      <c r="AD27" s="676">
        <v>606</v>
      </c>
      <c r="AE27" s="676"/>
      <c r="AF27" s="676"/>
      <c r="AG27" s="676"/>
      <c r="AH27" s="676"/>
      <c r="AI27" s="676"/>
      <c r="AJ27" s="676"/>
      <c r="AK27" s="676"/>
      <c r="AL27" s="645">
        <v>0</v>
      </c>
      <c r="AM27" s="646"/>
      <c r="AN27" s="646"/>
      <c r="AO27" s="677"/>
      <c r="AP27" s="639" t="s">
        <v>299</v>
      </c>
      <c r="AQ27" s="640"/>
      <c r="AR27" s="640"/>
      <c r="AS27" s="640"/>
      <c r="AT27" s="640"/>
      <c r="AU27" s="640"/>
      <c r="AV27" s="640"/>
      <c r="AW27" s="640"/>
      <c r="AX27" s="640"/>
      <c r="AY27" s="640"/>
      <c r="AZ27" s="640"/>
      <c r="BA27" s="640"/>
      <c r="BB27" s="640"/>
      <c r="BC27" s="640"/>
      <c r="BD27" s="640"/>
      <c r="BE27" s="640"/>
      <c r="BF27" s="641"/>
      <c r="BG27" s="642">
        <v>526460</v>
      </c>
      <c r="BH27" s="643"/>
      <c r="BI27" s="643"/>
      <c r="BJ27" s="643"/>
      <c r="BK27" s="643"/>
      <c r="BL27" s="643"/>
      <c r="BM27" s="643"/>
      <c r="BN27" s="644"/>
      <c r="BO27" s="675">
        <v>100</v>
      </c>
      <c r="BP27" s="675"/>
      <c r="BQ27" s="675"/>
      <c r="BR27" s="675"/>
      <c r="BS27" s="648">
        <v>4509</v>
      </c>
      <c r="BT27" s="643"/>
      <c r="BU27" s="643"/>
      <c r="BV27" s="643"/>
      <c r="BW27" s="643"/>
      <c r="BX27" s="643"/>
      <c r="BY27" s="643"/>
      <c r="BZ27" s="643"/>
      <c r="CA27" s="643"/>
      <c r="CB27" s="688"/>
      <c r="CD27" s="689" t="s">
        <v>300</v>
      </c>
      <c r="CE27" s="686"/>
      <c r="CF27" s="686"/>
      <c r="CG27" s="686"/>
      <c r="CH27" s="686"/>
      <c r="CI27" s="686"/>
      <c r="CJ27" s="686"/>
      <c r="CK27" s="686"/>
      <c r="CL27" s="686"/>
      <c r="CM27" s="686"/>
      <c r="CN27" s="686"/>
      <c r="CO27" s="686"/>
      <c r="CP27" s="686"/>
      <c r="CQ27" s="687"/>
      <c r="CR27" s="642">
        <v>391422</v>
      </c>
      <c r="CS27" s="661"/>
      <c r="CT27" s="661"/>
      <c r="CU27" s="661"/>
      <c r="CV27" s="661"/>
      <c r="CW27" s="661"/>
      <c r="CX27" s="661"/>
      <c r="CY27" s="662"/>
      <c r="CZ27" s="645">
        <v>8.1999999999999993</v>
      </c>
      <c r="DA27" s="663"/>
      <c r="DB27" s="663"/>
      <c r="DC27" s="664"/>
      <c r="DD27" s="648">
        <v>68188</v>
      </c>
      <c r="DE27" s="661"/>
      <c r="DF27" s="661"/>
      <c r="DG27" s="661"/>
      <c r="DH27" s="661"/>
      <c r="DI27" s="661"/>
      <c r="DJ27" s="661"/>
      <c r="DK27" s="662"/>
      <c r="DL27" s="648">
        <v>62610</v>
      </c>
      <c r="DM27" s="661"/>
      <c r="DN27" s="661"/>
      <c r="DO27" s="661"/>
      <c r="DP27" s="661"/>
      <c r="DQ27" s="661"/>
      <c r="DR27" s="661"/>
      <c r="DS27" s="661"/>
      <c r="DT27" s="661"/>
      <c r="DU27" s="661"/>
      <c r="DV27" s="662"/>
      <c r="DW27" s="645">
        <v>2.9</v>
      </c>
      <c r="DX27" s="663"/>
      <c r="DY27" s="663"/>
      <c r="DZ27" s="663"/>
      <c r="EA27" s="663"/>
      <c r="EB27" s="663"/>
      <c r="EC27" s="681"/>
    </row>
    <row r="28" spans="2:133" ht="11.25" customHeight="1" x14ac:dyDescent="0.15">
      <c r="B28" s="639" t="s">
        <v>301</v>
      </c>
      <c r="C28" s="640"/>
      <c r="D28" s="640"/>
      <c r="E28" s="640"/>
      <c r="F28" s="640"/>
      <c r="G28" s="640"/>
      <c r="H28" s="640"/>
      <c r="I28" s="640"/>
      <c r="J28" s="640"/>
      <c r="K28" s="640"/>
      <c r="L28" s="640"/>
      <c r="M28" s="640"/>
      <c r="N28" s="640"/>
      <c r="O28" s="640"/>
      <c r="P28" s="640"/>
      <c r="Q28" s="641"/>
      <c r="R28" s="642">
        <v>20529</v>
      </c>
      <c r="S28" s="643"/>
      <c r="T28" s="643"/>
      <c r="U28" s="643"/>
      <c r="V28" s="643"/>
      <c r="W28" s="643"/>
      <c r="X28" s="643"/>
      <c r="Y28" s="644"/>
      <c r="Z28" s="675">
        <v>0.4</v>
      </c>
      <c r="AA28" s="675"/>
      <c r="AB28" s="675"/>
      <c r="AC28" s="675"/>
      <c r="AD28" s="676" t="s">
        <v>128</v>
      </c>
      <c r="AE28" s="676"/>
      <c r="AF28" s="676"/>
      <c r="AG28" s="676"/>
      <c r="AH28" s="676"/>
      <c r="AI28" s="676"/>
      <c r="AJ28" s="676"/>
      <c r="AK28" s="676"/>
      <c r="AL28" s="645" t="s">
        <v>137</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8"/>
      <c r="CD28" s="689" t="s">
        <v>302</v>
      </c>
      <c r="CE28" s="686"/>
      <c r="CF28" s="686"/>
      <c r="CG28" s="686"/>
      <c r="CH28" s="686"/>
      <c r="CI28" s="686"/>
      <c r="CJ28" s="686"/>
      <c r="CK28" s="686"/>
      <c r="CL28" s="686"/>
      <c r="CM28" s="686"/>
      <c r="CN28" s="686"/>
      <c r="CO28" s="686"/>
      <c r="CP28" s="686"/>
      <c r="CQ28" s="687"/>
      <c r="CR28" s="642">
        <v>462866</v>
      </c>
      <c r="CS28" s="643"/>
      <c r="CT28" s="643"/>
      <c r="CU28" s="643"/>
      <c r="CV28" s="643"/>
      <c r="CW28" s="643"/>
      <c r="CX28" s="643"/>
      <c r="CY28" s="644"/>
      <c r="CZ28" s="645">
        <v>9.6999999999999993</v>
      </c>
      <c r="DA28" s="663"/>
      <c r="DB28" s="663"/>
      <c r="DC28" s="664"/>
      <c r="DD28" s="648">
        <v>456954</v>
      </c>
      <c r="DE28" s="643"/>
      <c r="DF28" s="643"/>
      <c r="DG28" s="643"/>
      <c r="DH28" s="643"/>
      <c r="DI28" s="643"/>
      <c r="DJ28" s="643"/>
      <c r="DK28" s="644"/>
      <c r="DL28" s="648">
        <v>367959</v>
      </c>
      <c r="DM28" s="643"/>
      <c r="DN28" s="643"/>
      <c r="DO28" s="643"/>
      <c r="DP28" s="643"/>
      <c r="DQ28" s="643"/>
      <c r="DR28" s="643"/>
      <c r="DS28" s="643"/>
      <c r="DT28" s="643"/>
      <c r="DU28" s="643"/>
      <c r="DV28" s="644"/>
      <c r="DW28" s="645">
        <v>17.3</v>
      </c>
      <c r="DX28" s="663"/>
      <c r="DY28" s="663"/>
      <c r="DZ28" s="663"/>
      <c r="EA28" s="663"/>
      <c r="EB28" s="663"/>
      <c r="EC28" s="681"/>
    </row>
    <row r="29" spans="2:133" ht="11.25" customHeight="1" x14ac:dyDescent="0.15">
      <c r="B29" s="639" t="s">
        <v>303</v>
      </c>
      <c r="C29" s="640"/>
      <c r="D29" s="640"/>
      <c r="E29" s="640"/>
      <c r="F29" s="640"/>
      <c r="G29" s="640"/>
      <c r="H29" s="640"/>
      <c r="I29" s="640"/>
      <c r="J29" s="640"/>
      <c r="K29" s="640"/>
      <c r="L29" s="640"/>
      <c r="M29" s="640"/>
      <c r="N29" s="640"/>
      <c r="O29" s="640"/>
      <c r="P29" s="640"/>
      <c r="Q29" s="641"/>
      <c r="R29" s="642">
        <v>23867</v>
      </c>
      <c r="S29" s="643"/>
      <c r="T29" s="643"/>
      <c r="U29" s="643"/>
      <c r="V29" s="643"/>
      <c r="W29" s="643"/>
      <c r="X29" s="643"/>
      <c r="Y29" s="644"/>
      <c r="Z29" s="675">
        <v>0.4</v>
      </c>
      <c r="AA29" s="675"/>
      <c r="AB29" s="675"/>
      <c r="AC29" s="675"/>
      <c r="AD29" s="676" t="s">
        <v>234</v>
      </c>
      <c r="AE29" s="676"/>
      <c r="AF29" s="676"/>
      <c r="AG29" s="676"/>
      <c r="AH29" s="676"/>
      <c r="AI29" s="676"/>
      <c r="AJ29" s="676"/>
      <c r="AK29" s="676"/>
      <c r="AL29" s="645" t="s">
        <v>128</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304</v>
      </c>
      <c r="CE29" s="732"/>
      <c r="CF29" s="689" t="s">
        <v>69</v>
      </c>
      <c r="CG29" s="686"/>
      <c r="CH29" s="686"/>
      <c r="CI29" s="686"/>
      <c r="CJ29" s="686"/>
      <c r="CK29" s="686"/>
      <c r="CL29" s="686"/>
      <c r="CM29" s="686"/>
      <c r="CN29" s="686"/>
      <c r="CO29" s="686"/>
      <c r="CP29" s="686"/>
      <c r="CQ29" s="687"/>
      <c r="CR29" s="642">
        <v>462866</v>
      </c>
      <c r="CS29" s="661"/>
      <c r="CT29" s="661"/>
      <c r="CU29" s="661"/>
      <c r="CV29" s="661"/>
      <c r="CW29" s="661"/>
      <c r="CX29" s="661"/>
      <c r="CY29" s="662"/>
      <c r="CZ29" s="645">
        <v>9.6999999999999993</v>
      </c>
      <c r="DA29" s="663"/>
      <c r="DB29" s="663"/>
      <c r="DC29" s="664"/>
      <c r="DD29" s="648">
        <v>456954</v>
      </c>
      <c r="DE29" s="661"/>
      <c r="DF29" s="661"/>
      <c r="DG29" s="661"/>
      <c r="DH29" s="661"/>
      <c r="DI29" s="661"/>
      <c r="DJ29" s="661"/>
      <c r="DK29" s="662"/>
      <c r="DL29" s="648">
        <v>367959</v>
      </c>
      <c r="DM29" s="661"/>
      <c r="DN29" s="661"/>
      <c r="DO29" s="661"/>
      <c r="DP29" s="661"/>
      <c r="DQ29" s="661"/>
      <c r="DR29" s="661"/>
      <c r="DS29" s="661"/>
      <c r="DT29" s="661"/>
      <c r="DU29" s="661"/>
      <c r="DV29" s="662"/>
      <c r="DW29" s="645">
        <v>17.3</v>
      </c>
      <c r="DX29" s="663"/>
      <c r="DY29" s="663"/>
      <c r="DZ29" s="663"/>
      <c r="EA29" s="663"/>
      <c r="EB29" s="663"/>
      <c r="EC29" s="681"/>
    </row>
    <row r="30" spans="2:133" ht="11.25" customHeight="1" x14ac:dyDescent="0.15">
      <c r="B30" s="639" t="s">
        <v>305</v>
      </c>
      <c r="C30" s="640"/>
      <c r="D30" s="640"/>
      <c r="E30" s="640"/>
      <c r="F30" s="640"/>
      <c r="G30" s="640"/>
      <c r="H30" s="640"/>
      <c r="I30" s="640"/>
      <c r="J30" s="640"/>
      <c r="K30" s="640"/>
      <c r="L30" s="640"/>
      <c r="M30" s="640"/>
      <c r="N30" s="640"/>
      <c r="O30" s="640"/>
      <c r="P30" s="640"/>
      <c r="Q30" s="641"/>
      <c r="R30" s="642">
        <v>11050</v>
      </c>
      <c r="S30" s="643"/>
      <c r="T30" s="643"/>
      <c r="U30" s="643"/>
      <c r="V30" s="643"/>
      <c r="W30" s="643"/>
      <c r="X30" s="643"/>
      <c r="Y30" s="644"/>
      <c r="Z30" s="675">
        <v>0.2</v>
      </c>
      <c r="AA30" s="675"/>
      <c r="AB30" s="675"/>
      <c r="AC30" s="675"/>
      <c r="AD30" s="676" t="s">
        <v>234</v>
      </c>
      <c r="AE30" s="676"/>
      <c r="AF30" s="676"/>
      <c r="AG30" s="676"/>
      <c r="AH30" s="676"/>
      <c r="AI30" s="676"/>
      <c r="AJ30" s="676"/>
      <c r="AK30" s="676"/>
      <c r="AL30" s="645" t="s">
        <v>128</v>
      </c>
      <c r="AM30" s="646"/>
      <c r="AN30" s="646"/>
      <c r="AO30" s="677"/>
      <c r="AP30" s="703" t="s">
        <v>222</v>
      </c>
      <c r="AQ30" s="704"/>
      <c r="AR30" s="704"/>
      <c r="AS30" s="704"/>
      <c r="AT30" s="704"/>
      <c r="AU30" s="704"/>
      <c r="AV30" s="704"/>
      <c r="AW30" s="704"/>
      <c r="AX30" s="704"/>
      <c r="AY30" s="704"/>
      <c r="AZ30" s="704"/>
      <c r="BA30" s="704"/>
      <c r="BB30" s="704"/>
      <c r="BC30" s="704"/>
      <c r="BD30" s="704"/>
      <c r="BE30" s="704"/>
      <c r="BF30" s="705"/>
      <c r="BG30" s="703" t="s">
        <v>306</v>
      </c>
      <c r="BH30" s="728"/>
      <c r="BI30" s="728"/>
      <c r="BJ30" s="728"/>
      <c r="BK30" s="728"/>
      <c r="BL30" s="728"/>
      <c r="BM30" s="728"/>
      <c r="BN30" s="728"/>
      <c r="BO30" s="728"/>
      <c r="BP30" s="728"/>
      <c r="BQ30" s="729"/>
      <c r="BR30" s="703" t="s">
        <v>307</v>
      </c>
      <c r="BS30" s="728"/>
      <c r="BT30" s="728"/>
      <c r="BU30" s="728"/>
      <c r="BV30" s="728"/>
      <c r="BW30" s="728"/>
      <c r="BX30" s="728"/>
      <c r="BY30" s="728"/>
      <c r="BZ30" s="728"/>
      <c r="CA30" s="728"/>
      <c r="CB30" s="729"/>
      <c r="CD30" s="733"/>
      <c r="CE30" s="734"/>
      <c r="CF30" s="689" t="s">
        <v>308</v>
      </c>
      <c r="CG30" s="686"/>
      <c r="CH30" s="686"/>
      <c r="CI30" s="686"/>
      <c r="CJ30" s="686"/>
      <c r="CK30" s="686"/>
      <c r="CL30" s="686"/>
      <c r="CM30" s="686"/>
      <c r="CN30" s="686"/>
      <c r="CO30" s="686"/>
      <c r="CP30" s="686"/>
      <c r="CQ30" s="687"/>
      <c r="CR30" s="642">
        <v>447874</v>
      </c>
      <c r="CS30" s="643"/>
      <c r="CT30" s="643"/>
      <c r="CU30" s="643"/>
      <c r="CV30" s="643"/>
      <c r="CW30" s="643"/>
      <c r="CX30" s="643"/>
      <c r="CY30" s="644"/>
      <c r="CZ30" s="645">
        <v>9.4</v>
      </c>
      <c r="DA30" s="663"/>
      <c r="DB30" s="663"/>
      <c r="DC30" s="664"/>
      <c r="DD30" s="648">
        <v>441962</v>
      </c>
      <c r="DE30" s="643"/>
      <c r="DF30" s="643"/>
      <c r="DG30" s="643"/>
      <c r="DH30" s="643"/>
      <c r="DI30" s="643"/>
      <c r="DJ30" s="643"/>
      <c r="DK30" s="644"/>
      <c r="DL30" s="648">
        <v>352967</v>
      </c>
      <c r="DM30" s="643"/>
      <c r="DN30" s="643"/>
      <c r="DO30" s="643"/>
      <c r="DP30" s="643"/>
      <c r="DQ30" s="643"/>
      <c r="DR30" s="643"/>
      <c r="DS30" s="643"/>
      <c r="DT30" s="643"/>
      <c r="DU30" s="643"/>
      <c r="DV30" s="644"/>
      <c r="DW30" s="645">
        <v>16.600000000000001</v>
      </c>
      <c r="DX30" s="663"/>
      <c r="DY30" s="663"/>
      <c r="DZ30" s="663"/>
      <c r="EA30" s="663"/>
      <c r="EB30" s="663"/>
      <c r="EC30" s="681"/>
    </row>
    <row r="31" spans="2:133" ht="11.25" customHeight="1" x14ac:dyDescent="0.15">
      <c r="B31" s="639" t="s">
        <v>309</v>
      </c>
      <c r="C31" s="640"/>
      <c r="D31" s="640"/>
      <c r="E31" s="640"/>
      <c r="F31" s="640"/>
      <c r="G31" s="640"/>
      <c r="H31" s="640"/>
      <c r="I31" s="640"/>
      <c r="J31" s="640"/>
      <c r="K31" s="640"/>
      <c r="L31" s="640"/>
      <c r="M31" s="640"/>
      <c r="N31" s="640"/>
      <c r="O31" s="640"/>
      <c r="P31" s="640"/>
      <c r="Q31" s="641"/>
      <c r="R31" s="642">
        <v>1152180</v>
      </c>
      <c r="S31" s="643"/>
      <c r="T31" s="643"/>
      <c r="U31" s="643"/>
      <c r="V31" s="643"/>
      <c r="W31" s="643"/>
      <c r="X31" s="643"/>
      <c r="Y31" s="644"/>
      <c r="Z31" s="675">
        <v>21.5</v>
      </c>
      <c r="AA31" s="675"/>
      <c r="AB31" s="675"/>
      <c r="AC31" s="675"/>
      <c r="AD31" s="676" t="s">
        <v>128</v>
      </c>
      <c r="AE31" s="676"/>
      <c r="AF31" s="676"/>
      <c r="AG31" s="676"/>
      <c r="AH31" s="676"/>
      <c r="AI31" s="676"/>
      <c r="AJ31" s="676"/>
      <c r="AK31" s="676"/>
      <c r="AL31" s="645" t="s">
        <v>128</v>
      </c>
      <c r="AM31" s="646"/>
      <c r="AN31" s="646"/>
      <c r="AO31" s="677"/>
      <c r="AP31" s="719" t="s">
        <v>310</v>
      </c>
      <c r="AQ31" s="720"/>
      <c r="AR31" s="720"/>
      <c r="AS31" s="720"/>
      <c r="AT31" s="725" t="s">
        <v>311</v>
      </c>
      <c r="AU31" s="231"/>
      <c r="AV31" s="231"/>
      <c r="AW31" s="231"/>
      <c r="AX31" s="712" t="s">
        <v>186</v>
      </c>
      <c r="AY31" s="713"/>
      <c r="AZ31" s="713"/>
      <c r="BA31" s="713"/>
      <c r="BB31" s="713"/>
      <c r="BC31" s="713"/>
      <c r="BD31" s="713"/>
      <c r="BE31" s="713"/>
      <c r="BF31" s="714"/>
      <c r="BG31" s="715">
        <v>98.9</v>
      </c>
      <c r="BH31" s="716"/>
      <c r="BI31" s="716"/>
      <c r="BJ31" s="716"/>
      <c r="BK31" s="716"/>
      <c r="BL31" s="716"/>
      <c r="BM31" s="717">
        <v>97</v>
      </c>
      <c r="BN31" s="716"/>
      <c r="BO31" s="716"/>
      <c r="BP31" s="716"/>
      <c r="BQ31" s="718"/>
      <c r="BR31" s="715">
        <v>99.3</v>
      </c>
      <c r="BS31" s="716"/>
      <c r="BT31" s="716"/>
      <c r="BU31" s="716"/>
      <c r="BV31" s="716"/>
      <c r="BW31" s="716"/>
      <c r="BX31" s="717">
        <v>97</v>
      </c>
      <c r="BY31" s="716"/>
      <c r="BZ31" s="716"/>
      <c r="CA31" s="716"/>
      <c r="CB31" s="718"/>
      <c r="CD31" s="733"/>
      <c r="CE31" s="734"/>
      <c r="CF31" s="689" t="s">
        <v>312</v>
      </c>
      <c r="CG31" s="686"/>
      <c r="CH31" s="686"/>
      <c r="CI31" s="686"/>
      <c r="CJ31" s="686"/>
      <c r="CK31" s="686"/>
      <c r="CL31" s="686"/>
      <c r="CM31" s="686"/>
      <c r="CN31" s="686"/>
      <c r="CO31" s="686"/>
      <c r="CP31" s="686"/>
      <c r="CQ31" s="687"/>
      <c r="CR31" s="642">
        <v>14992</v>
      </c>
      <c r="CS31" s="661"/>
      <c r="CT31" s="661"/>
      <c r="CU31" s="661"/>
      <c r="CV31" s="661"/>
      <c r="CW31" s="661"/>
      <c r="CX31" s="661"/>
      <c r="CY31" s="662"/>
      <c r="CZ31" s="645">
        <v>0.3</v>
      </c>
      <c r="DA31" s="663"/>
      <c r="DB31" s="663"/>
      <c r="DC31" s="664"/>
      <c r="DD31" s="648">
        <v>14992</v>
      </c>
      <c r="DE31" s="661"/>
      <c r="DF31" s="661"/>
      <c r="DG31" s="661"/>
      <c r="DH31" s="661"/>
      <c r="DI31" s="661"/>
      <c r="DJ31" s="661"/>
      <c r="DK31" s="662"/>
      <c r="DL31" s="648">
        <v>14992</v>
      </c>
      <c r="DM31" s="661"/>
      <c r="DN31" s="661"/>
      <c r="DO31" s="661"/>
      <c r="DP31" s="661"/>
      <c r="DQ31" s="661"/>
      <c r="DR31" s="661"/>
      <c r="DS31" s="661"/>
      <c r="DT31" s="661"/>
      <c r="DU31" s="661"/>
      <c r="DV31" s="662"/>
      <c r="DW31" s="645">
        <v>0.7</v>
      </c>
      <c r="DX31" s="663"/>
      <c r="DY31" s="663"/>
      <c r="DZ31" s="663"/>
      <c r="EA31" s="663"/>
      <c r="EB31" s="663"/>
      <c r="EC31" s="681"/>
    </row>
    <row r="32" spans="2:133" ht="11.25" customHeight="1" x14ac:dyDescent="0.15">
      <c r="B32" s="709" t="s">
        <v>313</v>
      </c>
      <c r="C32" s="710"/>
      <c r="D32" s="710"/>
      <c r="E32" s="710"/>
      <c r="F32" s="710"/>
      <c r="G32" s="710"/>
      <c r="H32" s="710"/>
      <c r="I32" s="710"/>
      <c r="J32" s="710"/>
      <c r="K32" s="710"/>
      <c r="L32" s="710"/>
      <c r="M32" s="710"/>
      <c r="N32" s="710"/>
      <c r="O32" s="710"/>
      <c r="P32" s="710"/>
      <c r="Q32" s="711"/>
      <c r="R32" s="642" t="s">
        <v>128</v>
      </c>
      <c r="S32" s="643"/>
      <c r="T32" s="643"/>
      <c r="U32" s="643"/>
      <c r="V32" s="643"/>
      <c r="W32" s="643"/>
      <c r="X32" s="643"/>
      <c r="Y32" s="644"/>
      <c r="Z32" s="675" t="s">
        <v>234</v>
      </c>
      <c r="AA32" s="675"/>
      <c r="AB32" s="675"/>
      <c r="AC32" s="675"/>
      <c r="AD32" s="676" t="s">
        <v>128</v>
      </c>
      <c r="AE32" s="676"/>
      <c r="AF32" s="676"/>
      <c r="AG32" s="676"/>
      <c r="AH32" s="676"/>
      <c r="AI32" s="676"/>
      <c r="AJ32" s="676"/>
      <c r="AK32" s="676"/>
      <c r="AL32" s="645" t="s">
        <v>128</v>
      </c>
      <c r="AM32" s="646"/>
      <c r="AN32" s="646"/>
      <c r="AO32" s="677"/>
      <c r="AP32" s="721"/>
      <c r="AQ32" s="722"/>
      <c r="AR32" s="722"/>
      <c r="AS32" s="722"/>
      <c r="AT32" s="726"/>
      <c r="AU32" s="230" t="s">
        <v>314</v>
      </c>
      <c r="AV32" s="230"/>
      <c r="AW32" s="230"/>
      <c r="AX32" s="639" t="s">
        <v>315</v>
      </c>
      <c r="AY32" s="640"/>
      <c r="AZ32" s="640"/>
      <c r="BA32" s="640"/>
      <c r="BB32" s="640"/>
      <c r="BC32" s="640"/>
      <c r="BD32" s="640"/>
      <c r="BE32" s="640"/>
      <c r="BF32" s="641"/>
      <c r="BG32" s="707">
        <v>99.5</v>
      </c>
      <c r="BH32" s="661"/>
      <c r="BI32" s="661"/>
      <c r="BJ32" s="661"/>
      <c r="BK32" s="661"/>
      <c r="BL32" s="661"/>
      <c r="BM32" s="646">
        <v>96.5</v>
      </c>
      <c r="BN32" s="708"/>
      <c r="BO32" s="708"/>
      <c r="BP32" s="708"/>
      <c r="BQ32" s="685"/>
      <c r="BR32" s="707">
        <v>99</v>
      </c>
      <c r="BS32" s="661"/>
      <c r="BT32" s="661"/>
      <c r="BU32" s="661"/>
      <c r="BV32" s="661"/>
      <c r="BW32" s="661"/>
      <c r="BX32" s="646">
        <v>95.7</v>
      </c>
      <c r="BY32" s="708"/>
      <c r="BZ32" s="708"/>
      <c r="CA32" s="708"/>
      <c r="CB32" s="685"/>
      <c r="CD32" s="735"/>
      <c r="CE32" s="736"/>
      <c r="CF32" s="689" t="s">
        <v>316</v>
      </c>
      <c r="CG32" s="686"/>
      <c r="CH32" s="686"/>
      <c r="CI32" s="686"/>
      <c r="CJ32" s="686"/>
      <c r="CK32" s="686"/>
      <c r="CL32" s="686"/>
      <c r="CM32" s="686"/>
      <c r="CN32" s="686"/>
      <c r="CO32" s="686"/>
      <c r="CP32" s="686"/>
      <c r="CQ32" s="687"/>
      <c r="CR32" s="642" t="s">
        <v>128</v>
      </c>
      <c r="CS32" s="643"/>
      <c r="CT32" s="643"/>
      <c r="CU32" s="643"/>
      <c r="CV32" s="643"/>
      <c r="CW32" s="643"/>
      <c r="CX32" s="643"/>
      <c r="CY32" s="644"/>
      <c r="CZ32" s="645" t="s">
        <v>128</v>
      </c>
      <c r="DA32" s="663"/>
      <c r="DB32" s="663"/>
      <c r="DC32" s="664"/>
      <c r="DD32" s="648" t="s">
        <v>234</v>
      </c>
      <c r="DE32" s="643"/>
      <c r="DF32" s="643"/>
      <c r="DG32" s="643"/>
      <c r="DH32" s="643"/>
      <c r="DI32" s="643"/>
      <c r="DJ32" s="643"/>
      <c r="DK32" s="644"/>
      <c r="DL32" s="648" t="s">
        <v>128</v>
      </c>
      <c r="DM32" s="643"/>
      <c r="DN32" s="643"/>
      <c r="DO32" s="643"/>
      <c r="DP32" s="643"/>
      <c r="DQ32" s="643"/>
      <c r="DR32" s="643"/>
      <c r="DS32" s="643"/>
      <c r="DT32" s="643"/>
      <c r="DU32" s="643"/>
      <c r="DV32" s="644"/>
      <c r="DW32" s="645" t="s">
        <v>234</v>
      </c>
      <c r="DX32" s="663"/>
      <c r="DY32" s="663"/>
      <c r="DZ32" s="663"/>
      <c r="EA32" s="663"/>
      <c r="EB32" s="663"/>
      <c r="EC32" s="681"/>
    </row>
    <row r="33" spans="2:133" ht="11.25" customHeight="1" x14ac:dyDescent="0.15">
      <c r="B33" s="639" t="s">
        <v>317</v>
      </c>
      <c r="C33" s="640"/>
      <c r="D33" s="640"/>
      <c r="E33" s="640"/>
      <c r="F33" s="640"/>
      <c r="G33" s="640"/>
      <c r="H33" s="640"/>
      <c r="I33" s="640"/>
      <c r="J33" s="640"/>
      <c r="K33" s="640"/>
      <c r="L33" s="640"/>
      <c r="M33" s="640"/>
      <c r="N33" s="640"/>
      <c r="O33" s="640"/>
      <c r="P33" s="640"/>
      <c r="Q33" s="641"/>
      <c r="R33" s="642">
        <v>368746</v>
      </c>
      <c r="S33" s="643"/>
      <c r="T33" s="643"/>
      <c r="U33" s="643"/>
      <c r="V33" s="643"/>
      <c r="W33" s="643"/>
      <c r="X33" s="643"/>
      <c r="Y33" s="644"/>
      <c r="Z33" s="675">
        <v>6.9</v>
      </c>
      <c r="AA33" s="675"/>
      <c r="AB33" s="675"/>
      <c r="AC33" s="675"/>
      <c r="AD33" s="676" t="s">
        <v>137</v>
      </c>
      <c r="AE33" s="676"/>
      <c r="AF33" s="676"/>
      <c r="AG33" s="676"/>
      <c r="AH33" s="676"/>
      <c r="AI33" s="676"/>
      <c r="AJ33" s="676"/>
      <c r="AK33" s="676"/>
      <c r="AL33" s="645" t="s">
        <v>128</v>
      </c>
      <c r="AM33" s="646"/>
      <c r="AN33" s="646"/>
      <c r="AO33" s="677"/>
      <c r="AP33" s="723"/>
      <c r="AQ33" s="724"/>
      <c r="AR33" s="724"/>
      <c r="AS33" s="724"/>
      <c r="AT33" s="727"/>
      <c r="AU33" s="232"/>
      <c r="AV33" s="232"/>
      <c r="AW33" s="232"/>
      <c r="AX33" s="623" t="s">
        <v>318</v>
      </c>
      <c r="AY33" s="624"/>
      <c r="AZ33" s="624"/>
      <c r="BA33" s="624"/>
      <c r="BB33" s="624"/>
      <c r="BC33" s="624"/>
      <c r="BD33" s="624"/>
      <c r="BE33" s="624"/>
      <c r="BF33" s="625"/>
      <c r="BG33" s="706">
        <v>98.6</v>
      </c>
      <c r="BH33" s="627"/>
      <c r="BI33" s="627"/>
      <c r="BJ33" s="627"/>
      <c r="BK33" s="627"/>
      <c r="BL33" s="627"/>
      <c r="BM33" s="669">
        <v>97.4</v>
      </c>
      <c r="BN33" s="627"/>
      <c r="BO33" s="627"/>
      <c r="BP33" s="627"/>
      <c r="BQ33" s="671"/>
      <c r="BR33" s="706">
        <v>99.5</v>
      </c>
      <c r="BS33" s="627"/>
      <c r="BT33" s="627"/>
      <c r="BU33" s="627"/>
      <c r="BV33" s="627"/>
      <c r="BW33" s="627"/>
      <c r="BX33" s="669">
        <v>97.8</v>
      </c>
      <c r="BY33" s="627"/>
      <c r="BZ33" s="627"/>
      <c r="CA33" s="627"/>
      <c r="CB33" s="671"/>
      <c r="CD33" s="689" t="s">
        <v>319</v>
      </c>
      <c r="CE33" s="686"/>
      <c r="CF33" s="686"/>
      <c r="CG33" s="686"/>
      <c r="CH33" s="686"/>
      <c r="CI33" s="686"/>
      <c r="CJ33" s="686"/>
      <c r="CK33" s="686"/>
      <c r="CL33" s="686"/>
      <c r="CM33" s="686"/>
      <c r="CN33" s="686"/>
      <c r="CO33" s="686"/>
      <c r="CP33" s="686"/>
      <c r="CQ33" s="687"/>
      <c r="CR33" s="642">
        <v>2298162</v>
      </c>
      <c r="CS33" s="661"/>
      <c r="CT33" s="661"/>
      <c r="CU33" s="661"/>
      <c r="CV33" s="661"/>
      <c r="CW33" s="661"/>
      <c r="CX33" s="661"/>
      <c r="CY33" s="662"/>
      <c r="CZ33" s="645">
        <v>48</v>
      </c>
      <c r="DA33" s="663"/>
      <c r="DB33" s="663"/>
      <c r="DC33" s="664"/>
      <c r="DD33" s="648">
        <v>1396251</v>
      </c>
      <c r="DE33" s="661"/>
      <c r="DF33" s="661"/>
      <c r="DG33" s="661"/>
      <c r="DH33" s="661"/>
      <c r="DI33" s="661"/>
      <c r="DJ33" s="661"/>
      <c r="DK33" s="662"/>
      <c r="DL33" s="648">
        <v>835444</v>
      </c>
      <c r="DM33" s="661"/>
      <c r="DN33" s="661"/>
      <c r="DO33" s="661"/>
      <c r="DP33" s="661"/>
      <c r="DQ33" s="661"/>
      <c r="DR33" s="661"/>
      <c r="DS33" s="661"/>
      <c r="DT33" s="661"/>
      <c r="DU33" s="661"/>
      <c r="DV33" s="662"/>
      <c r="DW33" s="645">
        <v>39.200000000000003</v>
      </c>
      <c r="DX33" s="663"/>
      <c r="DY33" s="663"/>
      <c r="DZ33" s="663"/>
      <c r="EA33" s="663"/>
      <c r="EB33" s="663"/>
      <c r="EC33" s="681"/>
    </row>
    <row r="34" spans="2:133" ht="11.25" customHeight="1" x14ac:dyDescent="0.15">
      <c r="B34" s="639" t="s">
        <v>320</v>
      </c>
      <c r="C34" s="640"/>
      <c r="D34" s="640"/>
      <c r="E34" s="640"/>
      <c r="F34" s="640"/>
      <c r="G34" s="640"/>
      <c r="H34" s="640"/>
      <c r="I34" s="640"/>
      <c r="J34" s="640"/>
      <c r="K34" s="640"/>
      <c r="L34" s="640"/>
      <c r="M34" s="640"/>
      <c r="N34" s="640"/>
      <c r="O34" s="640"/>
      <c r="P34" s="640"/>
      <c r="Q34" s="641"/>
      <c r="R34" s="642">
        <v>24191</v>
      </c>
      <c r="S34" s="643"/>
      <c r="T34" s="643"/>
      <c r="U34" s="643"/>
      <c r="V34" s="643"/>
      <c r="W34" s="643"/>
      <c r="X34" s="643"/>
      <c r="Y34" s="644"/>
      <c r="Z34" s="675">
        <v>0.5</v>
      </c>
      <c r="AA34" s="675"/>
      <c r="AB34" s="675"/>
      <c r="AC34" s="675"/>
      <c r="AD34" s="676" t="s">
        <v>234</v>
      </c>
      <c r="AE34" s="676"/>
      <c r="AF34" s="676"/>
      <c r="AG34" s="676"/>
      <c r="AH34" s="676"/>
      <c r="AI34" s="676"/>
      <c r="AJ34" s="676"/>
      <c r="AK34" s="676"/>
      <c r="AL34" s="645" t="s">
        <v>128</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9" t="s">
        <v>321</v>
      </c>
      <c r="CE34" s="686"/>
      <c r="CF34" s="686"/>
      <c r="CG34" s="686"/>
      <c r="CH34" s="686"/>
      <c r="CI34" s="686"/>
      <c r="CJ34" s="686"/>
      <c r="CK34" s="686"/>
      <c r="CL34" s="686"/>
      <c r="CM34" s="686"/>
      <c r="CN34" s="686"/>
      <c r="CO34" s="686"/>
      <c r="CP34" s="686"/>
      <c r="CQ34" s="687"/>
      <c r="CR34" s="642">
        <v>627272</v>
      </c>
      <c r="CS34" s="643"/>
      <c r="CT34" s="643"/>
      <c r="CU34" s="643"/>
      <c r="CV34" s="643"/>
      <c r="CW34" s="643"/>
      <c r="CX34" s="643"/>
      <c r="CY34" s="644"/>
      <c r="CZ34" s="645">
        <v>13.1</v>
      </c>
      <c r="DA34" s="663"/>
      <c r="DB34" s="663"/>
      <c r="DC34" s="664"/>
      <c r="DD34" s="648">
        <v>371974</v>
      </c>
      <c r="DE34" s="643"/>
      <c r="DF34" s="643"/>
      <c r="DG34" s="643"/>
      <c r="DH34" s="643"/>
      <c r="DI34" s="643"/>
      <c r="DJ34" s="643"/>
      <c r="DK34" s="644"/>
      <c r="DL34" s="648">
        <v>251496</v>
      </c>
      <c r="DM34" s="643"/>
      <c r="DN34" s="643"/>
      <c r="DO34" s="643"/>
      <c r="DP34" s="643"/>
      <c r="DQ34" s="643"/>
      <c r="DR34" s="643"/>
      <c r="DS34" s="643"/>
      <c r="DT34" s="643"/>
      <c r="DU34" s="643"/>
      <c r="DV34" s="644"/>
      <c r="DW34" s="645">
        <v>11.8</v>
      </c>
      <c r="DX34" s="663"/>
      <c r="DY34" s="663"/>
      <c r="DZ34" s="663"/>
      <c r="EA34" s="663"/>
      <c r="EB34" s="663"/>
      <c r="EC34" s="681"/>
    </row>
    <row r="35" spans="2:133" ht="11.25" customHeight="1" x14ac:dyDescent="0.15">
      <c r="B35" s="639" t="s">
        <v>322</v>
      </c>
      <c r="C35" s="640"/>
      <c r="D35" s="640"/>
      <c r="E35" s="640"/>
      <c r="F35" s="640"/>
      <c r="G35" s="640"/>
      <c r="H35" s="640"/>
      <c r="I35" s="640"/>
      <c r="J35" s="640"/>
      <c r="K35" s="640"/>
      <c r="L35" s="640"/>
      <c r="M35" s="640"/>
      <c r="N35" s="640"/>
      <c r="O35" s="640"/>
      <c r="P35" s="640"/>
      <c r="Q35" s="641"/>
      <c r="R35" s="642">
        <v>173904</v>
      </c>
      <c r="S35" s="643"/>
      <c r="T35" s="643"/>
      <c r="U35" s="643"/>
      <c r="V35" s="643"/>
      <c r="W35" s="643"/>
      <c r="X35" s="643"/>
      <c r="Y35" s="644"/>
      <c r="Z35" s="675">
        <v>3.2</v>
      </c>
      <c r="AA35" s="675"/>
      <c r="AB35" s="675"/>
      <c r="AC35" s="675"/>
      <c r="AD35" s="676" t="s">
        <v>128</v>
      </c>
      <c r="AE35" s="676"/>
      <c r="AF35" s="676"/>
      <c r="AG35" s="676"/>
      <c r="AH35" s="676"/>
      <c r="AI35" s="676"/>
      <c r="AJ35" s="676"/>
      <c r="AK35" s="676"/>
      <c r="AL35" s="645" t="s">
        <v>234</v>
      </c>
      <c r="AM35" s="646"/>
      <c r="AN35" s="646"/>
      <c r="AO35" s="677"/>
      <c r="AP35" s="235"/>
      <c r="AQ35" s="703" t="s">
        <v>323</v>
      </c>
      <c r="AR35" s="704"/>
      <c r="AS35" s="704"/>
      <c r="AT35" s="704"/>
      <c r="AU35" s="704"/>
      <c r="AV35" s="704"/>
      <c r="AW35" s="704"/>
      <c r="AX35" s="704"/>
      <c r="AY35" s="704"/>
      <c r="AZ35" s="704"/>
      <c r="BA35" s="704"/>
      <c r="BB35" s="704"/>
      <c r="BC35" s="704"/>
      <c r="BD35" s="704"/>
      <c r="BE35" s="704"/>
      <c r="BF35" s="705"/>
      <c r="BG35" s="703" t="s">
        <v>324</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9" t="s">
        <v>325</v>
      </c>
      <c r="CE35" s="686"/>
      <c r="CF35" s="686"/>
      <c r="CG35" s="686"/>
      <c r="CH35" s="686"/>
      <c r="CI35" s="686"/>
      <c r="CJ35" s="686"/>
      <c r="CK35" s="686"/>
      <c r="CL35" s="686"/>
      <c r="CM35" s="686"/>
      <c r="CN35" s="686"/>
      <c r="CO35" s="686"/>
      <c r="CP35" s="686"/>
      <c r="CQ35" s="687"/>
      <c r="CR35" s="642">
        <v>20619</v>
      </c>
      <c r="CS35" s="661"/>
      <c r="CT35" s="661"/>
      <c r="CU35" s="661"/>
      <c r="CV35" s="661"/>
      <c r="CW35" s="661"/>
      <c r="CX35" s="661"/>
      <c r="CY35" s="662"/>
      <c r="CZ35" s="645">
        <v>0.4</v>
      </c>
      <c r="DA35" s="663"/>
      <c r="DB35" s="663"/>
      <c r="DC35" s="664"/>
      <c r="DD35" s="648">
        <v>11619</v>
      </c>
      <c r="DE35" s="661"/>
      <c r="DF35" s="661"/>
      <c r="DG35" s="661"/>
      <c r="DH35" s="661"/>
      <c r="DI35" s="661"/>
      <c r="DJ35" s="661"/>
      <c r="DK35" s="662"/>
      <c r="DL35" s="648">
        <v>11261</v>
      </c>
      <c r="DM35" s="661"/>
      <c r="DN35" s="661"/>
      <c r="DO35" s="661"/>
      <c r="DP35" s="661"/>
      <c r="DQ35" s="661"/>
      <c r="DR35" s="661"/>
      <c r="DS35" s="661"/>
      <c r="DT35" s="661"/>
      <c r="DU35" s="661"/>
      <c r="DV35" s="662"/>
      <c r="DW35" s="645">
        <v>0.5</v>
      </c>
      <c r="DX35" s="663"/>
      <c r="DY35" s="663"/>
      <c r="DZ35" s="663"/>
      <c r="EA35" s="663"/>
      <c r="EB35" s="663"/>
      <c r="EC35" s="681"/>
    </row>
    <row r="36" spans="2:133" ht="11.25" customHeight="1" x14ac:dyDescent="0.15">
      <c r="B36" s="639" t="s">
        <v>326</v>
      </c>
      <c r="C36" s="640"/>
      <c r="D36" s="640"/>
      <c r="E36" s="640"/>
      <c r="F36" s="640"/>
      <c r="G36" s="640"/>
      <c r="H36" s="640"/>
      <c r="I36" s="640"/>
      <c r="J36" s="640"/>
      <c r="K36" s="640"/>
      <c r="L36" s="640"/>
      <c r="M36" s="640"/>
      <c r="N36" s="640"/>
      <c r="O36" s="640"/>
      <c r="P36" s="640"/>
      <c r="Q36" s="641"/>
      <c r="R36" s="642">
        <v>357010</v>
      </c>
      <c r="S36" s="643"/>
      <c r="T36" s="643"/>
      <c r="U36" s="643"/>
      <c r="V36" s="643"/>
      <c r="W36" s="643"/>
      <c r="X36" s="643"/>
      <c r="Y36" s="644"/>
      <c r="Z36" s="675">
        <v>6.7</v>
      </c>
      <c r="AA36" s="675"/>
      <c r="AB36" s="675"/>
      <c r="AC36" s="675"/>
      <c r="AD36" s="676" t="s">
        <v>234</v>
      </c>
      <c r="AE36" s="676"/>
      <c r="AF36" s="676"/>
      <c r="AG36" s="676"/>
      <c r="AH36" s="676"/>
      <c r="AI36" s="676"/>
      <c r="AJ36" s="676"/>
      <c r="AK36" s="676"/>
      <c r="AL36" s="645" t="s">
        <v>137</v>
      </c>
      <c r="AM36" s="646"/>
      <c r="AN36" s="646"/>
      <c r="AO36" s="677"/>
      <c r="AP36" s="235"/>
      <c r="AQ36" s="694" t="s">
        <v>327</v>
      </c>
      <c r="AR36" s="695"/>
      <c r="AS36" s="695"/>
      <c r="AT36" s="695"/>
      <c r="AU36" s="695"/>
      <c r="AV36" s="695"/>
      <c r="AW36" s="695"/>
      <c r="AX36" s="695"/>
      <c r="AY36" s="696"/>
      <c r="AZ36" s="697">
        <v>248888</v>
      </c>
      <c r="BA36" s="698"/>
      <c r="BB36" s="698"/>
      <c r="BC36" s="698"/>
      <c r="BD36" s="698"/>
      <c r="BE36" s="698"/>
      <c r="BF36" s="699"/>
      <c r="BG36" s="700" t="s">
        <v>328</v>
      </c>
      <c r="BH36" s="701"/>
      <c r="BI36" s="701"/>
      <c r="BJ36" s="701"/>
      <c r="BK36" s="701"/>
      <c r="BL36" s="701"/>
      <c r="BM36" s="701"/>
      <c r="BN36" s="701"/>
      <c r="BO36" s="701"/>
      <c r="BP36" s="701"/>
      <c r="BQ36" s="701"/>
      <c r="BR36" s="701"/>
      <c r="BS36" s="701"/>
      <c r="BT36" s="701"/>
      <c r="BU36" s="702"/>
      <c r="BV36" s="697">
        <v>6869</v>
      </c>
      <c r="BW36" s="698"/>
      <c r="BX36" s="698"/>
      <c r="BY36" s="698"/>
      <c r="BZ36" s="698"/>
      <c r="CA36" s="698"/>
      <c r="CB36" s="699"/>
      <c r="CD36" s="689" t="s">
        <v>329</v>
      </c>
      <c r="CE36" s="686"/>
      <c r="CF36" s="686"/>
      <c r="CG36" s="686"/>
      <c r="CH36" s="686"/>
      <c r="CI36" s="686"/>
      <c r="CJ36" s="686"/>
      <c r="CK36" s="686"/>
      <c r="CL36" s="686"/>
      <c r="CM36" s="686"/>
      <c r="CN36" s="686"/>
      <c r="CO36" s="686"/>
      <c r="CP36" s="686"/>
      <c r="CQ36" s="687"/>
      <c r="CR36" s="642">
        <v>1114709</v>
      </c>
      <c r="CS36" s="643"/>
      <c r="CT36" s="643"/>
      <c r="CU36" s="643"/>
      <c r="CV36" s="643"/>
      <c r="CW36" s="643"/>
      <c r="CX36" s="643"/>
      <c r="CY36" s="644"/>
      <c r="CZ36" s="645">
        <v>23.3</v>
      </c>
      <c r="DA36" s="663"/>
      <c r="DB36" s="663"/>
      <c r="DC36" s="664"/>
      <c r="DD36" s="648">
        <v>550301</v>
      </c>
      <c r="DE36" s="643"/>
      <c r="DF36" s="643"/>
      <c r="DG36" s="643"/>
      <c r="DH36" s="643"/>
      <c r="DI36" s="643"/>
      <c r="DJ36" s="643"/>
      <c r="DK36" s="644"/>
      <c r="DL36" s="648">
        <v>397824</v>
      </c>
      <c r="DM36" s="643"/>
      <c r="DN36" s="643"/>
      <c r="DO36" s="643"/>
      <c r="DP36" s="643"/>
      <c r="DQ36" s="643"/>
      <c r="DR36" s="643"/>
      <c r="DS36" s="643"/>
      <c r="DT36" s="643"/>
      <c r="DU36" s="643"/>
      <c r="DV36" s="644"/>
      <c r="DW36" s="645">
        <v>18.7</v>
      </c>
      <c r="DX36" s="663"/>
      <c r="DY36" s="663"/>
      <c r="DZ36" s="663"/>
      <c r="EA36" s="663"/>
      <c r="EB36" s="663"/>
      <c r="EC36" s="681"/>
    </row>
    <row r="37" spans="2:133" ht="11.25" customHeight="1" x14ac:dyDescent="0.15">
      <c r="B37" s="639" t="s">
        <v>330</v>
      </c>
      <c r="C37" s="640"/>
      <c r="D37" s="640"/>
      <c r="E37" s="640"/>
      <c r="F37" s="640"/>
      <c r="G37" s="640"/>
      <c r="H37" s="640"/>
      <c r="I37" s="640"/>
      <c r="J37" s="640"/>
      <c r="K37" s="640"/>
      <c r="L37" s="640"/>
      <c r="M37" s="640"/>
      <c r="N37" s="640"/>
      <c r="O37" s="640"/>
      <c r="P37" s="640"/>
      <c r="Q37" s="641"/>
      <c r="R37" s="642">
        <v>365579</v>
      </c>
      <c r="S37" s="643"/>
      <c r="T37" s="643"/>
      <c r="U37" s="643"/>
      <c r="V37" s="643"/>
      <c r="W37" s="643"/>
      <c r="X37" s="643"/>
      <c r="Y37" s="644"/>
      <c r="Z37" s="675">
        <v>6.8</v>
      </c>
      <c r="AA37" s="675"/>
      <c r="AB37" s="675"/>
      <c r="AC37" s="675"/>
      <c r="AD37" s="676" t="s">
        <v>128</v>
      </c>
      <c r="AE37" s="676"/>
      <c r="AF37" s="676"/>
      <c r="AG37" s="676"/>
      <c r="AH37" s="676"/>
      <c r="AI37" s="676"/>
      <c r="AJ37" s="676"/>
      <c r="AK37" s="676"/>
      <c r="AL37" s="645" t="s">
        <v>137</v>
      </c>
      <c r="AM37" s="646"/>
      <c r="AN37" s="646"/>
      <c r="AO37" s="677"/>
      <c r="AQ37" s="682" t="s">
        <v>331</v>
      </c>
      <c r="AR37" s="683"/>
      <c r="AS37" s="683"/>
      <c r="AT37" s="683"/>
      <c r="AU37" s="683"/>
      <c r="AV37" s="683"/>
      <c r="AW37" s="683"/>
      <c r="AX37" s="683"/>
      <c r="AY37" s="684"/>
      <c r="AZ37" s="642">
        <v>36372</v>
      </c>
      <c r="BA37" s="643"/>
      <c r="BB37" s="643"/>
      <c r="BC37" s="643"/>
      <c r="BD37" s="661"/>
      <c r="BE37" s="661"/>
      <c r="BF37" s="685"/>
      <c r="BG37" s="689" t="s">
        <v>332</v>
      </c>
      <c r="BH37" s="686"/>
      <c r="BI37" s="686"/>
      <c r="BJ37" s="686"/>
      <c r="BK37" s="686"/>
      <c r="BL37" s="686"/>
      <c r="BM37" s="686"/>
      <c r="BN37" s="686"/>
      <c r="BO37" s="686"/>
      <c r="BP37" s="686"/>
      <c r="BQ37" s="686"/>
      <c r="BR37" s="686"/>
      <c r="BS37" s="686"/>
      <c r="BT37" s="686"/>
      <c r="BU37" s="687"/>
      <c r="BV37" s="642">
        <v>-2605</v>
      </c>
      <c r="BW37" s="643"/>
      <c r="BX37" s="643"/>
      <c r="BY37" s="643"/>
      <c r="BZ37" s="643"/>
      <c r="CA37" s="643"/>
      <c r="CB37" s="688"/>
      <c r="CD37" s="689" t="s">
        <v>333</v>
      </c>
      <c r="CE37" s="686"/>
      <c r="CF37" s="686"/>
      <c r="CG37" s="686"/>
      <c r="CH37" s="686"/>
      <c r="CI37" s="686"/>
      <c r="CJ37" s="686"/>
      <c r="CK37" s="686"/>
      <c r="CL37" s="686"/>
      <c r="CM37" s="686"/>
      <c r="CN37" s="686"/>
      <c r="CO37" s="686"/>
      <c r="CP37" s="686"/>
      <c r="CQ37" s="687"/>
      <c r="CR37" s="642">
        <v>303256</v>
      </c>
      <c r="CS37" s="661"/>
      <c r="CT37" s="661"/>
      <c r="CU37" s="661"/>
      <c r="CV37" s="661"/>
      <c r="CW37" s="661"/>
      <c r="CX37" s="661"/>
      <c r="CY37" s="662"/>
      <c r="CZ37" s="645">
        <v>6.3</v>
      </c>
      <c r="DA37" s="663"/>
      <c r="DB37" s="663"/>
      <c r="DC37" s="664"/>
      <c r="DD37" s="648">
        <v>295642</v>
      </c>
      <c r="DE37" s="661"/>
      <c r="DF37" s="661"/>
      <c r="DG37" s="661"/>
      <c r="DH37" s="661"/>
      <c r="DI37" s="661"/>
      <c r="DJ37" s="661"/>
      <c r="DK37" s="662"/>
      <c r="DL37" s="648">
        <v>241103</v>
      </c>
      <c r="DM37" s="661"/>
      <c r="DN37" s="661"/>
      <c r="DO37" s="661"/>
      <c r="DP37" s="661"/>
      <c r="DQ37" s="661"/>
      <c r="DR37" s="661"/>
      <c r="DS37" s="661"/>
      <c r="DT37" s="661"/>
      <c r="DU37" s="661"/>
      <c r="DV37" s="662"/>
      <c r="DW37" s="645">
        <v>11.3</v>
      </c>
      <c r="DX37" s="663"/>
      <c r="DY37" s="663"/>
      <c r="DZ37" s="663"/>
      <c r="EA37" s="663"/>
      <c r="EB37" s="663"/>
      <c r="EC37" s="681"/>
    </row>
    <row r="38" spans="2:133" ht="11.25" customHeight="1" x14ac:dyDescent="0.15">
      <c r="B38" s="639" t="s">
        <v>334</v>
      </c>
      <c r="C38" s="640"/>
      <c r="D38" s="640"/>
      <c r="E38" s="640"/>
      <c r="F38" s="640"/>
      <c r="G38" s="640"/>
      <c r="H38" s="640"/>
      <c r="I38" s="640"/>
      <c r="J38" s="640"/>
      <c r="K38" s="640"/>
      <c r="L38" s="640"/>
      <c r="M38" s="640"/>
      <c r="N38" s="640"/>
      <c r="O38" s="640"/>
      <c r="P38" s="640"/>
      <c r="Q38" s="641"/>
      <c r="R38" s="642">
        <v>40566</v>
      </c>
      <c r="S38" s="643"/>
      <c r="T38" s="643"/>
      <c r="U38" s="643"/>
      <c r="V38" s="643"/>
      <c r="W38" s="643"/>
      <c r="X38" s="643"/>
      <c r="Y38" s="644"/>
      <c r="Z38" s="675">
        <v>0.8</v>
      </c>
      <c r="AA38" s="675"/>
      <c r="AB38" s="675"/>
      <c r="AC38" s="675"/>
      <c r="AD38" s="676">
        <v>945</v>
      </c>
      <c r="AE38" s="676"/>
      <c r="AF38" s="676"/>
      <c r="AG38" s="676"/>
      <c r="AH38" s="676"/>
      <c r="AI38" s="676"/>
      <c r="AJ38" s="676"/>
      <c r="AK38" s="676"/>
      <c r="AL38" s="645">
        <v>0</v>
      </c>
      <c r="AM38" s="646"/>
      <c r="AN38" s="646"/>
      <c r="AO38" s="677"/>
      <c r="AQ38" s="682" t="s">
        <v>335</v>
      </c>
      <c r="AR38" s="683"/>
      <c r="AS38" s="683"/>
      <c r="AT38" s="683"/>
      <c r="AU38" s="683"/>
      <c r="AV38" s="683"/>
      <c r="AW38" s="683"/>
      <c r="AX38" s="683"/>
      <c r="AY38" s="684"/>
      <c r="AZ38" s="642" t="s">
        <v>128</v>
      </c>
      <c r="BA38" s="643"/>
      <c r="BB38" s="643"/>
      <c r="BC38" s="643"/>
      <c r="BD38" s="661"/>
      <c r="BE38" s="661"/>
      <c r="BF38" s="685"/>
      <c r="BG38" s="689" t="s">
        <v>336</v>
      </c>
      <c r="BH38" s="686"/>
      <c r="BI38" s="686"/>
      <c r="BJ38" s="686"/>
      <c r="BK38" s="686"/>
      <c r="BL38" s="686"/>
      <c r="BM38" s="686"/>
      <c r="BN38" s="686"/>
      <c r="BO38" s="686"/>
      <c r="BP38" s="686"/>
      <c r="BQ38" s="686"/>
      <c r="BR38" s="686"/>
      <c r="BS38" s="686"/>
      <c r="BT38" s="686"/>
      <c r="BU38" s="687"/>
      <c r="BV38" s="642">
        <v>829</v>
      </c>
      <c r="BW38" s="643"/>
      <c r="BX38" s="643"/>
      <c r="BY38" s="643"/>
      <c r="BZ38" s="643"/>
      <c r="CA38" s="643"/>
      <c r="CB38" s="688"/>
      <c r="CD38" s="689" t="s">
        <v>337</v>
      </c>
      <c r="CE38" s="686"/>
      <c r="CF38" s="686"/>
      <c r="CG38" s="686"/>
      <c r="CH38" s="686"/>
      <c r="CI38" s="686"/>
      <c r="CJ38" s="686"/>
      <c r="CK38" s="686"/>
      <c r="CL38" s="686"/>
      <c r="CM38" s="686"/>
      <c r="CN38" s="686"/>
      <c r="CO38" s="686"/>
      <c r="CP38" s="686"/>
      <c r="CQ38" s="687"/>
      <c r="CR38" s="642">
        <v>248888</v>
      </c>
      <c r="CS38" s="643"/>
      <c r="CT38" s="643"/>
      <c r="CU38" s="643"/>
      <c r="CV38" s="643"/>
      <c r="CW38" s="643"/>
      <c r="CX38" s="643"/>
      <c r="CY38" s="644"/>
      <c r="CZ38" s="645">
        <v>5.2</v>
      </c>
      <c r="DA38" s="663"/>
      <c r="DB38" s="663"/>
      <c r="DC38" s="664"/>
      <c r="DD38" s="648">
        <v>187602</v>
      </c>
      <c r="DE38" s="643"/>
      <c r="DF38" s="643"/>
      <c r="DG38" s="643"/>
      <c r="DH38" s="643"/>
      <c r="DI38" s="643"/>
      <c r="DJ38" s="643"/>
      <c r="DK38" s="644"/>
      <c r="DL38" s="648">
        <v>174863</v>
      </c>
      <c r="DM38" s="643"/>
      <c r="DN38" s="643"/>
      <c r="DO38" s="643"/>
      <c r="DP38" s="643"/>
      <c r="DQ38" s="643"/>
      <c r="DR38" s="643"/>
      <c r="DS38" s="643"/>
      <c r="DT38" s="643"/>
      <c r="DU38" s="643"/>
      <c r="DV38" s="644"/>
      <c r="DW38" s="645">
        <v>8.1999999999999993</v>
      </c>
      <c r="DX38" s="663"/>
      <c r="DY38" s="663"/>
      <c r="DZ38" s="663"/>
      <c r="EA38" s="663"/>
      <c r="EB38" s="663"/>
      <c r="EC38" s="681"/>
    </row>
    <row r="39" spans="2:133" ht="11.25" customHeight="1" x14ac:dyDescent="0.15">
      <c r="B39" s="639" t="s">
        <v>338</v>
      </c>
      <c r="C39" s="640"/>
      <c r="D39" s="640"/>
      <c r="E39" s="640"/>
      <c r="F39" s="640"/>
      <c r="G39" s="640"/>
      <c r="H39" s="640"/>
      <c r="I39" s="640"/>
      <c r="J39" s="640"/>
      <c r="K39" s="640"/>
      <c r="L39" s="640"/>
      <c r="M39" s="640"/>
      <c r="N39" s="640"/>
      <c r="O39" s="640"/>
      <c r="P39" s="640"/>
      <c r="Q39" s="641"/>
      <c r="R39" s="642">
        <v>544657</v>
      </c>
      <c r="S39" s="643"/>
      <c r="T39" s="643"/>
      <c r="U39" s="643"/>
      <c r="V39" s="643"/>
      <c r="W39" s="643"/>
      <c r="X39" s="643"/>
      <c r="Y39" s="644"/>
      <c r="Z39" s="675">
        <v>10.1</v>
      </c>
      <c r="AA39" s="675"/>
      <c r="AB39" s="675"/>
      <c r="AC39" s="675"/>
      <c r="AD39" s="676" t="s">
        <v>128</v>
      </c>
      <c r="AE39" s="676"/>
      <c r="AF39" s="676"/>
      <c r="AG39" s="676"/>
      <c r="AH39" s="676"/>
      <c r="AI39" s="676"/>
      <c r="AJ39" s="676"/>
      <c r="AK39" s="676"/>
      <c r="AL39" s="645" t="s">
        <v>128</v>
      </c>
      <c r="AM39" s="646"/>
      <c r="AN39" s="646"/>
      <c r="AO39" s="677"/>
      <c r="AQ39" s="682" t="s">
        <v>339</v>
      </c>
      <c r="AR39" s="683"/>
      <c r="AS39" s="683"/>
      <c r="AT39" s="683"/>
      <c r="AU39" s="683"/>
      <c r="AV39" s="683"/>
      <c r="AW39" s="683"/>
      <c r="AX39" s="683"/>
      <c r="AY39" s="684"/>
      <c r="AZ39" s="642" t="s">
        <v>128</v>
      </c>
      <c r="BA39" s="643"/>
      <c r="BB39" s="643"/>
      <c r="BC39" s="643"/>
      <c r="BD39" s="661"/>
      <c r="BE39" s="661"/>
      <c r="BF39" s="685"/>
      <c r="BG39" s="689" t="s">
        <v>340</v>
      </c>
      <c r="BH39" s="686"/>
      <c r="BI39" s="686"/>
      <c r="BJ39" s="686"/>
      <c r="BK39" s="686"/>
      <c r="BL39" s="686"/>
      <c r="BM39" s="686"/>
      <c r="BN39" s="686"/>
      <c r="BO39" s="686"/>
      <c r="BP39" s="686"/>
      <c r="BQ39" s="686"/>
      <c r="BR39" s="686"/>
      <c r="BS39" s="686"/>
      <c r="BT39" s="686"/>
      <c r="BU39" s="687"/>
      <c r="BV39" s="642">
        <v>1236</v>
      </c>
      <c r="BW39" s="643"/>
      <c r="BX39" s="643"/>
      <c r="BY39" s="643"/>
      <c r="BZ39" s="643"/>
      <c r="CA39" s="643"/>
      <c r="CB39" s="688"/>
      <c r="CD39" s="689" t="s">
        <v>341</v>
      </c>
      <c r="CE39" s="686"/>
      <c r="CF39" s="686"/>
      <c r="CG39" s="686"/>
      <c r="CH39" s="686"/>
      <c r="CI39" s="686"/>
      <c r="CJ39" s="686"/>
      <c r="CK39" s="686"/>
      <c r="CL39" s="686"/>
      <c r="CM39" s="686"/>
      <c r="CN39" s="686"/>
      <c r="CO39" s="686"/>
      <c r="CP39" s="686"/>
      <c r="CQ39" s="687"/>
      <c r="CR39" s="642">
        <v>282594</v>
      </c>
      <c r="CS39" s="661"/>
      <c r="CT39" s="661"/>
      <c r="CU39" s="661"/>
      <c r="CV39" s="661"/>
      <c r="CW39" s="661"/>
      <c r="CX39" s="661"/>
      <c r="CY39" s="662"/>
      <c r="CZ39" s="645">
        <v>5.9</v>
      </c>
      <c r="DA39" s="663"/>
      <c r="DB39" s="663"/>
      <c r="DC39" s="664"/>
      <c r="DD39" s="648">
        <v>272014</v>
      </c>
      <c r="DE39" s="661"/>
      <c r="DF39" s="661"/>
      <c r="DG39" s="661"/>
      <c r="DH39" s="661"/>
      <c r="DI39" s="661"/>
      <c r="DJ39" s="661"/>
      <c r="DK39" s="662"/>
      <c r="DL39" s="648" t="s">
        <v>128</v>
      </c>
      <c r="DM39" s="661"/>
      <c r="DN39" s="661"/>
      <c r="DO39" s="661"/>
      <c r="DP39" s="661"/>
      <c r="DQ39" s="661"/>
      <c r="DR39" s="661"/>
      <c r="DS39" s="661"/>
      <c r="DT39" s="661"/>
      <c r="DU39" s="661"/>
      <c r="DV39" s="662"/>
      <c r="DW39" s="645" t="s">
        <v>128</v>
      </c>
      <c r="DX39" s="663"/>
      <c r="DY39" s="663"/>
      <c r="DZ39" s="663"/>
      <c r="EA39" s="663"/>
      <c r="EB39" s="663"/>
      <c r="EC39" s="681"/>
    </row>
    <row r="40" spans="2:133" ht="11.25" customHeight="1" x14ac:dyDescent="0.15">
      <c r="B40" s="639" t="s">
        <v>342</v>
      </c>
      <c r="C40" s="640"/>
      <c r="D40" s="640"/>
      <c r="E40" s="640"/>
      <c r="F40" s="640"/>
      <c r="G40" s="640"/>
      <c r="H40" s="640"/>
      <c r="I40" s="640"/>
      <c r="J40" s="640"/>
      <c r="K40" s="640"/>
      <c r="L40" s="640"/>
      <c r="M40" s="640"/>
      <c r="N40" s="640"/>
      <c r="O40" s="640"/>
      <c r="P40" s="640"/>
      <c r="Q40" s="641"/>
      <c r="R40" s="642" t="s">
        <v>137</v>
      </c>
      <c r="S40" s="643"/>
      <c r="T40" s="643"/>
      <c r="U40" s="643"/>
      <c r="V40" s="643"/>
      <c r="W40" s="643"/>
      <c r="X40" s="643"/>
      <c r="Y40" s="644"/>
      <c r="Z40" s="675" t="s">
        <v>128</v>
      </c>
      <c r="AA40" s="675"/>
      <c r="AB40" s="675"/>
      <c r="AC40" s="675"/>
      <c r="AD40" s="676" t="s">
        <v>128</v>
      </c>
      <c r="AE40" s="676"/>
      <c r="AF40" s="676"/>
      <c r="AG40" s="676"/>
      <c r="AH40" s="676"/>
      <c r="AI40" s="676"/>
      <c r="AJ40" s="676"/>
      <c r="AK40" s="676"/>
      <c r="AL40" s="645" t="s">
        <v>137</v>
      </c>
      <c r="AM40" s="646"/>
      <c r="AN40" s="646"/>
      <c r="AO40" s="677"/>
      <c r="AQ40" s="682" t="s">
        <v>343</v>
      </c>
      <c r="AR40" s="683"/>
      <c r="AS40" s="683"/>
      <c r="AT40" s="683"/>
      <c r="AU40" s="683"/>
      <c r="AV40" s="683"/>
      <c r="AW40" s="683"/>
      <c r="AX40" s="683"/>
      <c r="AY40" s="684"/>
      <c r="AZ40" s="642" t="s">
        <v>234</v>
      </c>
      <c r="BA40" s="643"/>
      <c r="BB40" s="643"/>
      <c r="BC40" s="643"/>
      <c r="BD40" s="661"/>
      <c r="BE40" s="661"/>
      <c r="BF40" s="685"/>
      <c r="BG40" s="690" t="s">
        <v>344</v>
      </c>
      <c r="BH40" s="691"/>
      <c r="BI40" s="691"/>
      <c r="BJ40" s="691"/>
      <c r="BK40" s="691"/>
      <c r="BL40" s="236"/>
      <c r="BM40" s="686" t="s">
        <v>345</v>
      </c>
      <c r="BN40" s="686"/>
      <c r="BO40" s="686"/>
      <c r="BP40" s="686"/>
      <c r="BQ40" s="686"/>
      <c r="BR40" s="686"/>
      <c r="BS40" s="686"/>
      <c r="BT40" s="686"/>
      <c r="BU40" s="687"/>
      <c r="BV40" s="642">
        <v>81</v>
      </c>
      <c r="BW40" s="643"/>
      <c r="BX40" s="643"/>
      <c r="BY40" s="643"/>
      <c r="BZ40" s="643"/>
      <c r="CA40" s="643"/>
      <c r="CB40" s="688"/>
      <c r="CD40" s="689" t="s">
        <v>346</v>
      </c>
      <c r="CE40" s="686"/>
      <c r="CF40" s="686"/>
      <c r="CG40" s="686"/>
      <c r="CH40" s="686"/>
      <c r="CI40" s="686"/>
      <c r="CJ40" s="686"/>
      <c r="CK40" s="686"/>
      <c r="CL40" s="686"/>
      <c r="CM40" s="686"/>
      <c r="CN40" s="686"/>
      <c r="CO40" s="686"/>
      <c r="CP40" s="686"/>
      <c r="CQ40" s="687"/>
      <c r="CR40" s="642">
        <v>4080</v>
      </c>
      <c r="CS40" s="643"/>
      <c r="CT40" s="643"/>
      <c r="CU40" s="643"/>
      <c r="CV40" s="643"/>
      <c r="CW40" s="643"/>
      <c r="CX40" s="643"/>
      <c r="CY40" s="644"/>
      <c r="CZ40" s="645">
        <v>0.1</v>
      </c>
      <c r="DA40" s="663"/>
      <c r="DB40" s="663"/>
      <c r="DC40" s="664"/>
      <c r="DD40" s="648">
        <v>2741</v>
      </c>
      <c r="DE40" s="643"/>
      <c r="DF40" s="643"/>
      <c r="DG40" s="643"/>
      <c r="DH40" s="643"/>
      <c r="DI40" s="643"/>
      <c r="DJ40" s="643"/>
      <c r="DK40" s="644"/>
      <c r="DL40" s="648" t="s">
        <v>128</v>
      </c>
      <c r="DM40" s="643"/>
      <c r="DN40" s="643"/>
      <c r="DO40" s="643"/>
      <c r="DP40" s="643"/>
      <c r="DQ40" s="643"/>
      <c r="DR40" s="643"/>
      <c r="DS40" s="643"/>
      <c r="DT40" s="643"/>
      <c r="DU40" s="643"/>
      <c r="DV40" s="644"/>
      <c r="DW40" s="645" t="s">
        <v>128</v>
      </c>
      <c r="DX40" s="663"/>
      <c r="DY40" s="663"/>
      <c r="DZ40" s="663"/>
      <c r="EA40" s="663"/>
      <c r="EB40" s="663"/>
      <c r="EC40" s="681"/>
    </row>
    <row r="41" spans="2:133" ht="11.25" customHeight="1" x14ac:dyDescent="0.15">
      <c r="B41" s="639" t="s">
        <v>347</v>
      </c>
      <c r="C41" s="640"/>
      <c r="D41" s="640"/>
      <c r="E41" s="640"/>
      <c r="F41" s="640"/>
      <c r="G41" s="640"/>
      <c r="H41" s="640"/>
      <c r="I41" s="640"/>
      <c r="J41" s="640"/>
      <c r="K41" s="640"/>
      <c r="L41" s="640"/>
      <c r="M41" s="640"/>
      <c r="N41" s="640"/>
      <c r="O41" s="640"/>
      <c r="P41" s="640"/>
      <c r="Q41" s="641"/>
      <c r="R41" s="642" t="s">
        <v>128</v>
      </c>
      <c r="S41" s="643"/>
      <c r="T41" s="643"/>
      <c r="U41" s="643"/>
      <c r="V41" s="643"/>
      <c r="W41" s="643"/>
      <c r="X41" s="643"/>
      <c r="Y41" s="644"/>
      <c r="Z41" s="675" t="s">
        <v>128</v>
      </c>
      <c r="AA41" s="675"/>
      <c r="AB41" s="675"/>
      <c r="AC41" s="675"/>
      <c r="AD41" s="676" t="s">
        <v>128</v>
      </c>
      <c r="AE41" s="676"/>
      <c r="AF41" s="676"/>
      <c r="AG41" s="676"/>
      <c r="AH41" s="676"/>
      <c r="AI41" s="676"/>
      <c r="AJ41" s="676"/>
      <c r="AK41" s="676"/>
      <c r="AL41" s="645" t="s">
        <v>234</v>
      </c>
      <c r="AM41" s="646"/>
      <c r="AN41" s="646"/>
      <c r="AO41" s="677"/>
      <c r="AQ41" s="682" t="s">
        <v>348</v>
      </c>
      <c r="AR41" s="683"/>
      <c r="AS41" s="683"/>
      <c r="AT41" s="683"/>
      <c r="AU41" s="683"/>
      <c r="AV41" s="683"/>
      <c r="AW41" s="683"/>
      <c r="AX41" s="683"/>
      <c r="AY41" s="684"/>
      <c r="AZ41" s="642">
        <v>69500</v>
      </c>
      <c r="BA41" s="643"/>
      <c r="BB41" s="643"/>
      <c r="BC41" s="643"/>
      <c r="BD41" s="661"/>
      <c r="BE41" s="661"/>
      <c r="BF41" s="685"/>
      <c r="BG41" s="690"/>
      <c r="BH41" s="691"/>
      <c r="BI41" s="691"/>
      <c r="BJ41" s="691"/>
      <c r="BK41" s="691"/>
      <c r="BL41" s="236"/>
      <c r="BM41" s="686" t="s">
        <v>349</v>
      </c>
      <c r="BN41" s="686"/>
      <c r="BO41" s="686"/>
      <c r="BP41" s="686"/>
      <c r="BQ41" s="686"/>
      <c r="BR41" s="686"/>
      <c r="BS41" s="686"/>
      <c r="BT41" s="686"/>
      <c r="BU41" s="687"/>
      <c r="BV41" s="642">
        <v>2</v>
      </c>
      <c r="BW41" s="643"/>
      <c r="BX41" s="643"/>
      <c r="BY41" s="643"/>
      <c r="BZ41" s="643"/>
      <c r="CA41" s="643"/>
      <c r="CB41" s="688"/>
      <c r="CD41" s="689" t="s">
        <v>350</v>
      </c>
      <c r="CE41" s="686"/>
      <c r="CF41" s="686"/>
      <c r="CG41" s="686"/>
      <c r="CH41" s="686"/>
      <c r="CI41" s="686"/>
      <c r="CJ41" s="686"/>
      <c r="CK41" s="686"/>
      <c r="CL41" s="686"/>
      <c r="CM41" s="686"/>
      <c r="CN41" s="686"/>
      <c r="CO41" s="686"/>
      <c r="CP41" s="686"/>
      <c r="CQ41" s="687"/>
      <c r="CR41" s="642" t="s">
        <v>128</v>
      </c>
      <c r="CS41" s="661"/>
      <c r="CT41" s="661"/>
      <c r="CU41" s="661"/>
      <c r="CV41" s="661"/>
      <c r="CW41" s="661"/>
      <c r="CX41" s="661"/>
      <c r="CY41" s="662"/>
      <c r="CZ41" s="645" t="s">
        <v>137</v>
      </c>
      <c r="DA41" s="663"/>
      <c r="DB41" s="663"/>
      <c r="DC41" s="664"/>
      <c r="DD41" s="648" t="s">
        <v>128</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351</v>
      </c>
      <c r="C42" s="640"/>
      <c r="D42" s="640"/>
      <c r="E42" s="640"/>
      <c r="F42" s="640"/>
      <c r="G42" s="640"/>
      <c r="H42" s="640"/>
      <c r="I42" s="640"/>
      <c r="J42" s="640"/>
      <c r="K42" s="640"/>
      <c r="L42" s="640"/>
      <c r="M42" s="640"/>
      <c r="N42" s="640"/>
      <c r="O42" s="640"/>
      <c r="P42" s="640"/>
      <c r="Q42" s="641"/>
      <c r="R42" s="642">
        <v>67411</v>
      </c>
      <c r="S42" s="643"/>
      <c r="T42" s="643"/>
      <c r="U42" s="643"/>
      <c r="V42" s="643"/>
      <c r="W42" s="643"/>
      <c r="X42" s="643"/>
      <c r="Y42" s="644"/>
      <c r="Z42" s="675">
        <v>1.3</v>
      </c>
      <c r="AA42" s="675"/>
      <c r="AB42" s="675"/>
      <c r="AC42" s="675"/>
      <c r="AD42" s="676" t="s">
        <v>128</v>
      </c>
      <c r="AE42" s="676"/>
      <c r="AF42" s="676"/>
      <c r="AG42" s="676"/>
      <c r="AH42" s="676"/>
      <c r="AI42" s="676"/>
      <c r="AJ42" s="676"/>
      <c r="AK42" s="676"/>
      <c r="AL42" s="645" t="s">
        <v>234</v>
      </c>
      <c r="AM42" s="646"/>
      <c r="AN42" s="646"/>
      <c r="AO42" s="677"/>
      <c r="AQ42" s="678" t="s">
        <v>352</v>
      </c>
      <c r="AR42" s="679"/>
      <c r="AS42" s="679"/>
      <c r="AT42" s="679"/>
      <c r="AU42" s="679"/>
      <c r="AV42" s="679"/>
      <c r="AW42" s="679"/>
      <c r="AX42" s="679"/>
      <c r="AY42" s="680"/>
      <c r="AZ42" s="626">
        <v>143016</v>
      </c>
      <c r="BA42" s="665"/>
      <c r="BB42" s="665"/>
      <c r="BC42" s="665"/>
      <c r="BD42" s="627"/>
      <c r="BE42" s="627"/>
      <c r="BF42" s="671"/>
      <c r="BG42" s="692"/>
      <c r="BH42" s="693"/>
      <c r="BI42" s="693"/>
      <c r="BJ42" s="693"/>
      <c r="BK42" s="693"/>
      <c r="BL42" s="237"/>
      <c r="BM42" s="672" t="s">
        <v>353</v>
      </c>
      <c r="BN42" s="672"/>
      <c r="BO42" s="672"/>
      <c r="BP42" s="672"/>
      <c r="BQ42" s="672"/>
      <c r="BR42" s="672"/>
      <c r="BS42" s="672"/>
      <c r="BT42" s="672"/>
      <c r="BU42" s="673"/>
      <c r="BV42" s="626">
        <v>388</v>
      </c>
      <c r="BW42" s="665"/>
      <c r="BX42" s="665"/>
      <c r="BY42" s="665"/>
      <c r="BZ42" s="665"/>
      <c r="CA42" s="665"/>
      <c r="CB42" s="674"/>
      <c r="CD42" s="639" t="s">
        <v>354</v>
      </c>
      <c r="CE42" s="640"/>
      <c r="CF42" s="640"/>
      <c r="CG42" s="640"/>
      <c r="CH42" s="640"/>
      <c r="CI42" s="640"/>
      <c r="CJ42" s="640"/>
      <c r="CK42" s="640"/>
      <c r="CL42" s="640"/>
      <c r="CM42" s="640"/>
      <c r="CN42" s="640"/>
      <c r="CO42" s="640"/>
      <c r="CP42" s="640"/>
      <c r="CQ42" s="641"/>
      <c r="CR42" s="642">
        <v>998410</v>
      </c>
      <c r="CS42" s="643"/>
      <c r="CT42" s="643"/>
      <c r="CU42" s="643"/>
      <c r="CV42" s="643"/>
      <c r="CW42" s="643"/>
      <c r="CX42" s="643"/>
      <c r="CY42" s="644"/>
      <c r="CZ42" s="645">
        <v>20.9</v>
      </c>
      <c r="DA42" s="646"/>
      <c r="DB42" s="646"/>
      <c r="DC42" s="647"/>
      <c r="DD42" s="648">
        <v>127542</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355</v>
      </c>
      <c r="C43" s="624"/>
      <c r="D43" s="624"/>
      <c r="E43" s="624"/>
      <c r="F43" s="624"/>
      <c r="G43" s="624"/>
      <c r="H43" s="624"/>
      <c r="I43" s="624"/>
      <c r="J43" s="624"/>
      <c r="K43" s="624"/>
      <c r="L43" s="624"/>
      <c r="M43" s="624"/>
      <c r="N43" s="624"/>
      <c r="O43" s="624"/>
      <c r="P43" s="624"/>
      <c r="Q43" s="625"/>
      <c r="R43" s="626">
        <v>5366115</v>
      </c>
      <c r="S43" s="665"/>
      <c r="T43" s="665"/>
      <c r="U43" s="665"/>
      <c r="V43" s="665"/>
      <c r="W43" s="665"/>
      <c r="X43" s="665"/>
      <c r="Y43" s="666"/>
      <c r="Z43" s="667">
        <v>100</v>
      </c>
      <c r="AA43" s="667"/>
      <c r="AB43" s="667"/>
      <c r="AC43" s="667"/>
      <c r="AD43" s="668">
        <v>2061412</v>
      </c>
      <c r="AE43" s="668"/>
      <c r="AF43" s="668"/>
      <c r="AG43" s="668"/>
      <c r="AH43" s="668"/>
      <c r="AI43" s="668"/>
      <c r="AJ43" s="668"/>
      <c r="AK43" s="668"/>
      <c r="AL43" s="629">
        <v>100</v>
      </c>
      <c r="AM43" s="669"/>
      <c r="AN43" s="669"/>
      <c r="AO43" s="670"/>
      <c r="BV43" s="238"/>
      <c r="BW43" s="238"/>
      <c r="BX43" s="238"/>
      <c r="BY43" s="238"/>
      <c r="BZ43" s="238"/>
      <c r="CA43" s="238"/>
      <c r="CB43" s="238"/>
      <c r="CD43" s="639" t="s">
        <v>356</v>
      </c>
      <c r="CE43" s="640"/>
      <c r="CF43" s="640"/>
      <c r="CG43" s="640"/>
      <c r="CH43" s="640"/>
      <c r="CI43" s="640"/>
      <c r="CJ43" s="640"/>
      <c r="CK43" s="640"/>
      <c r="CL43" s="640"/>
      <c r="CM43" s="640"/>
      <c r="CN43" s="640"/>
      <c r="CO43" s="640"/>
      <c r="CP43" s="640"/>
      <c r="CQ43" s="641"/>
      <c r="CR43" s="642">
        <v>26313</v>
      </c>
      <c r="CS43" s="661"/>
      <c r="CT43" s="661"/>
      <c r="CU43" s="661"/>
      <c r="CV43" s="661"/>
      <c r="CW43" s="661"/>
      <c r="CX43" s="661"/>
      <c r="CY43" s="662"/>
      <c r="CZ43" s="645">
        <v>0.5</v>
      </c>
      <c r="DA43" s="663"/>
      <c r="DB43" s="663"/>
      <c r="DC43" s="664"/>
      <c r="DD43" s="648">
        <v>4245</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304</v>
      </c>
      <c r="CE44" s="656"/>
      <c r="CF44" s="639" t="s">
        <v>357</v>
      </c>
      <c r="CG44" s="640"/>
      <c r="CH44" s="640"/>
      <c r="CI44" s="640"/>
      <c r="CJ44" s="640"/>
      <c r="CK44" s="640"/>
      <c r="CL44" s="640"/>
      <c r="CM44" s="640"/>
      <c r="CN44" s="640"/>
      <c r="CO44" s="640"/>
      <c r="CP44" s="640"/>
      <c r="CQ44" s="641"/>
      <c r="CR44" s="642">
        <v>942114</v>
      </c>
      <c r="CS44" s="643"/>
      <c r="CT44" s="643"/>
      <c r="CU44" s="643"/>
      <c r="CV44" s="643"/>
      <c r="CW44" s="643"/>
      <c r="CX44" s="643"/>
      <c r="CY44" s="644"/>
      <c r="CZ44" s="645">
        <v>19.7</v>
      </c>
      <c r="DA44" s="646"/>
      <c r="DB44" s="646"/>
      <c r="DC44" s="647"/>
      <c r="DD44" s="648">
        <v>117874</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359</v>
      </c>
      <c r="CG45" s="640"/>
      <c r="CH45" s="640"/>
      <c r="CI45" s="640"/>
      <c r="CJ45" s="640"/>
      <c r="CK45" s="640"/>
      <c r="CL45" s="640"/>
      <c r="CM45" s="640"/>
      <c r="CN45" s="640"/>
      <c r="CO45" s="640"/>
      <c r="CP45" s="640"/>
      <c r="CQ45" s="641"/>
      <c r="CR45" s="642">
        <v>566008</v>
      </c>
      <c r="CS45" s="661"/>
      <c r="CT45" s="661"/>
      <c r="CU45" s="661"/>
      <c r="CV45" s="661"/>
      <c r="CW45" s="661"/>
      <c r="CX45" s="661"/>
      <c r="CY45" s="662"/>
      <c r="CZ45" s="645">
        <v>11.8</v>
      </c>
      <c r="DA45" s="663"/>
      <c r="DB45" s="663"/>
      <c r="DC45" s="664"/>
      <c r="DD45" s="648">
        <v>75348</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361</v>
      </c>
      <c r="CG46" s="640"/>
      <c r="CH46" s="640"/>
      <c r="CI46" s="640"/>
      <c r="CJ46" s="640"/>
      <c r="CK46" s="640"/>
      <c r="CL46" s="640"/>
      <c r="CM46" s="640"/>
      <c r="CN46" s="640"/>
      <c r="CO46" s="640"/>
      <c r="CP46" s="640"/>
      <c r="CQ46" s="641"/>
      <c r="CR46" s="642">
        <v>358749</v>
      </c>
      <c r="CS46" s="643"/>
      <c r="CT46" s="643"/>
      <c r="CU46" s="643"/>
      <c r="CV46" s="643"/>
      <c r="CW46" s="643"/>
      <c r="CX46" s="643"/>
      <c r="CY46" s="644"/>
      <c r="CZ46" s="645">
        <v>7.5</v>
      </c>
      <c r="DA46" s="646"/>
      <c r="DB46" s="646"/>
      <c r="DC46" s="647"/>
      <c r="DD46" s="648">
        <v>37365</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363</v>
      </c>
      <c r="CG47" s="640"/>
      <c r="CH47" s="640"/>
      <c r="CI47" s="640"/>
      <c r="CJ47" s="640"/>
      <c r="CK47" s="640"/>
      <c r="CL47" s="640"/>
      <c r="CM47" s="640"/>
      <c r="CN47" s="640"/>
      <c r="CO47" s="640"/>
      <c r="CP47" s="640"/>
      <c r="CQ47" s="641"/>
      <c r="CR47" s="642">
        <v>56296</v>
      </c>
      <c r="CS47" s="661"/>
      <c r="CT47" s="661"/>
      <c r="CU47" s="661"/>
      <c r="CV47" s="661"/>
      <c r="CW47" s="661"/>
      <c r="CX47" s="661"/>
      <c r="CY47" s="662"/>
      <c r="CZ47" s="645">
        <v>1.2</v>
      </c>
      <c r="DA47" s="663"/>
      <c r="DB47" s="663"/>
      <c r="DC47" s="664"/>
      <c r="DD47" s="648">
        <v>9668</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364</v>
      </c>
      <c r="CG48" s="640"/>
      <c r="CH48" s="640"/>
      <c r="CI48" s="640"/>
      <c r="CJ48" s="640"/>
      <c r="CK48" s="640"/>
      <c r="CL48" s="640"/>
      <c r="CM48" s="640"/>
      <c r="CN48" s="640"/>
      <c r="CO48" s="640"/>
      <c r="CP48" s="640"/>
      <c r="CQ48" s="641"/>
      <c r="CR48" s="642" t="s">
        <v>128</v>
      </c>
      <c r="CS48" s="643"/>
      <c r="CT48" s="643"/>
      <c r="CU48" s="643"/>
      <c r="CV48" s="643"/>
      <c r="CW48" s="643"/>
      <c r="CX48" s="643"/>
      <c r="CY48" s="644"/>
      <c r="CZ48" s="645" t="s">
        <v>128</v>
      </c>
      <c r="DA48" s="646"/>
      <c r="DB48" s="646"/>
      <c r="DC48" s="647"/>
      <c r="DD48" s="648" t="s">
        <v>128</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365</v>
      </c>
      <c r="CE49" s="624"/>
      <c r="CF49" s="624"/>
      <c r="CG49" s="624"/>
      <c r="CH49" s="624"/>
      <c r="CI49" s="624"/>
      <c r="CJ49" s="624"/>
      <c r="CK49" s="624"/>
      <c r="CL49" s="624"/>
      <c r="CM49" s="624"/>
      <c r="CN49" s="624"/>
      <c r="CO49" s="624"/>
      <c r="CP49" s="624"/>
      <c r="CQ49" s="625"/>
      <c r="CR49" s="626">
        <v>4785640</v>
      </c>
      <c r="CS49" s="627"/>
      <c r="CT49" s="627"/>
      <c r="CU49" s="627"/>
      <c r="CV49" s="627"/>
      <c r="CW49" s="627"/>
      <c r="CX49" s="627"/>
      <c r="CY49" s="628"/>
      <c r="CZ49" s="629">
        <v>100</v>
      </c>
      <c r="DA49" s="630"/>
      <c r="DB49" s="630"/>
      <c r="DC49" s="631"/>
      <c r="DD49" s="632">
        <v>2634594</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3aTlCe0A17zFY0L4x7P3SCC3tVs/ISWgF0qoK3tCBaJ1dWMMk7gkYy/5haNmbVipSNfrh+YRgqzJ43jos0yW2Q==" saltValue="E22Y5vIJhjiSSyWgcb6Ix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abSelected="1" topLeftCell="A62" zoomScale="70" zoomScaleNormal="70" zoomScaleSheetLayoutView="70" workbookViewId="0">
      <selection activeCell="AZ80" sqref="AZ80:BD80"/>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367</v>
      </c>
      <c r="DK2" s="1168"/>
      <c r="DL2" s="1168"/>
      <c r="DM2" s="1168"/>
      <c r="DN2" s="1168"/>
      <c r="DO2" s="1169"/>
      <c r="DP2" s="251"/>
      <c r="DQ2" s="1167" t="s">
        <v>368</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369</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371</v>
      </c>
      <c r="B5" s="1053"/>
      <c r="C5" s="1053"/>
      <c r="D5" s="1053"/>
      <c r="E5" s="1053"/>
      <c r="F5" s="1053"/>
      <c r="G5" s="1053"/>
      <c r="H5" s="1053"/>
      <c r="I5" s="1053"/>
      <c r="J5" s="1053"/>
      <c r="K5" s="1053"/>
      <c r="L5" s="1053"/>
      <c r="M5" s="1053"/>
      <c r="N5" s="1053"/>
      <c r="O5" s="1053"/>
      <c r="P5" s="1054"/>
      <c r="Q5" s="1058" t="s">
        <v>372</v>
      </c>
      <c r="R5" s="1059"/>
      <c r="S5" s="1059"/>
      <c r="T5" s="1059"/>
      <c r="U5" s="1060"/>
      <c r="V5" s="1058" t="s">
        <v>373</v>
      </c>
      <c r="W5" s="1059"/>
      <c r="X5" s="1059"/>
      <c r="Y5" s="1059"/>
      <c r="Z5" s="1060"/>
      <c r="AA5" s="1058" t="s">
        <v>374</v>
      </c>
      <c r="AB5" s="1059"/>
      <c r="AC5" s="1059"/>
      <c r="AD5" s="1059"/>
      <c r="AE5" s="1059"/>
      <c r="AF5" s="1170" t="s">
        <v>375</v>
      </c>
      <c r="AG5" s="1059"/>
      <c r="AH5" s="1059"/>
      <c r="AI5" s="1059"/>
      <c r="AJ5" s="1074"/>
      <c r="AK5" s="1059" t="s">
        <v>376</v>
      </c>
      <c r="AL5" s="1059"/>
      <c r="AM5" s="1059"/>
      <c r="AN5" s="1059"/>
      <c r="AO5" s="1060"/>
      <c r="AP5" s="1058" t="s">
        <v>377</v>
      </c>
      <c r="AQ5" s="1059"/>
      <c r="AR5" s="1059"/>
      <c r="AS5" s="1059"/>
      <c r="AT5" s="1060"/>
      <c r="AU5" s="1058" t="s">
        <v>378</v>
      </c>
      <c r="AV5" s="1059"/>
      <c r="AW5" s="1059"/>
      <c r="AX5" s="1059"/>
      <c r="AY5" s="1074"/>
      <c r="AZ5" s="258"/>
      <c r="BA5" s="258"/>
      <c r="BB5" s="258"/>
      <c r="BC5" s="258"/>
      <c r="BD5" s="258"/>
      <c r="BE5" s="259"/>
      <c r="BF5" s="259"/>
      <c r="BG5" s="259"/>
      <c r="BH5" s="259"/>
      <c r="BI5" s="259"/>
      <c r="BJ5" s="259"/>
      <c r="BK5" s="259"/>
      <c r="BL5" s="259"/>
      <c r="BM5" s="259"/>
      <c r="BN5" s="259"/>
      <c r="BO5" s="259"/>
      <c r="BP5" s="259"/>
      <c r="BQ5" s="1052" t="s">
        <v>379</v>
      </c>
      <c r="BR5" s="1053"/>
      <c r="BS5" s="1053"/>
      <c r="BT5" s="1053"/>
      <c r="BU5" s="1053"/>
      <c r="BV5" s="1053"/>
      <c r="BW5" s="1053"/>
      <c r="BX5" s="1053"/>
      <c r="BY5" s="1053"/>
      <c r="BZ5" s="1053"/>
      <c r="CA5" s="1053"/>
      <c r="CB5" s="1053"/>
      <c r="CC5" s="1053"/>
      <c r="CD5" s="1053"/>
      <c r="CE5" s="1053"/>
      <c r="CF5" s="1053"/>
      <c r="CG5" s="1054"/>
      <c r="CH5" s="1058" t="s">
        <v>380</v>
      </c>
      <c r="CI5" s="1059"/>
      <c r="CJ5" s="1059"/>
      <c r="CK5" s="1059"/>
      <c r="CL5" s="1060"/>
      <c r="CM5" s="1058" t="s">
        <v>381</v>
      </c>
      <c r="CN5" s="1059"/>
      <c r="CO5" s="1059"/>
      <c r="CP5" s="1059"/>
      <c r="CQ5" s="1060"/>
      <c r="CR5" s="1058" t="s">
        <v>382</v>
      </c>
      <c r="CS5" s="1059"/>
      <c r="CT5" s="1059"/>
      <c r="CU5" s="1059"/>
      <c r="CV5" s="1060"/>
      <c r="CW5" s="1058" t="s">
        <v>383</v>
      </c>
      <c r="CX5" s="1059"/>
      <c r="CY5" s="1059"/>
      <c r="CZ5" s="1059"/>
      <c r="DA5" s="1060"/>
      <c r="DB5" s="1058" t="s">
        <v>384</v>
      </c>
      <c r="DC5" s="1059"/>
      <c r="DD5" s="1059"/>
      <c r="DE5" s="1059"/>
      <c r="DF5" s="1060"/>
      <c r="DG5" s="1155" t="s">
        <v>385</v>
      </c>
      <c r="DH5" s="1156"/>
      <c r="DI5" s="1156"/>
      <c r="DJ5" s="1156"/>
      <c r="DK5" s="1157"/>
      <c r="DL5" s="1155" t="s">
        <v>386</v>
      </c>
      <c r="DM5" s="1156"/>
      <c r="DN5" s="1156"/>
      <c r="DO5" s="1156"/>
      <c r="DP5" s="1157"/>
      <c r="DQ5" s="1058" t="s">
        <v>387</v>
      </c>
      <c r="DR5" s="1059"/>
      <c r="DS5" s="1059"/>
      <c r="DT5" s="1059"/>
      <c r="DU5" s="1060"/>
      <c r="DV5" s="1058" t="s">
        <v>378</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388</v>
      </c>
      <c r="C7" s="1108"/>
      <c r="D7" s="1108"/>
      <c r="E7" s="1108"/>
      <c r="F7" s="1108"/>
      <c r="G7" s="1108"/>
      <c r="H7" s="1108"/>
      <c r="I7" s="1108"/>
      <c r="J7" s="1108"/>
      <c r="K7" s="1108"/>
      <c r="L7" s="1108"/>
      <c r="M7" s="1108"/>
      <c r="N7" s="1108"/>
      <c r="O7" s="1108"/>
      <c r="P7" s="1109"/>
      <c r="Q7" s="1161">
        <v>5353</v>
      </c>
      <c r="R7" s="1162"/>
      <c r="S7" s="1162"/>
      <c r="T7" s="1162"/>
      <c r="U7" s="1162"/>
      <c r="V7" s="1162">
        <v>4780</v>
      </c>
      <c r="W7" s="1162"/>
      <c r="X7" s="1162"/>
      <c r="Y7" s="1162"/>
      <c r="Z7" s="1162"/>
      <c r="AA7" s="1162">
        <v>573</v>
      </c>
      <c r="AB7" s="1162"/>
      <c r="AC7" s="1162"/>
      <c r="AD7" s="1162"/>
      <c r="AE7" s="1163"/>
      <c r="AF7" s="1164">
        <v>27</v>
      </c>
      <c r="AG7" s="1165"/>
      <c r="AH7" s="1165"/>
      <c r="AI7" s="1165"/>
      <c r="AJ7" s="1166"/>
      <c r="AK7" s="1148">
        <v>357</v>
      </c>
      <c r="AL7" s="1149"/>
      <c r="AM7" s="1149"/>
      <c r="AN7" s="1149"/>
      <c r="AO7" s="1149"/>
      <c r="AP7" s="1149">
        <v>3928</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c r="BT7" s="1153"/>
      <c r="BU7" s="1153"/>
      <c r="BV7" s="1153"/>
      <c r="BW7" s="1153"/>
      <c r="BX7" s="1153"/>
      <c r="BY7" s="1153"/>
      <c r="BZ7" s="1153"/>
      <c r="CA7" s="1153"/>
      <c r="CB7" s="1153"/>
      <c r="CC7" s="1153"/>
      <c r="CD7" s="1153"/>
      <c r="CE7" s="1153"/>
      <c r="CF7" s="1153"/>
      <c r="CG7" s="1154"/>
      <c r="CH7" s="1145"/>
      <c r="CI7" s="1146"/>
      <c r="CJ7" s="1146"/>
      <c r="CK7" s="1146"/>
      <c r="CL7" s="1147"/>
      <c r="CM7" s="1145"/>
      <c r="CN7" s="1146"/>
      <c r="CO7" s="1146"/>
      <c r="CP7" s="1146"/>
      <c r="CQ7" s="1147"/>
      <c r="CR7" s="1145"/>
      <c r="CS7" s="1146"/>
      <c r="CT7" s="1146"/>
      <c r="CU7" s="1146"/>
      <c r="CV7" s="1147"/>
      <c r="CW7" s="1145"/>
      <c r="CX7" s="1146"/>
      <c r="CY7" s="1146"/>
      <c r="CZ7" s="1146"/>
      <c r="DA7" s="1147"/>
      <c r="DB7" s="1145"/>
      <c r="DC7" s="1146"/>
      <c r="DD7" s="1146"/>
      <c r="DE7" s="1146"/>
      <c r="DF7" s="1147"/>
      <c r="DG7" s="1145"/>
      <c r="DH7" s="1146"/>
      <c r="DI7" s="1146"/>
      <c r="DJ7" s="1146"/>
      <c r="DK7" s="1147"/>
      <c r="DL7" s="1145"/>
      <c r="DM7" s="1146"/>
      <c r="DN7" s="1146"/>
      <c r="DO7" s="1146"/>
      <c r="DP7" s="1147"/>
      <c r="DQ7" s="1145"/>
      <c r="DR7" s="1146"/>
      <c r="DS7" s="1146"/>
      <c r="DT7" s="1146"/>
      <c r="DU7" s="1147"/>
      <c r="DV7" s="1172"/>
      <c r="DW7" s="1173"/>
      <c r="DX7" s="1173"/>
      <c r="DY7" s="1173"/>
      <c r="DZ7" s="1174"/>
      <c r="EA7" s="256"/>
    </row>
    <row r="8" spans="1:131" s="257" customFormat="1" ht="26.25" customHeight="1" x14ac:dyDescent="0.15">
      <c r="A8" s="263">
        <v>2</v>
      </c>
      <c r="B8" s="1088" t="s">
        <v>389</v>
      </c>
      <c r="C8" s="1089"/>
      <c r="D8" s="1089"/>
      <c r="E8" s="1089"/>
      <c r="F8" s="1089"/>
      <c r="G8" s="1089"/>
      <c r="H8" s="1089"/>
      <c r="I8" s="1089"/>
      <c r="J8" s="1089"/>
      <c r="K8" s="1089"/>
      <c r="L8" s="1089"/>
      <c r="M8" s="1089"/>
      <c r="N8" s="1089"/>
      <c r="O8" s="1089"/>
      <c r="P8" s="1090"/>
      <c r="Q8" s="1100">
        <v>13</v>
      </c>
      <c r="R8" s="1101"/>
      <c r="S8" s="1101"/>
      <c r="T8" s="1101"/>
      <c r="U8" s="1101"/>
      <c r="V8" s="1101">
        <v>6</v>
      </c>
      <c r="W8" s="1101"/>
      <c r="X8" s="1101"/>
      <c r="Y8" s="1101"/>
      <c r="Z8" s="1101"/>
      <c r="AA8" s="1101">
        <v>7</v>
      </c>
      <c r="AB8" s="1101"/>
      <c r="AC8" s="1101"/>
      <c r="AD8" s="1101"/>
      <c r="AE8" s="1102"/>
      <c r="AF8" s="1094">
        <v>7</v>
      </c>
      <c r="AG8" s="1095"/>
      <c r="AH8" s="1095"/>
      <c r="AI8" s="1095"/>
      <c r="AJ8" s="1096"/>
      <c r="AK8" s="1143">
        <v>0</v>
      </c>
      <c r="AL8" s="1144"/>
      <c r="AM8" s="1144"/>
      <c r="AN8" s="1144"/>
      <c r="AO8" s="1144"/>
      <c r="AP8" s="1144">
        <v>1</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c r="BT8" s="1072"/>
      <c r="BU8" s="1072"/>
      <c r="BV8" s="1072"/>
      <c r="BW8" s="1072"/>
      <c r="BX8" s="1072"/>
      <c r="BY8" s="1072"/>
      <c r="BZ8" s="1072"/>
      <c r="CA8" s="1072"/>
      <c r="CB8" s="1072"/>
      <c r="CC8" s="1072"/>
      <c r="CD8" s="1072"/>
      <c r="CE8" s="1072"/>
      <c r="CF8" s="1072"/>
      <c r="CG8" s="1073"/>
      <c r="CH8" s="1046"/>
      <c r="CI8" s="1047"/>
      <c r="CJ8" s="1047"/>
      <c r="CK8" s="1047"/>
      <c r="CL8" s="1048"/>
      <c r="CM8" s="1046"/>
      <c r="CN8" s="1047"/>
      <c r="CO8" s="1047"/>
      <c r="CP8" s="1047"/>
      <c r="CQ8" s="1048"/>
      <c r="CR8" s="1046"/>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x14ac:dyDescent="0.15">
      <c r="A9" s="263">
        <v>3</v>
      </c>
      <c r="B9" s="1088"/>
      <c r="C9" s="1089"/>
      <c r="D9" s="1089"/>
      <c r="E9" s="1089"/>
      <c r="F9" s="1089"/>
      <c r="G9" s="1089"/>
      <c r="H9" s="1089"/>
      <c r="I9" s="1089"/>
      <c r="J9" s="1089"/>
      <c r="K9" s="1089"/>
      <c r="L9" s="1089"/>
      <c r="M9" s="1089"/>
      <c r="N9" s="1089"/>
      <c r="O9" s="1089"/>
      <c r="P9" s="1090"/>
      <c r="Q9" s="1100"/>
      <c r="R9" s="1101"/>
      <c r="S9" s="1101"/>
      <c r="T9" s="1101"/>
      <c r="U9" s="1101"/>
      <c r="V9" s="1101"/>
      <c r="W9" s="1101"/>
      <c r="X9" s="1101"/>
      <c r="Y9" s="1101"/>
      <c r="Z9" s="1101"/>
      <c r="AA9" s="1101"/>
      <c r="AB9" s="1101"/>
      <c r="AC9" s="1101"/>
      <c r="AD9" s="1101"/>
      <c r="AE9" s="1102"/>
      <c r="AF9" s="1094"/>
      <c r="AG9" s="1095"/>
      <c r="AH9" s="1095"/>
      <c r="AI9" s="1095"/>
      <c r="AJ9" s="1096"/>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88"/>
      <c r="C10" s="1089"/>
      <c r="D10" s="1089"/>
      <c r="E10" s="1089"/>
      <c r="F10" s="1089"/>
      <c r="G10" s="1089"/>
      <c r="H10" s="1089"/>
      <c r="I10" s="1089"/>
      <c r="J10" s="1089"/>
      <c r="K10" s="1089"/>
      <c r="L10" s="1089"/>
      <c r="M10" s="1089"/>
      <c r="N10" s="1089"/>
      <c r="O10" s="1089"/>
      <c r="P10" s="1090"/>
      <c r="Q10" s="1100"/>
      <c r="R10" s="1101"/>
      <c r="S10" s="1101"/>
      <c r="T10" s="1101"/>
      <c r="U10" s="1101"/>
      <c r="V10" s="1101"/>
      <c r="W10" s="1101"/>
      <c r="X10" s="1101"/>
      <c r="Y10" s="1101"/>
      <c r="Z10" s="1101"/>
      <c r="AA10" s="1101"/>
      <c r="AB10" s="1101"/>
      <c r="AC10" s="1101"/>
      <c r="AD10" s="1101"/>
      <c r="AE10" s="1102"/>
      <c r="AF10" s="1094"/>
      <c r="AG10" s="1095"/>
      <c r="AH10" s="1095"/>
      <c r="AI10" s="1095"/>
      <c r="AJ10" s="1096"/>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88"/>
      <c r="C11" s="1089"/>
      <c r="D11" s="1089"/>
      <c r="E11" s="1089"/>
      <c r="F11" s="1089"/>
      <c r="G11" s="1089"/>
      <c r="H11" s="1089"/>
      <c r="I11" s="1089"/>
      <c r="J11" s="1089"/>
      <c r="K11" s="1089"/>
      <c r="L11" s="1089"/>
      <c r="M11" s="1089"/>
      <c r="N11" s="1089"/>
      <c r="O11" s="1089"/>
      <c r="P11" s="1090"/>
      <c r="Q11" s="1100"/>
      <c r="R11" s="1101"/>
      <c r="S11" s="1101"/>
      <c r="T11" s="1101"/>
      <c r="U11" s="1101"/>
      <c r="V11" s="1101"/>
      <c r="W11" s="1101"/>
      <c r="X11" s="1101"/>
      <c r="Y11" s="1101"/>
      <c r="Z11" s="1101"/>
      <c r="AA11" s="1101"/>
      <c r="AB11" s="1101"/>
      <c r="AC11" s="1101"/>
      <c r="AD11" s="1101"/>
      <c r="AE11" s="1102"/>
      <c r="AF11" s="1094"/>
      <c r="AG11" s="1095"/>
      <c r="AH11" s="1095"/>
      <c r="AI11" s="1095"/>
      <c r="AJ11" s="1096"/>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88"/>
      <c r="C12" s="1089"/>
      <c r="D12" s="1089"/>
      <c r="E12" s="1089"/>
      <c r="F12" s="1089"/>
      <c r="G12" s="1089"/>
      <c r="H12" s="1089"/>
      <c r="I12" s="1089"/>
      <c r="J12" s="1089"/>
      <c r="K12" s="1089"/>
      <c r="L12" s="1089"/>
      <c r="M12" s="1089"/>
      <c r="N12" s="1089"/>
      <c r="O12" s="1089"/>
      <c r="P12" s="1090"/>
      <c r="Q12" s="1100"/>
      <c r="R12" s="1101"/>
      <c r="S12" s="1101"/>
      <c r="T12" s="1101"/>
      <c r="U12" s="1101"/>
      <c r="V12" s="1101"/>
      <c r="W12" s="1101"/>
      <c r="X12" s="1101"/>
      <c r="Y12" s="1101"/>
      <c r="Z12" s="1101"/>
      <c r="AA12" s="1101"/>
      <c r="AB12" s="1101"/>
      <c r="AC12" s="1101"/>
      <c r="AD12" s="1101"/>
      <c r="AE12" s="1102"/>
      <c r="AF12" s="1094"/>
      <c r="AG12" s="1095"/>
      <c r="AH12" s="1095"/>
      <c r="AI12" s="1095"/>
      <c r="AJ12" s="1096"/>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88"/>
      <c r="C13" s="1089"/>
      <c r="D13" s="1089"/>
      <c r="E13" s="1089"/>
      <c r="F13" s="1089"/>
      <c r="G13" s="1089"/>
      <c r="H13" s="1089"/>
      <c r="I13" s="1089"/>
      <c r="J13" s="1089"/>
      <c r="K13" s="1089"/>
      <c r="L13" s="1089"/>
      <c r="M13" s="1089"/>
      <c r="N13" s="1089"/>
      <c r="O13" s="1089"/>
      <c r="P13" s="1090"/>
      <c r="Q13" s="1100"/>
      <c r="R13" s="1101"/>
      <c r="S13" s="1101"/>
      <c r="T13" s="1101"/>
      <c r="U13" s="1101"/>
      <c r="V13" s="1101"/>
      <c r="W13" s="1101"/>
      <c r="X13" s="1101"/>
      <c r="Y13" s="1101"/>
      <c r="Z13" s="1101"/>
      <c r="AA13" s="1101"/>
      <c r="AB13" s="1101"/>
      <c r="AC13" s="1101"/>
      <c r="AD13" s="1101"/>
      <c r="AE13" s="1102"/>
      <c r="AF13" s="1094"/>
      <c r="AG13" s="1095"/>
      <c r="AH13" s="1095"/>
      <c r="AI13" s="1095"/>
      <c r="AJ13" s="1096"/>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88"/>
      <c r="C14" s="1089"/>
      <c r="D14" s="1089"/>
      <c r="E14" s="1089"/>
      <c r="F14" s="1089"/>
      <c r="G14" s="1089"/>
      <c r="H14" s="1089"/>
      <c r="I14" s="1089"/>
      <c r="J14" s="1089"/>
      <c r="K14" s="1089"/>
      <c r="L14" s="1089"/>
      <c r="M14" s="1089"/>
      <c r="N14" s="1089"/>
      <c r="O14" s="1089"/>
      <c r="P14" s="1090"/>
      <c r="Q14" s="1100"/>
      <c r="R14" s="1101"/>
      <c r="S14" s="1101"/>
      <c r="T14" s="1101"/>
      <c r="U14" s="1101"/>
      <c r="V14" s="1101"/>
      <c r="W14" s="1101"/>
      <c r="X14" s="1101"/>
      <c r="Y14" s="1101"/>
      <c r="Z14" s="1101"/>
      <c r="AA14" s="1101"/>
      <c r="AB14" s="1101"/>
      <c r="AC14" s="1101"/>
      <c r="AD14" s="1101"/>
      <c r="AE14" s="1102"/>
      <c r="AF14" s="1094"/>
      <c r="AG14" s="1095"/>
      <c r="AH14" s="1095"/>
      <c r="AI14" s="1095"/>
      <c r="AJ14" s="1096"/>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88"/>
      <c r="C15" s="1089"/>
      <c r="D15" s="1089"/>
      <c r="E15" s="1089"/>
      <c r="F15" s="1089"/>
      <c r="G15" s="1089"/>
      <c r="H15" s="1089"/>
      <c r="I15" s="1089"/>
      <c r="J15" s="1089"/>
      <c r="K15" s="1089"/>
      <c r="L15" s="1089"/>
      <c r="M15" s="1089"/>
      <c r="N15" s="1089"/>
      <c r="O15" s="1089"/>
      <c r="P15" s="1090"/>
      <c r="Q15" s="1100"/>
      <c r="R15" s="1101"/>
      <c r="S15" s="1101"/>
      <c r="T15" s="1101"/>
      <c r="U15" s="1101"/>
      <c r="V15" s="1101"/>
      <c r="W15" s="1101"/>
      <c r="X15" s="1101"/>
      <c r="Y15" s="1101"/>
      <c r="Z15" s="1101"/>
      <c r="AA15" s="1101"/>
      <c r="AB15" s="1101"/>
      <c r="AC15" s="1101"/>
      <c r="AD15" s="1101"/>
      <c r="AE15" s="1102"/>
      <c r="AF15" s="1094"/>
      <c r="AG15" s="1095"/>
      <c r="AH15" s="1095"/>
      <c r="AI15" s="1095"/>
      <c r="AJ15" s="1096"/>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88"/>
      <c r="C16" s="1089"/>
      <c r="D16" s="1089"/>
      <c r="E16" s="1089"/>
      <c r="F16" s="1089"/>
      <c r="G16" s="1089"/>
      <c r="H16" s="1089"/>
      <c r="I16" s="1089"/>
      <c r="J16" s="1089"/>
      <c r="K16" s="1089"/>
      <c r="L16" s="1089"/>
      <c r="M16" s="1089"/>
      <c r="N16" s="1089"/>
      <c r="O16" s="1089"/>
      <c r="P16" s="1090"/>
      <c r="Q16" s="1100"/>
      <c r="R16" s="1101"/>
      <c r="S16" s="1101"/>
      <c r="T16" s="1101"/>
      <c r="U16" s="1101"/>
      <c r="V16" s="1101"/>
      <c r="W16" s="1101"/>
      <c r="X16" s="1101"/>
      <c r="Y16" s="1101"/>
      <c r="Z16" s="1101"/>
      <c r="AA16" s="1101"/>
      <c r="AB16" s="1101"/>
      <c r="AC16" s="1101"/>
      <c r="AD16" s="1101"/>
      <c r="AE16" s="1102"/>
      <c r="AF16" s="1094"/>
      <c r="AG16" s="1095"/>
      <c r="AH16" s="1095"/>
      <c r="AI16" s="1095"/>
      <c r="AJ16" s="1096"/>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88"/>
      <c r="C17" s="1089"/>
      <c r="D17" s="1089"/>
      <c r="E17" s="1089"/>
      <c r="F17" s="1089"/>
      <c r="G17" s="1089"/>
      <c r="H17" s="1089"/>
      <c r="I17" s="1089"/>
      <c r="J17" s="1089"/>
      <c r="K17" s="1089"/>
      <c r="L17" s="1089"/>
      <c r="M17" s="1089"/>
      <c r="N17" s="1089"/>
      <c r="O17" s="1089"/>
      <c r="P17" s="1090"/>
      <c r="Q17" s="1100"/>
      <c r="R17" s="1101"/>
      <c r="S17" s="1101"/>
      <c r="T17" s="1101"/>
      <c r="U17" s="1101"/>
      <c r="V17" s="1101"/>
      <c r="W17" s="1101"/>
      <c r="X17" s="1101"/>
      <c r="Y17" s="1101"/>
      <c r="Z17" s="1101"/>
      <c r="AA17" s="1101"/>
      <c r="AB17" s="1101"/>
      <c r="AC17" s="1101"/>
      <c r="AD17" s="1101"/>
      <c r="AE17" s="1102"/>
      <c r="AF17" s="1094"/>
      <c r="AG17" s="1095"/>
      <c r="AH17" s="1095"/>
      <c r="AI17" s="1095"/>
      <c r="AJ17" s="1096"/>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88"/>
      <c r="C18" s="1089"/>
      <c r="D18" s="1089"/>
      <c r="E18" s="1089"/>
      <c r="F18" s="1089"/>
      <c r="G18" s="1089"/>
      <c r="H18" s="1089"/>
      <c r="I18" s="1089"/>
      <c r="J18" s="1089"/>
      <c r="K18" s="1089"/>
      <c r="L18" s="1089"/>
      <c r="M18" s="1089"/>
      <c r="N18" s="1089"/>
      <c r="O18" s="1089"/>
      <c r="P18" s="1090"/>
      <c r="Q18" s="1100"/>
      <c r="R18" s="1101"/>
      <c r="S18" s="1101"/>
      <c r="T18" s="1101"/>
      <c r="U18" s="1101"/>
      <c r="V18" s="1101"/>
      <c r="W18" s="1101"/>
      <c r="X18" s="1101"/>
      <c r="Y18" s="1101"/>
      <c r="Z18" s="1101"/>
      <c r="AA18" s="1101"/>
      <c r="AB18" s="1101"/>
      <c r="AC18" s="1101"/>
      <c r="AD18" s="1101"/>
      <c r="AE18" s="1102"/>
      <c r="AF18" s="1094"/>
      <c r="AG18" s="1095"/>
      <c r="AH18" s="1095"/>
      <c r="AI18" s="1095"/>
      <c r="AJ18" s="1096"/>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88"/>
      <c r="C19" s="1089"/>
      <c r="D19" s="1089"/>
      <c r="E19" s="1089"/>
      <c r="F19" s="1089"/>
      <c r="G19" s="1089"/>
      <c r="H19" s="1089"/>
      <c r="I19" s="1089"/>
      <c r="J19" s="1089"/>
      <c r="K19" s="1089"/>
      <c r="L19" s="1089"/>
      <c r="M19" s="1089"/>
      <c r="N19" s="1089"/>
      <c r="O19" s="1089"/>
      <c r="P19" s="1090"/>
      <c r="Q19" s="1100"/>
      <c r="R19" s="1101"/>
      <c r="S19" s="1101"/>
      <c r="T19" s="1101"/>
      <c r="U19" s="1101"/>
      <c r="V19" s="1101"/>
      <c r="W19" s="1101"/>
      <c r="X19" s="1101"/>
      <c r="Y19" s="1101"/>
      <c r="Z19" s="1101"/>
      <c r="AA19" s="1101"/>
      <c r="AB19" s="1101"/>
      <c r="AC19" s="1101"/>
      <c r="AD19" s="1101"/>
      <c r="AE19" s="1102"/>
      <c r="AF19" s="1094"/>
      <c r="AG19" s="1095"/>
      <c r="AH19" s="1095"/>
      <c r="AI19" s="1095"/>
      <c r="AJ19" s="1096"/>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88"/>
      <c r="C20" s="1089"/>
      <c r="D20" s="1089"/>
      <c r="E20" s="1089"/>
      <c r="F20" s="1089"/>
      <c r="G20" s="1089"/>
      <c r="H20" s="1089"/>
      <c r="I20" s="1089"/>
      <c r="J20" s="1089"/>
      <c r="K20" s="1089"/>
      <c r="L20" s="1089"/>
      <c r="M20" s="1089"/>
      <c r="N20" s="1089"/>
      <c r="O20" s="1089"/>
      <c r="P20" s="1090"/>
      <c r="Q20" s="1100"/>
      <c r="R20" s="1101"/>
      <c r="S20" s="1101"/>
      <c r="T20" s="1101"/>
      <c r="U20" s="1101"/>
      <c r="V20" s="1101"/>
      <c r="W20" s="1101"/>
      <c r="X20" s="1101"/>
      <c r="Y20" s="1101"/>
      <c r="Z20" s="1101"/>
      <c r="AA20" s="1101"/>
      <c r="AB20" s="1101"/>
      <c r="AC20" s="1101"/>
      <c r="AD20" s="1101"/>
      <c r="AE20" s="1102"/>
      <c r="AF20" s="1094"/>
      <c r="AG20" s="1095"/>
      <c r="AH20" s="1095"/>
      <c r="AI20" s="1095"/>
      <c r="AJ20" s="1096"/>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88"/>
      <c r="C21" s="1089"/>
      <c r="D21" s="1089"/>
      <c r="E21" s="1089"/>
      <c r="F21" s="1089"/>
      <c r="G21" s="1089"/>
      <c r="H21" s="1089"/>
      <c r="I21" s="1089"/>
      <c r="J21" s="1089"/>
      <c r="K21" s="1089"/>
      <c r="L21" s="1089"/>
      <c r="M21" s="1089"/>
      <c r="N21" s="1089"/>
      <c r="O21" s="1089"/>
      <c r="P21" s="1090"/>
      <c r="Q21" s="1100"/>
      <c r="R21" s="1101"/>
      <c r="S21" s="1101"/>
      <c r="T21" s="1101"/>
      <c r="U21" s="1101"/>
      <c r="V21" s="1101"/>
      <c r="W21" s="1101"/>
      <c r="X21" s="1101"/>
      <c r="Y21" s="1101"/>
      <c r="Z21" s="1101"/>
      <c r="AA21" s="1101"/>
      <c r="AB21" s="1101"/>
      <c r="AC21" s="1101"/>
      <c r="AD21" s="1101"/>
      <c r="AE21" s="1102"/>
      <c r="AF21" s="1094"/>
      <c r="AG21" s="1095"/>
      <c r="AH21" s="1095"/>
      <c r="AI21" s="1095"/>
      <c r="AJ21" s="1096"/>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88"/>
      <c r="C22" s="1089"/>
      <c r="D22" s="1089"/>
      <c r="E22" s="1089"/>
      <c r="F22" s="1089"/>
      <c r="G22" s="1089"/>
      <c r="H22" s="1089"/>
      <c r="I22" s="1089"/>
      <c r="J22" s="1089"/>
      <c r="K22" s="1089"/>
      <c r="L22" s="1089"/>
      <c r="M22" s="1089"/>
      <c r="N22" s="1089"/>
      <c r="O22" s="1089"/>
      <c r="P22" s="1090"/>
      <c r="Q22" s="1138"/>
      <c r="R22" s="1139"/>
      <c r="S22" s="1139"/>
      <c r="T22" s="1139"/>
      <c r="U22" s="1139"/>
      <c r="V22" s="1139"/>
      <c r="W22" s="1139"/>
      <c r="X22" s="1139"/>
      <c r="Y22" s="1139"/>
      <c r="Z22" s="1139"/>
      <c r="AA22" s="1139"/>
      <c r="AB22" s="1139"/>
      <c r="AC22" s="1139"/>
      <c r="AD22" s="1139"/>
      <c r="AE22" s="1140"/>
      <c r="AF22" s="1094"/>
      <c r="AG22" s="1095"/>
      <c r="AH22" s="1095"/>
      <c r="AI22" s="1095"/>
      <c r="AJ22" s="1096"/>
      <c r="AK22" s="1134"/>
      <c r="AL22" s="1135"/>
      <c r="AM22" s="1135"/>
      <c r="AN22" s="1135"/>
      <c r="AO22" s="1135"/>
      <c r="AP22" s="1135"/>
      <c r="AQ22" s="1135"/>
      <c r="AR22" s="1135"/>
      <c r="AS22" s="1135"/>
      <c r="AT22" s="1135"/>
      <c r="AU22" s="1136"/>
      <c r="AV22" s="1136"/>
      <c r="AW22" s="1136"/>
      <c r="AX22" s="1136"/>
      <c r="AY22" s="1137"/>
      <c r="AZ22" s="1086" t="s">
        <v>390</v>
      </c>
      <c r="BA22" s="1086"/>
      <c r="BB22" s="1086"/>
      <c r="BC22" s="1086"/>
      <c r="BD22" s="1087"/>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391</v>
      </c>
      <c r="B23" s="1001" t="s">
        <v>392</v>
      </c>
      <c r="C23" s="1002"/>
      <c r="D23" s="1002"/>
      <c r="E23" s="1002"/>
      <c r="F23" s="1002"/>
      <c r="G23" s="1002"/>
      <c r="H23" s="1002"/>
      <c r="I23" s="1002"/>
      <c r="J23" s="1002"/>
      <c r="K23" s="1002"/>
      <c r="L23" s="1002"/>
      <c r="M23" s="1002"/>
      <c r="N23" s="1002"/>
      <c r="O23" s="1002"/>
      <c r="P23" s="1003"/>
      <c r="Q23" s="1125">
        <v>5366</v>
      </c>
      <c r="R23" s="1126"/>
      <c r="S23" s="1126"/>
      <c r="T23" s="1126"/>
      <c r="U23" s="1126"/>
      <c r="V23" s="1126">
        <v>4786</v>
      </c>
      <c r="W23" s="1126"/>
      <c r="X23" s="1126"/>
      <c r="Y23" s="1126"/>
      <c r="Z23" s="1126"/>
      <c r="AA23" s="1126">
        <v>580</v>
      </c>
      <c r="AB23" s="1126"/>
      <c r="AC23" s="1126"/>
      <c r="AD23" s="1126"/>
      <c r="AE23" s="1127"/>
      <c r="AF23" s="1128">
        <v>34</v>
      </c>
      <c r="AG23" s="1126"/>
      <c r="AH23" s="1126"/>
      <c r="AI23" s="1126"/>
      <c r="AJ23" s="1129"/>
      <c r="AK23" s="1130"/>
      <c r="AL23" s="1131"/>
      <c r="AM23" s="1131"/>
      <c r="AN23" s="1131"/>
      <c r="AO23" s="1131"/>
      <c r="AP23" s="1126">
        <v>3929</v>
      </c>
      <c r="AQ23" s="1126"/>
      <c r="AR23" s="1126"/>
      <c r="AS23" s="1126"/>
      <c r="AT23" s="1126"/>
      <c r="AU23" s="1132"/>
      <c r="AV23" s="1132"/>
      <c r="AW23" s="1132"/>
      <c r="AX23" s="1132"/>
      <c r="AY23" s="1133"/>
      <c r="AZ23" s="1122" t="s">
        <v>393</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394</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395</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371</v>
      </c>
      <c r="B26" s="1053"/>
      <c r="C26" s="1053"/>
      <c r="D26" s="1053"/>
      <c r="E26" s="1053"/>
      <c r="F26" s="1053"/>
      <c r="G26" s="1053"/>
      <c r="H26" s="1053"/>
      <c r="I26" s="1053"/>
      <c r="J26" s="1053"/>
      <c r="K26" s="1053"/>
      <c r="L26" s="1053"/>
      <c r="M26" s="1053"/>
      <c r="N26" s="1053"/>
      <c r="O26" s="1053"/>
      <c r="P26" s="1054"/>
      <c r="Q26" s="1058" t="s">
        <v>396</v>
      </c>
      <c r="R26" s="1059"/>
      <c r="S26" s="1059"/>
      <c r="T26" s="1059"/>
      <c r="U26" s="1060"/>
      <c r="V26" s="1058" t="s">
        <v>397</v>
      </c>
      <c r="W26" s="1059"/>
      <c r="X26" s="1059"/>
      <c r="Y26" s="1059"/>
      <c r="Z26" s="1060"/>
      <c r="AA26" s="1058" t="s">
        <v>398</v>
      </c>
      <c r="AB26" s="1059"/>
      <c r="AC26" s="1059"/>
      <c r="AD26" s="1059"/>
      <c r="AE26" s="1059"/>
      <c r="AF26" s="1116" t="s">
        <v>399</v>
      </c>
      <c r="AG26" s="1065"/>
      <c r="AH26" s="1065"/>
      <c r="AI26" s="1065"/>
      <c r="AJ26" s="1117"/>
      <c r="AK26" s="1059" t="s">
        <v>400</v>
      </c>
      <c r="AL26" s="1059"/>
      <c r="AM26" s="1059"/>
      <c r="AN26" s="1059"/>
      <c r="AO26" s="1060"/>
      <c r="AP26" s="1058" t="s">
        <v>401</v>
      </c>
      <c r="AQ26" s="1059"/>
      <c r="AR26" s="1059"/>
      <c r="AS26" s="1059"/>
      <c r="AT26" s="1060"/>
      <c r="AU26" s="1058" t="s">
        <v>402</v>
      </c>
      <c r="AV26" s="1059"/>
      <c r="AW26" s="1059"/>
      <c r="AX26" s="1059"/>
      <c r="AY26" s="1060"/>
      <c r="AZ26" s="1058" t="s">
        <v>403</v>
      </c>
      <c r="BA26" s="1059"/>
      <c r="BB26" s="1059"/>
      <c r="BC26" s="1059"/>
      <c r="BD26" s="1060"/>
      <c r="BE26" s="1058" t="s">
        <v>378</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404</v>
      </c>
      <c r="C28" s="1108"/>
      <c r="D28" s="1108"/>
      <c r="E28" s="1108"/>
      <c r="F28" s="1108"/>
      <c r="G28" s="1108"/>
      <c r="H28" s="1108"/>
      <c r="I28" s="1108"/>
      <c r="J28" s="1108"/>
      <c r="K28" s="1108"/>
      <c r="L28" s="1108"/>
      <c r="M28" s="1108"/>
      <c r="N28" s="1108"/>
      <c r="O28" s="1108"/>
      <c r="P28" s="1109"/>
      <c r="Q28" s="1110">
        <v>678</v>
      </c>
      <c r="R28" s="1111"/>
      <c r="S28" s="1111"/>
      <c r="T28" s="1111"/>
      <c r="U28" s="1111"/>
      <c r="V28" s="1111">
        <v>671</v>
      </c>
      <c r="W28" s="1111"/>
      <c r="X28" s="1111"/>
      <c r="Y28" s="1111"/>
      <c r="Z28" s="1111"/>
      <c r="AA28" s="1111">
        <v>7</v>
      </c>
      <c r="AB28" s="1111"/>
      <c r="AC28" s="1111"/>
      <c r="AD28" s="1111"/>
      <c r="AE28" s="1112"/>
      <c r="AF28" s="1113">
        <v>7</v>
      </c>
      <c r="AG28" s="1111"/>
      <c r="AH28" s="1111"/>
      <c r="AI28" s="1111"/>
      <c r="AJ28" s="1114"/>
      <c r="AK28" s="1115">
        <v>70</v>
      </c>
      <c r="AL28" s="1103"/>
      <c r="AM28" s="1103"/>
      <c r="AN28" s="1103"/>
      <c r="AO28" s="1103"/>
      <c r="AP28" s="1103" t="s">
        <v>598</v>
      </c>
      <c r="AQ28" s="1103"/>
      <c r="AR28" s="1103"/>
      <c r="AS28" s="1103"/>
      <c r="AT28" s="1103"/>
      <c r="AU28" s="1103" t="s">
        <v>598</v>
      </c>
      <c r="AV28" s="1103"/>
      <c r="AW28" s="1103"/>
      <c r="AX28" s="1103"/>
      <c r="AY28" s="1103"/>
      <c r="AZ28" s="1104" t="s">
        <v>598</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88" t="s">
        <v>405</v>
      </c>
      <c r="C29" s="1089"/>
      <c r="D29" s="1089"/>
      <c r="E29" s="1089"/>
      <c r="F29" s="1089"/>
      <c r="G29" s="1089"/>
      <c r="H29" s="1089"/>
      <c r="I29" s="1089"/>
      <c r="J29" s="1089"/>
      <c r="K29" s="1089"/>
      <c r="L29" s="1089"/>
      <c r="M29" s="1089"/>
      <c r="N29" s="1089"/>
      <c r="O29" s="1089"/>
      <c r="P29" s="1090"/>
      <c r="Q29" s="1100">
        <v>736</v>
      </c>
      <c r="R29" s="1101"/>
      <c r="S29" s="1101"/>
      <c r="T29" s="1101"/>
      <c r="U29" s="1101"/>
      <c r="V29" s="1101">
        <v>733</v>
      </c>
      <c r="W29" s="1101"/>
      <c r="X29" s="1101"/>
      <c r="Y29" s="1101"/>
      <c r="Z29" s="1101"/>
      <c r="AA29" s="1101">
        <v>3</v>
      </c>
      <c r="AB29" s="1101"/>
      <c r="AC29" s="1101"/>
      <c r="AD29" s="1101"/>
      <c r="AE29" s="1102"/>
      <c r="AF29" s="1094">
        <v>3</v>
      </c>
      <c r="AG29" s="1095"/>
      <c r="AH29" s="1095"/>
      <c r="AI29" s="1095"/>
      <c r="AJ29" s="1096"/>
      <c r="AK29" s="1037">
        <v>109</v>
      </c>
      <c r="AL29" s="1028"/>
      <c r="AM29" s="1028"/>
      <c r="AN29" s="1028"/>
      <c r="AO29" s="1028"/>
      <c r="AP29" s="1028" t="s">
        <v>598</v>
      </c>
      <c r="AQ29" s="1028"/>
      <c r="AR29" s="1028"/>
      <c r="AS29" s="1028"/>
      <c r="AT29" s="1028"/>
      <c r="AU29" s="1028" t="s">
        <v>598</v>
      </c>
      <c r="AV29" s="1028"/>
      <c r="AW29" s="1028"/>
      <c r="AX29" s="1028"/>
      <c r="AY29" s="1028"/>
      <c r="AZ29" s="1099" t="s">
        <v>598</v>
      </c>
      <c r="BA29" s="1099"/>
      <c r="BB29" s="1099"/>
      <c r="BC29" s="1099"/>
      <c r="BD29" s="1099"/>
      <c r="BE29" s="1083"/>
      <c r="BF29" s="1083"/>
      <c r="BG29" s="1083"/>
      <c r="BH29" s="1083"/>
      <c r="BI29" s="1084"/>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88" t="s">
        <v>406</v>
      </c>
      <c r="C30" s="1089"/>
      <c r="D30" s="1089"/>
      <c r="E30" s="1089"/>
      <c r="F30" s="1089"/>
      <c r="G30" s="1089"/>
      <c r="H30" s="1089"/>
      <c r="I30" s="1089"/>
      <c r="J30" s="1089"/>
      <c r="K30" s="1089"/>
      <c r="L30" s="1089"/>
      <c r="M30" s="1089"/>
      <c r="N30" s="1089"/>
      <c r="O30" s="1089"/>
      <c r="P30" s="1090"/>
      <c r="Q30" s="1100">
        <v>93</v>
      </c>
      <c r="R30" s="1101"/>
      <c r="S30" s="1101"/>
      <c r="T30" s="1101"/>
      <c r="U30" s="1101"/>
      <c r="V30" s="1101">
        <v>91</v>
      </c>
      <c r="W30" s="1101"/>
      <c r="X30" s="1101"/>
      <c r="Y30" s="1101"/>
      <c r="Z30" s="1101"/>
      <c r="AA30" s="1101">
        <v>2</v>
      </c>
      <c r="AB30" s="1101"/>
      <c r="AC30" s="1101"/>
      <c r="AD30" s="1101"/>
      <c r="AE30" s="1102"/>
      <c r="AF30" s="1094">
        <v>2</v>
      </c>
      <c r="AG30" s="1095"/>
      <c r="AH30" s="1095"/>
      <c r="AI30" s="1095"/>
      <c r="AJ30" s="1096"/>
      <c r="AK30" s="1037">
        <v>31</v>
      </c>
      <c r="AL30" s="1028"/>
      <c r="AM30" s="1028"/>
      <c r="AN30" s="1028"/>
      <c r="AO30" s="1028"/>
      <c r="AP30" s="1028" t="s">
        <v>598</v>
      </c>
      <c r="AQ30" s="1028"/>
      <c r="AR30" s="1028"/>
      <c r="AS30" s="1028"/>
      <c r="AT30" s="1028"/>
      <c r="AU30" s="1028" t="s">
        <v>598</v>
      </c>
      <c r="AV30" s="1028"/>
      <c r="AW30" s="1028"/>
      <c r="AX30" s="1028"/>
      <c r="AY30" s="1028"/>
      <c r="AZ30" s="1099" t="s">
        <v>598</v>
      </c>
      <c r="BA30" s="1099"/>
      <c r="BB30" s="1099"/>
      <c r="BC30" s="1099"/>
      <c r="BD30" s="1099"/>
      <c r="BE30" s="1083"/>
      <c r="BF30" s="1083"/>
      <c r="BG30" s="1083"/>
      <c r="BH30" s="1083"/>
      <c r="BI30" s="1084"/>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88" t="s">
        <v>407</v>
      </c>
      <c r="C31" s="1089"/>
      <c r="D31" s="1089"/>
      <c r="E31" s="1089"/>
      <c r="F31" s="1089"/>
      <c r="G31" s="1089"/>
      <c r="H31" s="1089"/>
      <c r="I31" s="1089"/>
      <c r="J31" s="1089"/>
      <c r="K31" s="1089"/>
      <c r="L31" s="1089"/>
      <c r="M31" s="1089"/>
      <c r="N31" s="1089"/>
      <c r="O31" s="1089"/>
      <c r="P31" s="1090"/>
      <c r="Q31" s="1100">
        <v>186</v>
      </c>
      <c r="R31" s="1101"/>
      <c r="S31" s="1101"/>
      <c r="T31" s="1101"/>
      <c r="U31" s="1101"/>
      <c r="V31" s="1101">
        <v>181</v>
      </c>
      <c r="W31" s="1101"/>
      <c r="X31" s="1101"/>
      <c r="Y31" s="1101"/>
      <c r="Z31" s="1101"/>
      <c r="AA31" s="1101">
        <v>5</v>
      </c>
      <c r="AB31" s="1101"/>
      <c r="AC31" s="1101"/>
      <c r="AD31" s="1101"/>
      <c r="AE31" s="1102"/>
      <c r="AF31" s="1094">
        <v>5</v>
      </c>
      <c r="AG31" s="1095"/>
      <c r="AH31" s="1095"/>
      <c r="AI31" s="1095"/>
      <c r="AJ31" s="1096"/>
      <c r="AK31" s="1037">
        <v>7</v>
      </c>
      <c r="AL31" s="1028"/>
      <c r="AM31" s="1028"/>
      <c r="AN31" s="1028"/>
      <c r="AO31" s="1028"/>
      <c r="AP31" s="1028">
        <v>1002</v>
      </c>
      <c r="AQ31" s="1028"/>
      <c r="AR31" s="1028"/>
      <c r="AS31" s="1028"/>
      <c r="AT31" s="1028"/>
      <c r="AU31" s="1028">
        <v>501</v>
      </c>
      <c r="AV31" s="1028"/>
      <c r="AW31" s="1028"/>
      <c r="AX31" s="1028"/>
      <c r="AY31" s="1028"/>
      <c r="AZ31" s="1099" t="s">
        <v>598</v>
      </c>
      <c r="BA31" s="1099"/>
      <c r="BB31" s="1099"/>
      <c r="BC31" s="1099"/>
      <c r="BD31" s="1099"/>
      <c r="BE31" s="1083" t="s">
        <v>408</v>
      </c>
      <c r="BF31" s="1083"/>
      <c r="BG31" s="1083"/>
      <c r="BH31" s="1083"/>
      <c r="BI31" s="1084"/>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88"/>
      <c r="C32" s="1089"/>
      <c r="D32" s="1089"/>
      <c r="E32" s="1089"/>
      <c r="F32" s="1089"/>
      <c r="G32" s="1089"/>
      <c r="H32" s="1089"/>
      <c r="I32" s="1089"/>
      <c r="J32" s="1089"/>
      <c r="K32" s="1089"/>
      <c r="L32" s="1089"/>
      <c r="M32" s="1089"/>
      <c r="N32" s="1089"/>
      <c r="O32" s="1089"/>
      <c r="P32" s="1090"/>
      <c r="Q32" s="1100"/>
      <c r="R32" s="1101"/>
      <c r="S32" s="1101"/>
      <c r="T32" s="1101"/>
      <c r="U32" s="1101"/>
      <c r="V32" s="1101"/>
      <c r="W32" s="1101"/>
      <c r="X32" s="1101"/>
      <c r="Y32" s="1101"/>
      <c r="Z32" s="1101"/>
      <c r="AA32" s="1101"/>
      <c r="AB32" s="1101"/>
      <c r="AC32" s="1101"/>
      <c r="AD32" s="1101"/>
      <c r="AE32" s="1102"/>
      <c r="AF32" s="1094"/>
      <c r="AG32" s="1095"/>
      <c r="AH32" s="1095"/>
      <c r="AI32" s="1095"/>
      <c r="AJ32" s="1096"/>
      <c r="AK32" s="1037"/>
      <c r="AL32" s="1028"/>
      <c r="AM32" s="1028"/>
      <c r="AN32" s="1028"/>
      <c r="AO32" s="1028"/>
      <c r="AP32" s="1028"/>
      <c r="AQ32" s="1028"/>
      <c r="AR32" s="1028"/>
      <c r="AS32" s="1028"/>
      <c r="AT32" s="1028"/>
      <c r="AU32" s="1028"/>
      <c r="AV32" s="1028"/>
      <c r="AW32" s="1028"/>
      <c r="AX32" s="1028"/>
      <c r="AY32" s="1028"/>
      <c r="AZ32" s="1099"/>
      <c r="BA32" s="1099"/>
      <c r="BB32" s="1099"/>
      <c r="BC32" s="1099"/>
      <c r="BD32" s="1099"/>
      <c r="BE32" s="1083"/>
      <c r="BF32" s="1083"/>
      <c r="BG32" s="1083"/>
      <c r="BH32" s="1083"/>
      <c r="BI32" s="1084"/>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88"/>
      <c r="C33" s="1089"/>
      <c r="D33" s="1089"/>
      <c r="E33" s="1089"/>
      <c r="F33" s="1089"/>
      <c r="G33" s="1089"/>
      <c r="H33" s="1089"/>
      <c r="I33" s="1089"/>
      <c r="J33" s="1089"/>
      <c r="K33" s="1089"/>
      <c r="L33" s="1089"/>
      <c r="M33" s="1089"/>
      <c r="N33" s="1089"/>
      <c r="O33" s="1089"/>
      <c r="P33" s="1090"/>
      <c r="Q33" s="1100"/>
      <c r="R33" s="1101"/>
      <c r="S33" s="1101"/>
      <c r="T33" s="1101"/>
      <c r="U33" s="1101"/>
      <c r="V33" s="1101"/>
      <c r="W33" s="1101"/>
      <c r="X33" s="1101"/>
      <c r="Y33" s="1101"/>
      <c r="Z33" s="1101"/>
      <c r="AA33" s="1101"/>
      <c r="AB33" s="1101"/>
      <c r="AC33" s="1101"/>
      <c r="AD33" s="1101"/>
      <c r="AE33" s="1102"/>
      <c r="AF33" s="1094"/>
      <c r="AG33" s="1095"/>
      <c r="AH33" s="1095"/>
      <c r="AI33" s="1095"/>
      <c r="AJ33" s="1096"/>
      <c r="AK33" s="1037"/>
      <c r="AL33" s="1028"/>
      <c r="AM33" s="1028"/>
      <c r="AN33" s="1028"/>
      <c r="AO33" s="1028"/>
      <c r="AP33" s="1028"/>
      <c r="AQ33" s="1028"/>
      <c r="AR33" s="1028"/>
      <c r="AS33" s="1028"/>
      <c r="AT33" s="1028"/>
      <c r="AU33" s="1028"/>
      <c r="AV33" s="1028"/>
      <c r="AW33" s="1028"/>
      <c r="AX33" s="1028"/>
      <c r="AY33" s="1028"/>
      <c r="AZ33" s="1099"/>
      <c r="BA33" s="1099"/>
      <c r="BB33" s="1099"/>
      <c r="BC33" s="1099"/>
      <c r="BD33" s="1099"/>
      <c r="BE33" s="1083"/>
      <c r="BF33" s="1083"/>
      <c r="BG33" s="1083"/>
      <c r="BH33" s="1083"/>
      <c r="BI33" s="1084"/>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88"/>
      <c r="C34" s="1089"/>
      <c r="D34" s="1089"/>
      <c r="E34" s="1089"/>
      <c r="F34" s="1089"/>
      <c r="G34" s="1089"/>
      <c r="H34" s="1089"/>
      <c r="I34" s="1089"/>
      <c r="J34" s="1089"/>
      <c r="K34" s="1089"/>
      <c r="L34" s="1089"/>
      <c r="M34" s="1089"/>
      <c r="N34" s="1089"/>
      <c r="O34" s="1089"/>
      <c r="P34" s="1090"/>
      <c r="Q34" s="1100"/>
      <c r="R34" s="1101"/>
      <c r="S34" s="1101"/>
      <c r="T34" s="1101"/>
      <c r="U34" s="1101"/>
      <c r="V34" s="1101"/>
      <c r="W34" s="1101"/>
      <c r="X34" s="1101"/>
      <c r="Y34" s="1101"/>
      <c r="Z34" s="1101"/>
      <c r="AA34" s="1101"/>
      <c r="AB34" s="1101"/>
      <c r="AC34" s="1101"/>
      <c r="AD34" s="1101"/>
      <c r="AE34" s="1102"/>
      <c r="AF34" s="1094"/>
      <c r="AG34" s="1095"/>
      <c r="AH34" s="1095"/>
      <c r="AI34" s="1095"/>
      <c r="AJ34" s="1096"/>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3"/>
      <c r="BF34" s="1083"/>
      <c r="BG34" s="1083"/>
      <c r="BH34" s="1083"/>
      <c r="BI34" s="1084"/>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88"/>
      <c r="C35" s="1089"/>
      <c r="D35" s="1089"/>
      <c r="E35" s="1089"/>
      <c r="F35" s="1089"/>
      <c r="G35" s="1089"/>
      <c r="H35" s="1089"/>
      <c r="I35" s="1089"/>
      <c r="J35" s="1089"/>
      <c r="K35" s="1089"/>
      <c r="L35" s="1089"/>
      <c r="M35" s="1089"/>
      <c r="N35" s="1089"/>
      <c r="O35" s="1089"/>
      <c r="P35" s="1090"/>
      <c r="Q35" s="1100"/>
      <c r="R35" s="1101"/>
      <c r="S35" s="1101"/>
      <c r="T35" s="1101"/>
      <c r="U35" s="1101"/>
      <c r="V35" s="1101"/>
      <c r="W35" s="1101"/>
      <c r="X35" s="1101"/>
      <c r="Y35" s="1101"/>
      <c r="Z35" s="1101"/>
      <c r="AA35" s="1101"/>
      <c r="AB35" s="1101"/>
      <c r="AC35" s="1101"/>
      <c r="AD35" s="1101"/>
      <c r="AE35" s="1102"/>
      <c r="AF35" s="1094"/>
      <c r="AG35" s="1095"/>
      <c r="AH35" s="1095"/>
      <c r="AI35" s="1095"/>
      <c r="AJ35" s="1096"/>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3"/>
      <c r="BF35" s="1083"/>
      <c r="BG35" s="1083"/>
      <c r="BH35" s="1083"/>
      <c r="BI35" s="1084"/>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88"/>
      <c r="C36" s="1089"/>
      <c r="D36" s="1089"/>
      <c r="E36" s="1089"/>
      <c r="F36" s="1089"/>
      <c r="G36" s="1089"/>
      <c r="H36" s="1089"/>
      <c r="I36" s="1089"/>
      <c r="J36" s="1089"/>
      <c r="K36" s="1089"/>
      <c r="L36" s="1089"/>
      <c r="M36" s="1089"/>
      <c r="N36" s="1089"/>
      <c r="O36" s="1089"/>
      <c r="P36" s="1090"/>
      <c r="Q36" s="1100"/>
      <c r="R36" s="1101"/>
      <c r="S36" s="1101"/>
      <c r="T36" s="1101"/>
      <c r="U36" s="1101"/>
      <c r="V36" s="1101"/>
      <c r="W36" s="1101"/>
      <c r="X36" s="1101"/>
      <c r="Y36" s="1101"/>
      <c r="Z36" s="1101"/>
      <c r="AA36" s="1101"/>
      <c r="AB36" s="1101"/>
      <c r="AC36" s="1101"/>
      <c r="AD36" s="1101"/>
      <c r="AE36" s="1102"/>
      <c r="AF36" s="1094"/>
      <c r="AG36" s="1095"/>
      <c r="AH36" s="1095"/>
      <c r="AI36" s="1095"/>
      <c r="AJ36" s="1096"/>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3"/>
      <c r="BF36" s="1083"/>
      <c r="BG36" s="1083"/>
      <c r="BH36" s="1083"/>
      <c r="BI36" s="1084"/>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88"/>
      <c r="C37" s="1089"/>
      <c r="D37" s="1089"/>
      <c r="E37" s="1089"/>
      <c r="F37" s="1089"/>
      <c r="G37" s="1089"/>
      <c r="H37" s="1089"/>
      <c r="I37" s="1089"/>
      <c r="J37" s="1089"/>
      <c r="K37" s="1089"/>
      <c r="L37" s="1089"/>
      <c r="M37" s="1089"/>
      <c r="N37" s="1089"/>
      <c r="O37" s="1089"/>
      <c r="P37" s="1090"/>
      <c r="Q37" s="1100"/>
      <c r="R37" s="1101"/>
      <c r="S37" s="1101"/>
      <c r="T37" s="1101"/>
      <c r="U37" s="1101"/>
      <c r="V37" s="1101"/>
      <c r="W37" s="1101"/>
      <c r="X37" s="1101"/>
      <c r="Y37" s="1101"/>
      <c r="Z37" s="1101"/>
      <c r="AA37" s="1101"/>
      <c r="AB37" s="1101"/>
      <c r="AC37" s="1101"/>
      <c r="AD37" s="1101"/>
      <c r="AE37" s="1102"/>
      <c r="AF37" s="1094"/>
      <c r="AG37" s="1095"/>
      <c r="AH37" s="1095"/>
      <c r="AI37" s="1095"/>
      <c r="AJ37" s="1096"/>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3"/>
      <c r="BF37" s="1083"/>
      <c r="BG37" s="1083"/>
      <c r="BH37" s="1083"/>
      <c r="BI37" s="1084"/>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88"/>
      <c r="C38" s="1089"/>
      <c r="D38" s="1089"/>
      <c r="E38" s="1089"/>
      <c r="F38" s="1089"/>
      <c r="G38" s="1089"/>
      <c r="H38" s="1089"/>
      <c r="I38" s="1089"/>
      <c r="J38" s="1089"/>
      <c r="K38" s="1089"/>
      <c r="L38" s="1089"/>
      <c r="M38" s="1089"/>
      <c r="N38" s="1089"/>
      <c r="O38" s="1089"/>
      <c r="P38" s="1090"/>
      <c r="Q38" s="1100"/>
      <c r="R38" s="1101"/>
      <c r="S38" s="1101"/>
      <c r="T38" s="1101"/>
      <c r="U38" s="1101"/>
      <c r="V38" s="1101"/>
      <c r="W38" s="1101"/>
      <c r="X38" s="1101"/>
      <c r="Y38" s="1101"/>
      <c r="Z38" s="1101"/>
      <c r="AA38" s="1101"/>
      <c r="AB38" s="1101"/>
      <c r="AC38" s="1101"/>
      <c r="AD38" s="1101"/>
      <c r="AE38" s="1102"/>
      <c r="AF38" s="1094"/>
      <c r="AG38" s="1095"/>
      <c r="AH38" s="1095"/>
      <c r="AI38" s="1095"/>
      <c r="AJ38" s="1096"/>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3"/>
      <c r="BF38" s="1083"/>
      <c r="BG38" s="1083"/>
      <c r="BH38" s="1083"/>
      <c r="BI38" s="1084"/>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88"/>
      <c r="C39" s="1089"/>
      <c r="D39" s="1089"/>
      <c r="E39" s="1089"/>
      <c r="F39" s="1089"/>
      <c r="G39" s="1089"/>
      <c r="H39" s="1089"/>
      <c r="I39" s="1089"/>
      <c r="J39" s="1089"/>
      <c r="K39" s="1089"/>
      <c r="L39" s="1089"/>
      <c r="M39" s="1089"/>
      <c r="N39" s="1089"/>
      <c r="O39" s="1089"/>
      <c r="P39" s="1090"/>
      <c r="Q39" s="1100"/>
      <c r="R39" s="1101"/>
      <c r="S39" s="1101"/>
      <c r="T39" s="1101"/>
      <c r="U39" s="1101"/>
      <c r="V39" s="1101"/>
      <c r="W39" s="1101"/>
      <c r="X39" s="1101"/>
      <c r="Y39" s="1101"/>
      <c r="Z39" s="1101"/>
      <c r="AA39" s="1101"/>
      <c r="AB39" s="1101"/>
      <c r="AC39" s="1101"/>
      <c r="AD39" s="1101"/>
      <c r="AE39" s="1102"/>
      <c r="AF39" s="1094"/>
      <c r="AG39" s="1095"/>
      <c r="AH39" s="1095"/>
      <c r="AI39" s="1095"/>
      <c r="AJ39" s="1096"/>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3"/>
      <c r="BF39" s="1083"/>
      <c r="BG39" s="1083"/>
      <c r="BH39" s="1083"/>
      <c r="BI39" s="1084"/>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88"/>
      <c r="C40" s="1089"/>
      <c r="D40" s="1089"/>
      <c r="E40" s="1089"/>
      <c r="F40" s="1089"/>
      <c r="G40" s="1089"/>
      <c r="H40" s="1089"/>
      <c r="I40" s="1089"/>
      <c r="J40" s="1089"/>
      <c r="K40" s="1089"/>
      <c r="L40" s="1089"/>
      <c r="M40" s="1089"/>
      <c r="N40" s="1089"/>
      <c r="O40" s="1089"/>
      <c r="P40" s="1090"/>
      <c r="Q40" s="1100"/>
      <c r="R40" s="1101"/>
      <c r="S40" s="1101"/>
      <c r="T40" s="1101"/>
      <c r="U40" s="1101"/>
      <c r="V40" s="1101"/>
      <c r="W40" s="1101"/>
      <c r="X40" s="1101"/>
      <c r="Y40" s="1101"/>
      <c r="Z40" s="1101"/>
      <c r="AA40" s="1101"/>
      <c r="AB40" s="1101"/>
      <c r="AC40" s="1101"/>
      <c r="AD40" s="1101"/>
      <c r="AE40" s="1102"/>
      <c r="AF40" s="1094"/>
      <c r="AG40" s="1095"/>
      <c r="AH40" s="1095"/>
      <c r="AI40" s="1095"/>
      <c r="AJ40" s="1096"/>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3"/>
      <c r="BF40" s="1083"/>
      <c r="BG40" s="1083"/>
      <c r="BH40" s="1083"/>
      <c r="BI40" s="1084"/>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88"/>
      <c r="C41" s="1089"/>
      <c r="D41" s="1089"/>
      <c r="E41" s="1089"/>
      <c r="F41" s="1089"/>
      <c r="G41" s="1089"/>
      <c r="H41" s="1089"/>
      <c r="I41" s="1089"/>
      <c r="J41" s="1089"/>
      <c r="K41" s="1089"/>
      <c r="L41" s="1089"/>
      <c r="M41" s="1089"/>
      <c r="N41" s="1089"/>
      <c r="O41" s="1089"/>
      <c r="P41" s="1090"/>
      <c r="Q41" s="1100"/>
      <c r="R41" s="1101"/>
      <c r="S41" s="1101"/>
      <c r="T41" s="1101"/>
      <c r="U41" s="1101"/>
      <c r="V41" s="1101"/>
      <c r="W41" s="1101"/>
      <c r="X41" s="1101"/>
      <c r="Y41" s="1101"/>
      <c r="Z41" s="1101"/>
      <c r="AA41" s="1101"/>
      <c r="AB41" s="1101"/>
      <c r="AC41" s="1101"/>
      <c r="AD41" s="1101"/>
      <c r="AE41" s="1102"/>
      <c r="AF41" s="1094"/>
      <c r="AG41" s="1095"/>
      <c r="AH41" s="1095"/>
      <c r="AI41" s="1095"/>
      <c r="AJ41" s="1096"/>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3"/>
      <c r="BF41" s="1083"/>
      <c r="BG41" s="1083"/>
      <c r="BH41" s="1083"/>
      <c r="BI41" s="1084"/>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88"/>
      <c r="C42" s="1089"/>
      <c r="D42" s="1089"/>
      <c r="E42" s="1089"/>
      <c r="F42" s="1089"/>
      <c r="G42" s="1089"/>
      <c r="H42" s="1089"/>
      <c r="I42" s="1089"/>
      <c r="J42" s="1089"/>
      <c r="K42" s="1089"/>
      <c r="L42" s="1089"/>
      <c r="M42" s="1089"/>
      <c r="N42" s="1089"/>
      <c r="O42" s="1089"/>
      <c r="P42" s="1090"/>
      <c r="Q42" s="1100"/>
      <c r="R42" s="1101"/>
      <c r="S42" s="1101"/>
      <c r="T42" s="1101"/>
      <c r="U42" s="1101"/>
      <c r="V42" s="1101"/>
      <c r="W42" s="1101"/>
      <c r="X42" s="1101"/>
      <c r="Y42" s="1101"/>
      <c r="Z42" s="1101"/>
      <c r="AA42" s="1101"/>
      <c r="AB42" s="1101"/>
      <c r="AC42" s="1101"/>
      <c r="AD42" s="1101"/>
      <c r="AE42" s="1102"/>
      <c r="AF42" s="1094"/>
      <c r="AG42" s="1095"/>
      <c r="AH42" s="1095"/>
      <c r="AI42" s="1095"/>
      <c r="AJ42" s="1096"/>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3"/>
      <c r="BF42" s="1083"/>
      <c r="BG42" s="1083"/>
      <c r="BH42" s="1083"/>
      <c r="BI42" s="1084"/>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88"/>
      <c r="C43" s="1089"/>
      <c r="D43" s="1089"/>
      <c r="E43" s="1089"/>
      <c r="F43" s="1089"/>
      <c r="G43" s="1089"/>
      <c r="H43" s="1089"/>
      <c r="I43" s="1089"/>
      <c r="J43" s="1089"/>
      <c r="K43" s="1089"/>
      <c r="L43" s="1089"/>
      <c r="M43" s="1089"/>
      <c r="N43" s="1089"/>
      <c r="O43" s="1089"/>
      <c r="P43" s="1090"/>
      <c r="Q43" s="1100"/>
      <c r="R43" s="1101"/>
      <c r="S43" s="1101"/>
      <c r="T43" s="1101"/>
      <c r="U43" s="1101"/>
      <c r="V43" s="1101"/>
      <c r="W43" s="1101"/>
      <c r="X43" s="1101"/>
      <c r="Y43" s="1101"/>
      <c r="Z43" s="1101"/>
      <c r="AA43" s="1101"/>
      <c r="AB43" s="1101"/>
      <c r="AC43" s="1101"/>
      <c r="AD43" s="1101"/>
      <c r="AE43" s="1102"/>
      <c r="AF43" s="1094"/>
      <c r="AG43" s="1095"/>
      <c r="AH43" s="1095"/>
      <c r="AI43" s="1095"/>
      <c r="AJ43" s="1096"/>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3"/>
      <c r="BF43" s="1083"/>
      <c r="BG43" s="1083"/>
      <c r="BH43" s="1083"/>
      <c r="BI43" s="1084"/>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88"/>
      <c r="C44" s="1089"/>
      <c r="D44" s="1089"/>
      <c r="E44" s="1089"/>
      <c r="F44" s="1089"/>
      <c r="G44" s="1089"/>
      <c r="H44" s="1089"/>
      <c r="I44" s="1089"/>
      <c r="J44" s="1089"/>
      <c r="K44" s="1089"/>
      <c r="L44" s="1089"/>
      <c r="M44" s="1089"/>
      <c r="N44" s="1089"/>
      <c r="O44" s="1089"/>
      <c r="P44" s="1090"/>
      <c r="Q44" s="1100"/>
      <c r="R44" s="1101"/>
      <c r="S44" s="1101"/>
      <c r="T44" s="1101"/>
      <c r="U44" s="1101"/>
      <c r="V44" s="1101"/>
      <c r="W44" s="1101"/>
      <c r="X44" s="1101"/>
      <c r="Y44" s="1101"/>
      <c r="Z44" s="1101"/>
      <c r="AA44" s="1101"/>
      <c r="AB44" s="1101"/>
      <c r="AC44" s="1101"/>
      <c r="AD44" s="1101"/>
      <c r="AE44" s="1102"/>
      <c r="AF44" s="1094"/>
      <c r="AG44" s="1095"/>
      <c r="AH44" s="1095"/>
      <c r="AI44" s="1095"/>
      <c r="AJ44" s="1096"/>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3"/>
      <c r="BF44" s="1083"/>
      <c r="BG44" s="1083"/>
      <c r="BH44" s="1083"/>
      <c r="BI44" s="1084"/>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88"/>
      <c r="C45" s="1089"/>
      <c r="D45" s="1089"/>
      <c r="E45" s="1089"/>
      <c r="F45" s="1089"/>
      <c r="G45" s="1089"/>
      <c r="H45" s="1089"/>
      <c r="I45" s="1089"/>
      <c r="J45" s="1089"/>
      <c r="K45" s="1089"/>
      <c r="L45" s="1089"/>
      <c r="M45" s="1089"/>
      <c r="N45" s="1089"/>
      <c r="O45" s="1089"/>
      <c r="P45" s="1090"/>
      <c r="Q45" s="1100"/>
      <c r="R45" s="1101"/>
      <c r="S45" s="1101"/>
      <c r="T45" s="1101"/>
      <c r="U45" s="1101"/>
      <c r="V45" s="1101"/>
      <c r="W45" s="1101"/>
      <c r="X45" s="1101"/>
      <c r="Y45" s="1101"/>
      <c r="Z45" s="1101"/>
      <c r="AA45" s="1101"/>
      <c r="AB45" s="1101"/>
      <c r="AC45" s="1101"/>
      <c r="AD45" s="1101"/>
      <c r="AE45" s="1102"/>
      <c r="AF45" s="1094"/>
      <c r="AG45" s="1095"/>
      <c r="AH45" s="1095"/>
      <c r="AI45" s="1095"/>
      <c r="AJ45" s="1096"/>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3"/>
      <c r="BF45" s="1083"/>
      <c r="BG45" s="1083"/>
      <c r="BH45" s="1083"/>
      <c r="BI45" s="1084"/>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88"/>
      <c r="C46" s="1089"/>
      <c r="D46" s="1089"/>
      <c r="E46" s="1089"/>
      <c r="F46" s="1089"/>
      <c r="G46" s="1089"/>
      <c r="H46" s="1089"/>
      <c r="I46" s="1089"/>
      <c r="J46" s="1089"/>
      <c r="K46" s="1089"/>
      <c r="L46" s="1089"/>
      <c r="M46" s="1089"/>
      <c r="N46" s="1089"/>
      <c r="O46" s="1089"/>
      <c r="P46" s="1090"/>
      <c r="Q46" s="1100"/>
      <c r="R46" s="1101"/>
      <c r="S46" s="1101"/>
      <c r="T46" s="1101"/>
      <c r="U46" s="1101"/>
      <c r="V46" s="1101"/>
      <c r="W46" s="1101"/>
      <c r="X46" s="1101"/>
      <c r="Y46" s="1101"/>
      <c r="Z46" s="1101"/>
      <c r="AA46" s="1101"/>
      <c r="AB46" s="1101"/>
      <c r="AC46" s="1101"/>
      <c r="AD46" s="1101"/>
      <c r="AE46" s="1102"/>
      <c r="AF46" s="1094"/>
      <c r="AG46" s="1095"/>
      <c r="AH46" s="1095"/>
      <c r="AI46" s="1095"/>
      <c r="AJ46" s="1096"/>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3"/>
      <c r="BF46" s="1083"/>
      <c r="BG46" s="1083"/>
      <c r="BH46" s="1083"/>
      <c r="BI46" s="1084"/>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88"/>
      <c r="C47" s="1089"/>
      <c r="D47" s="1089"/>
      <c r="E47" s="1089"/>
      <c r="F47" s="1089"/>
      <c r="G47" s="1089"/>
      <c r="H47" s="1089"/>
      <c r="I47" s="1089"/>
      <c r="J47" s="1089"/>
      <c r="K47" s="1089"/>
      <c r="L47" s="1089"/>
      <c r="M47" s="1089"/>
      <c r="N47" s="1089"/>
      <c r="O47" s="1089"/>
      <c r="P47" s="1090"/>
      <c r="Q47" s="1100"/>
      <c r="R47" s="1101"/>
      <c r="S47" s="1101"/>
      <c r="T47" s="1101"/>
      <c r="U47" s="1101"/>
      <c r="V47" s="1101"/>
      <c r="W47" s="1101"/>
      <c r="X47" s="1101"/>
      <c r="Y47" s="1101"/>
      <c r="Z47" s="1101"/>
      <c r="AA47" s="1101"/>
      <c r="AB47" s="1101"/>
      <c r="AC47" s="1101"/>
      <c r="AD47" s="1101"/>
      <c r="AE47" s="1102"/>
      <c r="AF47" s="1094"/>
      <c r="AG47" s="1095"/>
      <c r="AH47" s="1095"/>
      <c r="AI47" s="1095"/>
      <c r="AJ47" s="1096"/>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3"/>
      <c r="BF47" s="1083"/>
      <c r="BG47" s="1083"/>
      <c r="BH47" s="1083"/>
      <c r="BI47" s="1084"/>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88"/>
      <c r="C48" s="1089"/>
      <c r="D48" s="1089"/>
      <c r="E48" s="1089"/>
      <c r="F48" s="1089"/>
      <c r="G48" s="1089"/>
      <c r="H48" s="1089"/>
      <c r="I48" s="1089"/>
      <c r="J48" s="1089"/>
      <c r="K48" s="1089"/>
      <c r="L48" s="1089"/>
      <c r="M48" s="1089"/>
      <c r="N48" s="1089"/>
      <c r="O48" s="1089"/>
      <c r="P48" s="1090"/>
      <c r="Q48" s="1100"/>
      <c r="R48" s="1101"/>
      <c r="S48" s="1101"/>
      <c r="T48" s="1101"/>
      <c r="U48" s="1101"/>
      <c r="V48" s="1101"/>
      <c r="W48" s="1101"/>
      <c r="X48" s="1101"/>
      <c r="Y48" s="1101"/>
      <c r="Z48" s="1101"/>
      <c r="AA48" s="1101"/>
      <c r="AB48" s="1101"/>
      <c r="AC48" s="1101"/>
      <c r="AD48" s="1101"/>
      <c r="AE48" s="1102"/>
      <c r="AF48" s="1094"/>
      <c r="AG48" s="1095"/>
      <c r="AH48" s="1095"/>
      <c r="AI48" s="1095"/>
      <c r="AJ48" s="1096"/>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3"/>
      <c r="BF48" s="1083"/>
      <c r="BG48" s="1083"/>
      <c r="BH48" s="1083"/>
      <c r="BI48" s="1084"/>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88"/>
      <c r="C49" s="1089"/>
      <c r="D49" s="1089"/>
      <c r="E49" s="1089"/>
      <c r="F49" s="1089"/>
      <c r="G49" s="1089"/>
      <c r="H49" s="1089"/>
      <c r="I49" s="1089"/>
      <c r="J49" s="1089"/>
      <c r="K49" s="1089"/>
      <c r="L49" s="1089"/>
      <c r="M49" s="1089"/>
      <c r="N49" s="1089"/>
      <c r="O49" s="1089"/>
      <c r="P49" s="1090"/>
      <c r="Q49" s="1100"/>
      <c r="R49" s="1101"/>
      <c r="S49" s="1101"/>
      <c r="T49" s="1101"/>
      <c r="U49" s="1101"/>
      <c r="V49" s="1101"/>
      <c r="W49" s="1101"/>
      <c r="X49" s="1101"/>
      <c r="Y49" s="1101"/>
      <c r="Z49" s="1101"/>
      <c r="AA49" s="1101"/>
      <c r="AB49" s="1101"/>
      <c r="AC49" s="1101"/>
      <c r="AD49" s="1101"/>
      <c r="AE49" s="1102"/>
      <c r="AF49" s="1094"/>
      <c r="AG49" s="1095"/>
      <c r="AH49" s="1095"/>
      <c r="AI49" s="1095"/>
      <c r="AJ49" s="1096"/>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3"/>
      <c r="BF49" s="1083"/>
      <c r="BG49" s="1083"/>
      <c r="BH49" s="1083"/>
      <c r="BI49" s="1084"/>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88"/>
      <c r="C50" s="1089"/>
      <c r="D50" s="1089"/>
      <c r="E50" s="1089"/>
      <c r="F50" s="1089"/>
      <c r="G50" s="1089"/>
      <c r="H50" s="1089"/>
      <c r="I50" s="1089"/>
      <c r="J50" s="1089"/>
      <c r="K50" s="1089"/>
      <c r="L50" s="1089"/>
      <c r="M50" s="1089"/>
      <c r="N50" s="1089"/>
      <c r="O50" s="1089"/>
      <c r="P50" s="1090"/>
      <c r="Q50" s="1091"/>
      <c r="R50" s="1092"/>
      <c r="S50" s="1092"/>
      <c r="T50" s="1092"/>
      <c r="U50" s="1092"/>
      <c r="V50" s="1092"/>
      <c r="W50" s="1092"/>
      <c r="X50" s="1092"/>
      <c r="Y50" s="1092"/>
      <c r="Z50" s="1092"/>
      <c r="AA50" s="1092"/>
      <c r="AB50" s="1092"/>
      <c r="AC50" s="1092"/>
      <c r="AD50" s="1092"/>
      <c r="AE50" s="1093"/>
      <c r="AF50" s="1094"/>
      <c r="AG50" s="1095"/>
      <c r="AH50" s="1095"/>
      <c r="AI50" s="1095"/>
      <c r="AJ50" s="1096"/>
      <c r="AK50" s="1097"/>
      <c r="AL50" s="1092"/>
      <c r="AM50" s="1092"/>
      <c r="AN50" s="1092"/>
      <c r="AO50" s="1092"/>
      <c r="AP50" s="1092"/>
      <c r="AQ50" s="1092"/>
      <c r="AR50" s="1092"/>
      <c r="AS50" s="1092"/>
      <c r="AT50" s="1092"/>
      <c r="AU50" s="1092"/>
      <c r="AV50" s="1092"/>
      <c r="AW50" s="1092"/>
      <c r="AX50" s="1092"/>
      <c r="AY50" s="1092"/>
      <c r="AZ50" s="1098"/>
      <c r="BA50" s="1098"/>
      <c r="BB50" s="1098"/>
      <c r="BC50" s="1098"/>
      <c r="BD50" s="1098"/>
      <c r="BE50" s="1083"/>
      <c r="BF50" s="1083"/>
      <c r="BG50" s="1083"/>
      <c r="BH50" s="1083"/>
      <c r="BI50" s="1084"/>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88"/>
      <c r="C51" s="1089"/>
      <c r="D51" s="1089"/>
      <c r="E51" s="1089"/>
      <c r="F51" s="1089"/>
      <c r="G51" s="1089"/>
      <c r="H51" s="1089"/>
      <c r="I51" s="1089"/>
      <c r="J51" s="1089"/>
      <c r="K51" s="1089"/>
      <c r="L51" s="1089"/>
      <c r="M51" s="1089"/>
      <c r="N51" s="1089"/>
      <c r="O51" s="1089"/>
      <c r="P51" s="1090"/>
      <c r="Q51" s="1091"/>
      <c r="R51" s="1092"/>
      <c r="S51" s="1092"/>
      <c r="T51" s="1092"/>
      <c r="U51" s="1092"/>
      <c r="V51" s="1092"/>
      <c r="W51" s="1092"/>
      <c r="X51" s="1092"/>
      <c r="Y51" s="1092"/>
      <c r="Z51" s="1092"/>
      <c r="AA51" s="1092"/>
      <c r="AB51" s="1092"/>
      <c r="AC51" s="1092"/>
      <c r="AD51" s="1092"/>
      <c r="AE51" s="1093"/>
      <c r="AF51" s="1094"/>
      <c r="AG51" s="1095"/>
      <c r="AH51" s="1095"/>
      <c r="AI51" s="1095"/>
      <c r="AJ51" s="1096"/>
      <c r="AK51" s="1097"/>
      <c r="AL51" s="1092"/>
      <c r="AM51" s="1092"/>
      <c r="AN51" s="1092"/>
      <c r="AO51" s="1092"/>
      <c r="AP51" s="1092"/>
      <c r="AQ51" s="1092"/>
      <c r="AR51" s="1092"/>
      <c r="AS51" s="1092"/>
      <c r="AT51" s="1092"/>
      <c r="AU51" s="1092"/>
      <c r="AV51" s="1092"/>
      <c r="AW51" s="1092"/>
      <c r="AX51" s="1092"/>
      <c r="AY51" s="1092"/>
      <c r="AZ51" s="1098"/>
      <c r="BA51" s="1098"/>
      <c r="BB51" s="1098"/>
      <c r="BC51" s="1098"/>
      <c r="BD51" s="1098"/>
      <c r="BE51" s="1083"/>
      <c r="BF51" s="1083"/>
      <c r="BG51" s="1083"/>
      <c r="BH51" s="1083"/>
      <c r="BI51" s="1084"/>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88"/>
      <c r="C52" s="1089"/>
      <c r="D52" s="1089"/>
      <c r="E52" s="1089"/>
      <c r="F52" s="1089"/>
      <c r="G52" s="1089"/>
      <c r="H52" s="1089"/>
      <c r="I52" s="1089"/>
      <c r="J52" s="1089"/>
      <c r="K52" s="1089"/>
      <c r="L52" s="1089"/>
      <c r="M52" s="1089"/>
      <c r="N52" s="1089"/>
      <c r="O52" s="1089"/>
      <c r="P52" s="1090"/>
      <c r="Q52" s="1091"/>
      <c r="R52" s="1092"/>
      <c r="S52" s="1092"/>
      <c r="T52" s="1092"/>
      <c r="U52" s="1092"/>
      <c r="V52" s="1092"/>
      <c r="W52" s="1092"/>
      <c r="X52" s="1092"/>
      <c r="Y52" s="1092"/>
      <c r="Z52" s="1092"/>
      <c r="AA52" s="1092"/>
      <c r="AB52" s="1092"/>
      <c r="AC52" s="1092"/>
      <c r="AD52" s="1092"/>
      <c r="AE52" s="1093"/>
      <c r="AF52" s="1094"/>
      <c r="AG52" s="1095"/>
      <c r="AH52" s="1095"/>
      <c r="AI52" s="1095"/>
      <c r="AJ52" s="1096"/>
      <c r="AK52" s="1097"/>
      <c r="AL52" s="1092"/>
      <c r="AM52" s="1092"/>
      <c r="AN52" s="1092"/>
      <c r="AO52" s="1092"/>
      <c r="AP52" s="1092"/>
      <c r="AQ52" s="1092"/>
      <c r="AR52" s="1092"/>
      <c r="AS52" s="1092"/>
      <c r="AT52" s="1092"/>
      <c r="AU52" s="1092"/>
      <c r="AV52" s="1092"/>
      <c r="AW52" s="1092"/>
      <c r="AX52" s="1092"/>
      <c r="AY52" s="1092"/>
      <c r="AZ52" s="1098"/>
      <c r="BA52" s="1098"/>
      <c r="BB52" s="1098"/>
      <c r="BC52" s="1098"/>
      <c r="BD52" s="1098"/>
      <c r="BE52" s="1083"/>
      <c r="BF52" s="1083"/>
      <c r="BG52" s="1083"/>
      <c r="BH52" s="1083"/>
      <c r="BI52" s="1084"/>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88"/>
      <c r="C53" s="1089"/>
      <c r="D53" s="1089"/>
      <c r="E53" s="1089"/>
      <c r="F53" s="1089"/>
      <c r="G53" s="1089"/>
      <c r="H53" s="1089"/>
      <c r="I53" s="1089"/>
      <c r="J53" s="1089"/>
      <c r="K53" s="1089"/>
      <c r="L53" s="1089"/>
      <c r="M53" s="1089"/>
      <c r="N53" s="1089"/>
      <c r="O53" s="1089"/>
      <c r="P53" s="1090"/>
      <c r="Q53" s="1091"/>
      <c r="R53" s="1092"/>
      <c r="S53" s="1092"/>
      <c r="T53" s="1092"/>
      <c r="U53" s="1092"/>
      <c r="V53" s="1092"/>
      <c r="W53" s="1092"/>
      <c r="X53" s="1092"/>
      <c r="Y53" s="1092"/>
      <c r="Z53" s="1092"/>
      <c r="AA53" s="1092"/>
      <c r="AB53" s="1092"/>
      <c r="AC53" s="1092"/>
      <c r="AD53" s="1092"/>
      <c r="AE53" s="1093"/>
      <c r="AF53" s="1094"/>
      <c r="AG53" s="1095"/>
      <c r="AH53" s="1095"/>
      <c r="AI53" s="1095"/>
      <c r="AJ53" s="1096"/>
      <c r="AK53" s="1097"/>
      <c r="AL53" s="1092"/>
      <c r="AM53" s="1092"/>
      <c r="AN53" s="1092"/>
      <c r="AO53" s="1092"/>
      <c r="AP53" s="1092"/>
      <c r="AQ53" s="1092"/>
      <c r="AR53" s="1092"/>
      <c r="AS53" s="1092"/>
      <c r="AT53" s="1092"/>
      <c r="AU53" s="1092"/>
      <c r="AV53" s="1092"/>
      <c r="AW53" s="1092"/>
      <c r="AX53" s="1092"/>
      <c r="AY53" s="1092"/>
      <c r="AZ53" s="1098"/>
      <c r="BA53" s="1098"/>
      <c r="BB53" s="1098"/>
      <c r="BC53" s="1098"/>
      <c r="BD53" s="1098"/>
      <c r="BE53" s="1083"/>
      <c r="BF53" s="1083"/>
      <c r="BG53" s="1083"/>
      <c r="BH53" s="1083"/>
      <c r="BI53" s="1084"/>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88"/>
      <c r="C54" s="1089"/>
      <c r="D54" s="1089"/>
      <c r="E54" s="1089"/>
      <c r="F54" s="1089"/>
      <c r="G54" s="1089"/>
      <c r="H54" s="1089"/>
      <c r="I54" s="1089"/>
      <c r="J54" s="1089"/>
      <c r="K54" s="1089"/>
      <c r="L54" s="1089"/>
      <c r="M54" s="1089"/>
      <c r="N54" s="1089"/>
      <c r="O54" s="1089"/>
      <c r="P54" s="1090"/>
      <c r="Q54" s="1091"/>
      <c r="R54" s="1092"/>
      <c r="S54" s="1092"/>
      <c r="T54" s="1092"/>
      <c r="U54" s="1092"/>
      <c r="V54" s="1092"/>
      <c r="W54" s="1092"/>
      <c r="X54" s="1092"/>
      <c r="Y54" s="1092"/>
      <c r="Z54" s="1092"/>
      <c r="AA54" s="1092"/>
      <c r="AB54" s="1092"/>
      <c r="AC54" s="1092"/>
      <c r="AD54" s="1092"/>
      <c r="AE54" s="1093"/>
      <c r="AF54" s="1094"/>
      <c r="AG54" s="1095"/>
      <c r="AH54" s="1095"/>
      <c r="AI54" s="1095"/>
      <c r="AJ54" s="1096"/>
      <c r="AK54" s="1097"/>
      <c r="AL54" s="1092"/>
      <c r="AM54" s="1092"/>
      <c r="AN54" s="1092"/>
      <c r="AO54" s="1092"/>
      <c r="AP54" s="1092"/>
      <c r="AQ54" s="1092"/>
      <c r="AR54" s="1092"/>
      <c r="AS54" s="1092"/>
      <c r="AT54" s="1092"/>
      <c r="AU54" s="1092"/>
      <c r="AV54" s="1092"/>
      <c r="AW54" s="1092"/>
      <c r="AX54" s="1092"/>
      <c r="AY54" s="1092"/>
      <c r="AZ54" s="1098"/>
      <c r="BA54" s="1098"/>
      <c r="BB54" s="1098"/>
      <c r="BC54" s="1098"/>
      <c r="BD54" s="1098"/>
      <c r="BE54" s="1083"/>
      <c r="BF54" s="1083"/>
      <c r="BG54" s="1083"/>
      <c r="BH54" s="1083"/>
      <c r="BI54" s="1084"/>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88"/>
      <c r="C55" s="1089"/>
      <c r="D55" s="1089"/>
      <c r="E55" s="1089"/>
      <c r="F55" s="1089"/>
      <c r="G55" s="1089"/>
      <c r="H55" s="1089"/>
      <c r="I55" s="1089"/>
      <c r="J55" s="1089"/>
      <c r="K55" s="1089"/>
      <c r="L55" s="1089"/>
      <c r="M55" s="1089"/>
      <c r="N55" s="1089"/>
      <c r="O55" s="1089"/>
      <c r="P55" s="1090"/>
      <c r="Q55" s="1091"/>
      <c r="R55" s="1092"/>
      <c r="S55" s="1092"/>
      <c r="T55" s="1092"/>
      <c r="U55" s="1092"/>
      <c r="V55" s="1092"/>
      <c r="W55" s="1092"/>
      <c r="X55" s="1092"/>
      <c r="Y55" s="1092"/>
      <c r="Z55" s="1092"/>
      <c r="AA55" s="1092"/>
      <c r="AB55" s="1092"/>
      <c r="AC55" s="1092"/>
      <c r="AD55" s="1092"/>
      <c r="AE55" s="1093"/>
      <c r="AF55" s="1094"/>
      <c r="AG55" s="1095"/>
      <c r="AH55" s="1095"/>
      <c r="AI55" s="1095"/>
      <c r="AJ55" s="1096"/>
      <c r="AK55" s="1097"/>
      <c r="AL55" s="1092"/>
      <c r="AM55" s="1092"/>
      <c r="AN55" s="1092"/>
      <c r="AO55" s="1092"/>
      <c r="AP55" s="1092"/>
      <c r="AQ55" s="1092"/>
      <c r="AR55" s="1092"/>
      <c r="AS55" s="1092"/>
      <c r="AT55" s="1092"/>
      <c r="AU55" s="1092"/>
      <c r="AV55" s="1092"/>
      <c r="AW55" s="1092"/>
      <c r="AX55" s="1092"/>
      <c r="AY55" s="1092"/>
      <c r="AZ55" s="1098"/>
      <c r="BA55" s="1098"/>
      <c r="BB55" s="1098"/>
      <c r="BC55" s="1098"/>
      <c r="BD55" s="1098"/>
      <c r="BE55" s="1083"/>
      <c r="BF55" s="1083"/>
      <c r="BG55" s="1083"/>
      <c r="BH55" s="1083"/>
      <c r="BI55" s="1084"/>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88"/>
      <c r="C56" s="1089"/>
      <c r="D56" s="1089"/>
      <c r="E56" s="1089"/>
      <c r="F56" s="1089"/>
      <c r="G56" s="1089"/>
      <c r="H56" s="1089"/>
      <c r="I56" s="1089"/>
      <c r="J56" s="1089"/>
      <c r="K56" s="1089"/>
      <c r="L56" s="1089"/>
      <c r="M56" s="1089"/>
      <c r="N56" s="1089"/>
      <c r="O56" s="1089"/>
      <c r="P56" s="1090"/>
      <c r="Q56" s="1091"/>
      <c r="R56" s="1092"/>
      <c r="S56" s="1092"/>
      <c r="T56" s="1092"/>
      <c r="U56" s="1092"/>
      <c r="V56" s="1092"/>
      <c r="W56" s="1092"/>
      <c r="X56" s="1092"/>
      <c r="Y56" s="1092"/>
      <c r="Z56" s="1092"/>
      <c r="AA56" s="1092"/>
      <c r="AB56" s="1092"/>
      <c r="AC56" s="1092"/>
      <c r="AD56" s="1092"/>
      <c r="AE56" s="1093"/>
      <c r="AF56" s="1094"/>
      <c r="AG56" s="1095"/>
      <c r="AH56" s="1095"/>
      <c r="AI56" s="1095"/>
      <c r="AJ56" s="1096"/>
      <c r="AK56" s="1097"/>
      <c r="AL56" s="1092"/>
      <c r="AM56" s="1092"/>
      <c r="AN56" s="1092"/>
      <c r="AO56" s="1092"/>
      <c r="AP56" s="1092"/>
      <c r="AQ56" s="1092"/>
      <c r="AR56" s="1092"/>
      <c r="AS56" s="1092"/>
      <c r="AT56" s="1092"/>
      <c r="AU56" s="1092"/>
      <c r="AV56" s="1092"/>
      <c r="AW56" s="1092"/>
      <c r="AX56" s="1092"/>
      <c r="AY56" s="1092"/>
      <c r="AZ56" s="1098"/>
      <c r="BA56" s="1098"/>
      <c r="BB56" s="1098"/>
      <c r="BC56" s="1098"/>
      <c r="BD56" s="1098"/>
      <c r="BE56" s="1083"/>
      <c r="BF56" s="1083"/>
      <c r="BG56" s="1083"/>
      <c r="BH56" s="1083"/>
      <c r="BI56" s="1084"/>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88"/>
      <c r="C57" s="1089"/>
      <c r="D57" s="1089"/>
      <c r="E57" s="1089"/>
      <c r="F57" s="1089"/>
      <c r="G57" s="1089"/>
      <c r="H57" s="1089"/>
      <c r="I57" s="1089"/>
      <c r="J57" s="1089"/>
      <c r="K57" s="1089"/>
      <c r="L57" s="1089"/>
      <c r="M57" s="1089"/>
      <c r="N57" s="1089"/>
      <c r="O57" s="1089"/>
      <c r="P57" s="1090"/>
      <c r="Q57" s="1091"/>
      <c r="R57" s="1092"/>
      <c r="S57" s="1092"/>
      <c r="T57" s="1092"/>
      <c r="U57" s="1092"/>
      <c r="V57" s="1092"/>
      <c r="W57" s="1092"/>
      <c r="X57" s="1092"/>
      <c r="Y57" s="1092"/>
      <c r="Z57" s="1092"/>
      <c r="AA57" s="1092"/>
      <c r="AB57" s="1092"/>
      <c r="AC57" s="1092"/>
      <c r="AD57" s="1092"/>
      <c r="AE57" s="1093"/>
      <c r="AF57" s="1094"/>
      <c r="AG57" s="1095"/>
      <c r="AH57" s="1095"/>
      <c r="AI57" s="1095"/>
      <c r="AJ57" s="1096"/>
      <c r="AK57" s="1097"/>
      <c r="AL57" s="1092"/>
      <c r="AM57" s="1092"/>
      <c r="AN57" s="1092"/>
      <c r="AO57" s="1092"/>
      <c r="AP57" s="1092"/>
      <c r="AQ57" s="1092"/>
      <c r="AR57" s="1092"/>
      <c r="AS57" s="1092"/>
      <c r="AT57" s="1092"/>
      <c r="AU57" s="1092"/>
      <c r="AV57" s="1092"/>
      <c r="AW57" s="1092"/>
      <c r="AX57" s="1092"/>
      <c r="AY57" s="1092"/>
      <c r="AZ57" s="1098"/>
      <c r="BA57" s="1098"/>
      <c r="BB57" s="1098"/>
      <c r="BC57" s="1098"/>
      <c r="BD57" s="1098"/>
      <c r="BE57" s="1083"/>
      <c r="BF57" s="1083"/>
      <c r="BG57" s="1083"/>
      <c r="BH57" s="1083"/>
      <c r="BI57" s="1084"/>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88"/>
      <c r="C58" s="1089"/>
      <c r="D58" s="1089"/>
      <c r="E58" s="1089"/>
      <c r="F58" s="1089"/>
      <c r="G58" s="1089"/>
      <c r="H58" s="1089"/>
      <c r="I58" s="1089"/>
      <c r="J58" s="1089"/>
      <c r="K58" s="1089"/>
      <c r="L58" s="1089"/>
      <c r="M58" s="1089"/>
      <c r="N58" s="1089"/>
      <c r="O58" s="1089"/>
      <c r="P58" s="1090"/>
      <c r="Q58" s="1091"/>
      <c r="R58" s="1092"/>
      <c r="S58" s="1092"/>
      <c r="T58" s="1092"/>
      <c r="U58" s="1092"/>
      <c r="V58" s="1092"/>
      <c r="W58" s="1092"/>
      <c r="X58" s="1092"/>
      <c r="Y58" s="1092"/>
      <c r="Z58" s="1092"/>
      <c r="AA58" s="1092"/>
      <c r="AB58" s="1092"/>
      <c r="AC58" s="1092"/>
      <c r="AD58" s="1092"/>
      <c r="AE58" s="1093"/>
      <c r="AF58" s="1094"/>
      <c r="AG58" s="1095"/>
      <c r="AH58" s="1095"/>
      <c r="AI58" s="1095"/>
      <c r="AJ58" s="1096"/>
      <c r="AK58" s="1097"/>
      <c r="AL58" s="1092"/>
      <c r="AM58" s="1092"/>
      <c r="AN58" s="1092"/>
      <c r="AO58" s="1092"/>
      <c r="AP58" s="1092"/>
      <c r="AQ58" s="1092"/>
      <c r="AR58" s="1092"/>
      <c r="AS58" s="1092"/>
      <c r="AT58" s="1092"/>
      <c r="AU58" s="1092"/>
      <c r="AV58" s="1092"/>
      <c r="AW58" s="1092"/>
      <c r="AX58" s="1092"/>
      <c r="AY58" s="1092"/>
      <c r="AZ58" s="1098"/>
      <c r="BA58" s="1098"/>
      <c r="BB58" s="1098"/>
      <c r="BC58" s="1098"/>
      <c r="BD58" s="1098"/>
      <c r="BE58" s="1083"/>
      <c r="BF58" s="1083"/>
      <c r="BG58" s="1083"/>
      <c r="BH58" s="1083"/>
      <c r="BI58" s="1084"/>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88"/>
      <c r="C59" s="1089"/>
      <c r="D59" s="1089"/>
      <c r="E59" s="1089"/>
      <c r="F59" s="1089"/>
      <c r="G59" s="1089"/>
      <c r="H59" s="1089"/>
      <c r="I59" s="1089"/>
      <c r="J59" s="1089"/>
      <c r="K59" s="1089"/>
      <c r="L59" s="1089"/>
      <c r="M59" s="1089"/>
      <c r="N59" s="1089"/>
      <c r="O59" s="1089"/>
      <c r="P59" s="1090"/>
      <c r="Q59" s="1091"/>
      <c r="R59" s="1092"/>
      <c r="S59" s="1092"/>
      <c r="T59" s="1092"/>
      <c r="U59" s="1092"/>
      <c r="V59" s="1092"/>
      <c r="W59" s="1092"/>
      <c r="X59" s="1092"/>
      <c r="Y59" s="1092"/>
      <c r="Z59" s="1092"/>
      <c r="AA59" s="1092"/>
      <c r="AB59" s="1092"/>
      <c r="AC59" s="1092"/>
      <c r="AD59" s="1092"/>
      <c r="AE59" s="1093"/>
      <c r="AF59" s="1094"/>
      <c r="AG59" s="1095"/>
      <c r="AH59" s="1095"/>
      <c r="AI59" s="1095"/>
      <c r="AJ59" s="1096"/>
      <c r="AK59" s="1097"/>
      <c r="AL59" s="1092"/>
      <c r="AM59" s="1092"/>
      <c r="AN59" s="1092"/>
      <c r="AO59" s="1092"/>
      <c r="AP59" s="1092"/>
      <c r="AQ59" s="1092"/>
      <c r="AR59" s="1092"/>
      <c r="AS59" s="1092"/>
      <c r="AT59" s="1092"/>
      <c r="AU59" s="1092"/>
      <c r="AV59" s="1092"/>
      <c r="AW59" s="1092"/>
      <c r="AX59" s="1092"/>
      <c r="AY59" s="1092"/>
      <c r="AZ59" s="1098"/>
      <c r="BA59" s="1098"/>
      <c r="BB59" s="1098"/>
      <c r="BC59" s="1098"/>
      <c r="BD59" s="1098"/>
      <c r="BE59" s="1083"/>
      <c r="BF59" s="1083"/>
      <c r="BG59" s="1083"/>
      <c r="BH59" s="1083"/>
      <c r="BI59" s="1084"/>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88"/>
      <c r="C60" s="1089"/>
      <c r="D60" s="1089"/>
      <c r="E60" s="1089"/>
      <c r="F60" s="1089"/>
      <c r="G60" s="1089"/>
      <c r="H60" s="1089"/>
      <c r="I60" s="1089"/>
      <c r="J60" s="1089"/>
      <c r="K60" s="1089"/>
      <c r="L60" s="1089"/>
      <c r="M60" s="1089"/>
      <c r="N60" s="1089"/>
      <c r="O60" s="1089"/>
      <c r="P60" s="1090"/>
      <c r="Q60" s="1091"/>
      <c r="R60" s="1092"/>
      <c r="S60" s="1092"/>
      <c r="T60" s="1092"/>
      <c r="U60" s="1092"/>
      <c r="V60" s="1092"/>
      <c r="W60" s="1092"/>
      <c r="X60" s="1092"/>
      <c r="Y60" s="1092"/>
      <c r="Z60" s="1092"/>
      <c r="AA60" s="1092"/>
      <c r="AB60" s="1092"/>
      <c r="AC60" s="1092"/>
      <c r="AD60" s="1092"/>
      <c r="AE60" s="1093"/>
      <c r="AF60" s="1094"/>
      <c r="AG60" s="1095"/>
      <c r="AH60" s="1095"/>
      <c r="AI60" s="1095"/>
      <c r="AJ60" s="1096"/>
      <c r="AK60" s="1097"/>
      <c r="AL60" s="1092"/>
      <c r="AM60" s="1092"/>
      <c r="AN60" s="1092"/>
      <c r="AO60" s="1092"/>
      <c r="AP60" s="1092"/>
      <c r="AQ60" s="1092"/>
      <c r="AR60" s="1092"/>
      <c r="AS60" s="1092"/>
      <c r="AT60" s="1092"/>
      <c r="AU60" s="1092"/>
      <c r="AV60" s="1092"/>
      <c r="AW60" s="1092"/>
      <c r="AX60" s="1092"/>
      <c r="AY60" s="1092"/>
      <c r="AZ60" s="1098"/>
      <c r="BA60" s="1098"/>
      <c r="BB60" s="1098"/>
      <c r="BC60" s="1098"/>
      <c r="BD60" s="1098"/>
      <c r="BE60" s="1083"/>
      <c r="BF60" s="1083"/>
      <c r="BG60" s="1083"/>
      <c r="BH60" s="1083"/>
      <c r="BI60" s="1084"/>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88"/>
      <c r="C61" s="1089"/>
      <c r="D61" s="1089"/>
      <c r="E61" s="1089"/>
      <c r="F61" s="1089"/>
      <c r="G61" s="1089"/>
      <c r="H61" s="1089"/>
      <c r="I61" s="1089"/>
      <c r="J61" s="1089"/>
      <c r="K61" s="1089"/>
      <c r="L61" s="1089"/>
      <c r="M61" s="1089"/>
      <c r="N61" s="1089"/>
      <c r="O61" s="1089"/>
      <c r="P61" s="1090"/>
      <c r="Q61" s="1091"/>
      <c r="R61" s="1092"/>
      <c r="S61" s="1092"/>
      <c r="T61" s="1092"/>
      <c r="U61" s="1092"/>
      <c r="V61" s="1092"/>
      <c r="W61" s="1092"/>
      <c r="X61" s="1092"/>
      <c r="Y61" s="1092"/>
      <c r="Z61" s="1092"/>
      <c r="AA61" s="1092"/>
      <c r="AB61" s="1092"/>
      <c r="AC61" s="1092"/>
      <c r="AD61" s="1092"/>
      <c r="AE61" s="1093"/>
      <c r="AF61" s="1094"/>
      <c r="AG61" s="1095"/>
      <c r="AH61" s="1095"/>
      <c r="AI61" s="1095"/>
      <c r="AJ61" s="1096"/>
      <c r="AK61" s="1097"/>
      <c r="AL61" s="1092"/>
      <c r="AM61" s="1092"/>
      <c r="AN61" s="1092"/>
      <c r="AO61" s="1092"/>
      <c r="AP61" s="1092"/>
      <c r="AQ61" s="1092"/>
      <c r="AR61" s="1092"/>
      <c r="AS61" s="1092"/>
      <c r="AT61" s="1092"/>
      <c r="AU61" s="1092"/>
      <c r="AV61" s="1092"/>
      <c r="AW61" s="1092"/>
      <c r="AX61" s="1092"/>
      <c r="AY61" s="1092"/>
      <c r="AZ61" s="1098"/>
      <c r="BA61" s="1098"/>
      <c r="BB61" s="1098"/>
      <c r="BC61" s="1098"/>
      <c r="BD61" s="1098"/>
      <c r="BE61" s="1083"/>
      <c r="BF61" s="1083"/>
      <c r="BG61" s="1083"/>
      <c r="BH61" s="1083"/>
      <c r="BI61" s="1084"/>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88"/>
      <c r="C62" s="1089"/>
      <c r="D62" s="1089"/>
      <c r="E62" s="1089"/>
      <c r="F62" s="1089"/>
      <c r="G62" s="1089"/>
      <c r="H62" s="1089"/>
      <c r="I62" s="1089"/>
      <c r="J62" s="1089"/>
      <c r="K62" s="1089"/>
      <c r="L62" s="1089"/>
      <c r="M62" s="1089"/>
      <c r="N62" s="1089"/>
      <c r="O62" s="1089"/>
      <c r="P62" s="1090"/>
      <c r="Q62" s="1091"/>
      <c r="R62" s="1092"/>
      <c r="S62" s="1092"/>
      <c r="T62" s="1092"/>
      <c r="U62" s="1092"/>
      <c r="V62" s="1092"/>
      <c r="W62" s="1092"/>
      <c r="X62" s="1092"/>
      <c r="Y62" s="1092"/>
      <c r="Z62" s="1092"/>
      <c r="AA62" s="1092"/>
      <c r="AB62" s="1092"/>
      <c r="AC62" s="1092"/>
      <c r="AD62" s="1092"/>
      <c r="AE62" s="1093"/>
      <c r="AF62" s="1094"/>
      <c r="AG62" s="1095"/>
      <c r="AH62" s="1095"/>
      <c r="AI62" s="1095"/>
      <c r="AJ62" s="1096"/>
      <c r="AK62" s="1097"/>
      <c r="AL62" s="1092"/>
      <c r="AM62" s="1092"/>
      <c r="AN62" s="1092"/>
      <c r="AO62" s="1092"/>
      <c r="AP62" s="1092"/>
      <c r="AQ62" s="1092"/>
      <c r="AR62" s="1092"/>
      <c r="AS62" s="1092"/>
      <c r="AT62" s="1092"/>
      <c r="AU62" s="1092"/>
      <c r="AV62" s="1092"/>
      <c r="AW62" s="1092"/>
      <c r="AX62" s="1092"/>
      <c r="AY62" s="1092"/>
      <c r="AZ62" s="1098"/>
      <c r="BA62" s="1098"/>
      <c r="BB62" s="1098"/>
      <c r="BC62" s="1098"/>
      <c r="BD62" s="1098"/>
      <c r="BE62" s="1083"/>
      <c r="BF62" s="1083"/>
      <c r="BG62" s="1083"/>
      <c r="BH62" s="1083"/>
      <c r="BI62" s="1084"/>
      <c r="BJ62" s="1085" t="s">
        <v>409</v>
      </c>
      <c r="BK62" s="1086"/>
      <c r="BL62" s="1086"/>
      <c r="BM62" s="1086"/>
      <c r="BN62" s="1087"/>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391</v>
      </c>
      <c r="B63" s="1001" t="s">
        <v>410</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79"/>
      <c r="AF63" s="1080">
        <v>17</v>
      </c>
      <c r="AG63" s="1016"/>
      <c r="AH63" s="1016"/>
      <c r="AI63" s="1016"/>
      <c r="AJ63" s="1081"/>
      <c r="AK63" s="1082"/>
      <c r="AL63" s="1020"/>
      <c r="AM63" s="1020"/>
      <c r="AN63" s="1020"/>
      <c r="AO63" s="1020"/>
      <c r="AP63" s="1016">
        <v>1002</v>
      </c>
      <c r="AQ63" s="1016"/>
      <c r="AR63" s="1016"/>
      <c r="AS63" s="1016"/>
      <c r="AT63" s="1016"/>
      <c r="AU63" s="1016">
        <v>501</v>
      </c>
      <c r="AV63" s="1016"/>
      <c r="AW63" s="1016"/>
      <c r="AX63" s="1016"/>
      <c r="AY63" s="1016"/>
      <c r="AZ63" s="1076"/>
      <c r="BA63" s="1076"/>
      <c r="BB63" s="1076"/>
      <c r="BC63" s="1076"/>
      <c r="BD63" s="1076"/>
      <c r="BE63" s="1017"/>
      <c r="BF63" s="1017"/>
      <c r="BG63" s="1017"/>
      <c r="BH63" s="1017"/>
      <c r="BI63" s="1018"/>
      <c r="BJ63" s="1077" t="s">
        <v>128</v>
      </c>
      <c r="BK63" s="1008"/>
      <c r="BL63" s="1008"/>
      <c r="BM63" s="1008"/>
      <c r="BN63" s="1078"/>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412</v>
      </c>
      <c r="B66" s="1053"/>
      <c r="C66" s="1053"/>
      <c r="D66" s="1053"/>
      <c r="E66" s="1053"/>
      <c r="F66" s="1053"/>
      <c r="G66" s="1053"/>
      <c r="H66" s="1053"/>
      <c r="I66" s="1053"/>
      <c r="J66" s="1053"/>
      <c r="K66" s="1053"/>
      <c r="L66" s="1053"/>
      <c r="M66" s="1053"/>
      <c r="N66" s="1053"/>
      <c r="O66" s="1053"/>
      <c r="P66" s="1054"/>
      <c r="Q66" s="1058" t="s">
        <v>413</v>
      </c>
      <c r="R66" s="1059"/>
      <c r="S66" s="1059"/>
      <c r="T66" s="1059"/>
      <c r="U66" s="1060"/>
      <c r="V66" s="1058" t="s">
        <v>414</v>
      </c>
      <c r="W66" s="1059"/>
      <c r="X66" s="1059"/>
      <c r="Y66" s="1059"/>
      <c r="Z66" s="1060"/>
      <c r="AA66" s="1058" t="s">
        <v>415</v>
      </c>
      <c r="AB66" s="1059"/>
      <c r="AC66" s="1059"/>
      <c r="AD66" s="1059"/>
      <c r="AE66" s="1060"/>
      <c r="AF66" s="1064" t="s">
        <v>416</v>
      </c>
      <c r="AG66" s="1065"/>
      <c r="AH66" s="1065"/>
      <c r="AI66" s="1065"/>
      <c r="AJ66" s="1066"/>
      <c r="AK66" s="1058" t="s">
        <v>417</v>
      </c>
      <c r="AL66" s="1053"/>
      <c r="AM66" s="1053"/>
      <c r="AN66" s="1053"/>
      <c r="AO66" s="1054"/>
      <c r="AP66" s="1058" t="s">
        <v>418</v>
      </c>
      <c r="AQ66" s="1059"/>
      <c r="AR66" s="1059"/>
      <c r="AS66" s="1059"/>
      <c r="AT66" s="1060"/>
      <c r="AU66" s="1058" t="s">
        <v>419</v>
      </c>
      <c r="AV66" s="1059"/>
      <c r="AW66" s="1059"/>
      <c r="AX66" s="1059"/>
      <c r="AY66" s="1060"/>
      <c r="AZ66" s="1058" t="s">
        <v>378</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587</v>
      </c>
      <c r="C68" s="1043"/>
      <c r="D68" s="1043"/>
      <c r="E68" s="1043"/>
      <c r="F68" s="1043"/>
      <c r="G68" s="1043"/>
      <c r="H68" s="1043"/>
      <c r="I68" s="1043"/>
      <c r="J68" s="1043"/>
      <c r="K68" s="1043"/>
      <c r="L68" s="1043"/>
      <c r="M68" s="1043"/>
      <c r="N68" s="1043"/>
      <c r="O68" s="1043"/>
      <c r="P68" s="1044"/>
      <c r="Q68" s="1045">
        <v>250</v>
      </c>
      <c r="R68" s="1039"/>
      <c r="S68" s="1039"/>
      <c r="T68" s="1039"/>
      <c r="U68" s="1039"/>
      <c r="V68" s="1039">
        <v>209</v>
      </c>
      <c r="W68" s="1039"/>
      <c r="X68" s="1039"/>
      <c r="Y68" s="1039"/>
      <c r="Z68" s="1039"/>
      <c r="AA68" s="1039">
        <v>41</v>
      </c>
      <c r="AB68" s="1039"/>
      <c r="AC68" s="1039"/>
      <c r="AD68" s="1039"/>
      <c r="AE68" s="1039"/>
      <c r="AF68" s="1039">
        <v>41</v>
      </c>
      <c r="AG68" s="1039"/>
      <c r="AH68" s="1039"/>
      <c r="AI68" s="1039"/>
      <c r="AJ68" s="1039"/>
      <c r="AK68" s="1039" t="s">
        <v>598</v>
      </c>
      <c r="AL68" s="1039"/>
      <c r="AM68" s="1039"/>
      <c r="AN68" s="1039"/>
      <c r="AO68" s="1039"/>
      <c r="AP68" s="1039" t="s">
        <v>598</v>
      </c>
      <c r="AQ68" s="1039"/>
      <c r="AR68" s="1039"/>
      <c r="AS68" s="1039"/>
      <c r="AT68" s="1039"/>
      <c r="AU68" s="1039" t="s">
        <v>598</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588</v>
      </c>
      <c r="C69" s="1032"/>
      <c r="D69" s="1032"/>
      <c r="E69" s="1032"/>
      <c r="F69" s="1032"/>
      <c r="G69" s="1032"/>
      <c r="H69" s="1032"/>
      <c r="I69" s="1032"/>
      <c r="J69" s="1032"/>
      <c r="K69" s="1032"/>
      <c r="L69" s="1032"/>
      <c r="M69" s="1032"/>
      <c r="N69" s="1032"/>
      <c r="O69" s="1032"/>
      <c r="P69" s="1033"/>
      <c r="Q69" s="1034">
        <v>197</v>
      </c>
      <c r="R69" s="1028"/>
      <c r="S69" s="1028"/>
      <c r="T69" s="1028"/>
      <c r="U69" s="1028"/>
      <c r="V69" s="1028">
        <v>176</v>
      </c>
      <c r="W69" s="1028"/>
      <c r="X69" s="1028"/>
      <c r="Y69" s="1028"/>
      <c r="Z69" s="1028"/>
      <c r="AA69" s="1028">
        <v>21</v>
      </c>
      <c r="AB69" s="1028"/>
      <c r="AC69" s="1028"/>
      <c r="AD69" s="1028"/>
      <c r="AE69" s="1028"/>
      <c r="AF69" s="1028">
        <v>14</v>
      </c>
      <c r="AG69" s="1028"/>
      <c r="AH69" s="1028"/>
      <c r="AI69" s="1028"/>
      <c r="AJ69" s="1028"/>
      <c r="AK69" s="1028" t="s">
        <v>598</v>
      </c>
      <c r="AL69" s="1028"/>
      <c r="AM69" s="1028"/>
      <c r="AN69" s="1028"/>
      <c r="AO69" s="1028"/>
      <c r="AP69" s="1028">
        <v>107</v>
      </c>
      <c r="AQ69" s="1028"/>
      <c r="AR69" s="1028"/>
      <c r="AS69" s="1028"/>
      <c r="AT69" s="1028"/>
      <c r="AU69" s="1028">
        <v>93</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589</v>
      </c>
      <c r="C70" s="1032"/>
      <c r="D70" s="1032"/>
      <c r="E70" s="1032"/>
      <c r="F70" s="1032"/>
      <c r="G70" s="1032"/>
      <c r="H70" s="1032"/>
      <c r="I70" s="1032"/>
      <c r="J70" s="1032"/>
      <c r="K70" s="1032"/>
      <c r="L70" s="1032"/>
      <c r="M70" s="1032"/>
      <c r="N70" s="1032"/>
      <c r="O70" s="1032"/>
      <c r="P70" s="1033"/>
      <c r="Q70" s="1034">
        <v>543</v>
      </c>
      <c r="R70" s="1028"/>
      <c r="S70" s="1028"/>
      <c r="T70" s="1028"/>
      <c r="U70" s="1028"/>
      <c r="V70" s="1028">
        <v>520</v>
      </c>
      <c r="W70" s="1028"/>
      <c r="X70" s="1028"/>
      <c r="Y70" s="1028"/>
      <c r="Z70" s="1028"/>
      <c r="AA70" s="1028">
        <v>23</v>
      </c>
      <c r="AB70" s="1028"/>
      <c r="AC70" s="1028"/>
      <c r="AD70" s="1028"/>
      <c r="AE70" s="1028"/>
      <c r="AF70" s="1028">
        <v>23</v>
      </c>
      <c r="AG70" s="1028"/>
      <c r="AH70" s="1028"/>
      <c r="AI70" s="1028"/>
      <c r="AJ70" s="1028"/>
      <c r="AK70" s="1028" t="s">
        <v>598</v>
      </c>
      <c r="AL70" s="1028"/>
      <c r="AM70" s="1028"/>
      <c r="AN70" s="1028"/>
      <c r="AO70" s="1028"/>
      <c r="AP70" s="1028">
        <v>12</v>
      </c>
      <c r="AQ70" s="1028"/>
      <c r="AR70" s="1028"/>
      <c r="AS70" s="1028"/>
      <c r="AT70" s="1028"/>
      <c r="AU70" s="1028">
        <v>3</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590</v>
      </c>
      <c r="C71" s="1032"/>
      <c r="D71" s="1032"/>
      <c r="E71" s="1032"/>
      <c r="F71" s="1032"/>
      <c r="G71" s="1032"/>
      <c r="H71" s="1032"/>
      <c r="I71" s="1032"/>
      <c r="J71" s="1032"/>
      <c r="K71" s="1032"/>
      <c r="L71" s="1032"/>
      <c r="M71" s="1032"/>
      <c r="N71" s="1032"/>
      <c r="O71" s="1032"/>
      <c r="P71" s="1033"/>
      <c r="Q71" s="1034">
        <v>15</v>
      </c>
      <c r="R71" s="1028"/>
      <c r="S71" s="1028"/>
      <c r="T71" s="1028"/>
      <c r="U71" s="1028"/>
      <c r="V71" s="1028">
        <v>13</v>
      </c>
      <c r="W71" s="1028"/>
      <c r="X71" s="1028"/>
      <c r="Y71" s="1028"/>
      <c r="Z71" s="1028"/>
      <c r="AA71" s="1028">
        <v>2</v>
      </c>
      <c r="AB71" s="1028"/>
      <c r="AC71" s="1028"/>
      <c r="AD71" s="1028"/>
      <c r="AE71" s="1028"/>
      <c r="AF71" s="1028">
        <v>2</v>
      </c>
      <c r="AG71" s="1028"/>
      <c r="AH71" s="1028"/>
      <c r="AI71" s="1028"/>
      <c r="AJ71" s="1028"/>
      <c r="AK71" s="1028" t="s">
        <v>598</v>
      </c>
      <c r="AL71" s="1028"/>
      <c r="AM71" s="1028"/>
      <c r="AN71" s="1028"/>
      <c r="AO71" s="1028"/>
      <c r="AP71" s="1028" t="s">
        <v>598</v>
      </c>
      <c r="AQ71" s="1028"/>
      <c r="AR71" s="1028"/>
      <c r="AS71" s="1028"/>
      <c r="AT71" s="1028"/>
      <c r="AU71" s="1028" t="s">
        <v>598</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591</v>
      </c>
      <c r="C72" s="1032"/>
      <c r="D72" s="1032"/>
      <c r="E72" s="1032"/>
      <c r="F72" s="1032"/>
      <c r="G72" s="1032"/>
      <c r="H72" s="1032"/>
      <c r="I72" s="1032"/>
      <c r="J72" s="1032"/>
      <c r="K72" s="1032"/>
      <c r="L72" s="1032"/>
      <c r="M72" s="1032"/>
      <c r="N72" s="1032"/>
      <c r="O72" s="1032"/>
      <c r="P72" s="1033"/>
      <c r="Q72" s="1034">
        <v>27</v>
      </c>
      <c r="R72" s="1028"/>
      <c r="S72" s="1028"/>
      <c r="T72" s="1028"/>
      <c r="U72" s="1028"/>
      <c r="V72" s="1028">
        <v>12</v>
      </c>
      <c r="W72" s="1028"/>
      <c r="X72" s="1028"/>
      <c r="Y72" s="1028"/>
      <c r="Z72" s="1028"/>
      <c r="AA72" s="1028">
        <v>15</v>
      </c>
      <c r="AB72" s="1028"/>
      <c r="AC72" s="1028"/>
      <c r="AD72" s="1028"/>
      <c r="AE72" s="1028"/>
      <c r="AF72" s="1028">
        <v>15</v>
      </c>
      <c r="AG72" s="1028"/>
      <c r="AH72" s="1028"/>
      <c r="AI72" s="1028"/>
      <c r="AJ72" s="1028"/>
      <c r="AK72" s="1028" t="s">
        <v>598</v>
      </c>
      <c r="AL72" s="1028"/>
      <c r="AM72" s="1028"/>
      <c r="AN72" s="1028"/>
      <c r="AO72" s="1028"/>
      <c r="AP72" s="1028" t="s">
        <v>598</v>
      </c>
      <c r="AQ72" s="1028"/>
      <c r="AR72" s="1028"/>
      <c r="AS72" s="1028"/>
      <c r="AT72" s="1028"/>
      <c r="AU72" s="1028" t="s">
        <v>598</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592</v>
      </c>
      <c r="C73" s="1032"/>
      <c r="D73" s="1032"/>
      <c r="E73" s="1032"/>
      <c r="F73" s="1032"/>
      <c r="G73" s="1032"/>
      <c r="H73" s="1032"/>
      <c r="I73" s="1032"/>
      <c r="J73" s="1032"/>
      <c r="K73" s="1032"/>
      <c r="L73" s="1032"/>
      <c r="M73" s="1032"/>
      <c r="N73" s="1032"/>
      <c r="O73" s="1032"/>
      <c r="P73" s="1033"/>
      <c r="Q73" s="1034">
        <v>584</v>
      </c>
      <c r="R73" s="1028"/>
      <c r="S73" s="1028"/>
      <c r="T73" s="1028"/>
      <c r="U73" s="1028"/>
      <c r="V73" s="1028">
        <v>536</v>
      </c>
      <c r="W73" s="1028"/>
      <c r="X73" s="1028"/>
      <c r="Y73" s="1028"/>
      <c r="Z73" s="1028"/>
      <c r="AA73" s="1028">
        <v>48</v>
      </c>
      <c r="AB73" s="1028"/>
      <c r="AC73" s="1028"/>
      <c r="AD73" s="1028"/>
      <c r="AE73" s="1028"/>
      <c r="AF73" s="1028">
        <v>48</v>
      </c>
      <c r="AG73" s="1028"/>
      <c r="AH73" s="1028"/>
      <c r="AI73" s="1028"/>
      <c r="AJ73" s="1028"/>
      <c r="AK73" s="1028" t="s">
        <v>598</v>
      </c>
      <c r="AL73" s="1028"/>
      <c r="AM73" s="1028"/>
      <c r="AN73" s="1028"/>
      <c r="AO73" s="1028"/>
      <c r="AP73" s="1028" t="s">
        <v>598</v>
      </c>
      <c r="AQ73" s="1028"/>
      <c r="AR73" s="1028"/>
      <c r="AS73" s="1028"/>
      <c r="AT73" s="1028"/>
      <c r="AU73" s="1028" t="s">
        <v>598</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593</v>
      </c>
      <c r="C74" s="1032"/>
      <c r="D74" s="1032"/>
      <c r="E74" s="1032"/>
      <c r="F74" s="1032"/>
      <c r="G74" s="1032"/>
      <c r="H74" s="1032"/>
      <c r="I74" s="1032"/>
      <c r="J74" s="1032"/>
      <c r="K74" s="1032"/>
      <c r="L74" s="1032"/>
      <c r="M74" s="1032"/>
      <c r="N74" s="1032"/>
      <c r="O74" s="1032"/>
      <c r="P74" s="1033"/>
      <c r="Q74" s="1034">
        <v>125</v>
      </c>
      <c r="R74" s="1028"/>
      <c r="S74" s="1028"/>
      <c r="T74" s="1028"/>
      <c r="U74" s="1028"/>
      <c r="V74" s="1028">
        <v>113</v>
      </c>
      <c r="W74" s="1028"/>
      <c r="X74" s="1028"/>
      <c r="Y74" s="1028"/>
      <c r="Z74" s="1028"/>
      <c r="AA74" s="1028">
        <v>12</v>
      </c>
      <c r="AB74" s="1028"/>
      <c r="AC74" s="1028"/>
      <c r="AD74" s="1028"/>
      <c r="AE74" s="1028"/>
      <c r="AF74" s="1028">
        <v>12</v>
      </c>
      <c r="AG74" s="1028"/>
      <c r="AH74" s="1028"/>
      <c r="AI74" s="1028"/>
      <c r="AJ74" s="1028"/>
      <c r="AK74" s="1028" t="s">
        <v>598</v>
      </c>
      <c r="AL74" s="1028"/>
      <c r="AM74" s="1028"/>
      <c r="AN74" s="1028"/>
      <c r="AO74" s="1028"/>
      <c r="AP74" s="1028" t="s">
        <v>598</v>
      </c>
      <c r="AQ74" s="1028"/>
      <c r="AR74" s="1028"/>
      <c r="AS74" s="1028"/>
      <c r="AT74" s="1028"/>
      <c r="AU74" s="1028" t="s">
        <v>598</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594</v>
      </c>
      <c r="C75" s="1032"/>
      <c r="D75" s="1032"/>
      <c r="E75" s="1032"/>
      <c r="F75" s="1032"/>
      <c r="G75" s="1032"/>
      <c r="H75" s="1032"/>
      <c r="I75" s="1032"/>
      <c r="J75" s="1032"/>
      <c r="K75" s="1032"/>
      <c r="L75" s="1032"/>
      <c r="M75" s="1032"/>
      <c r="N75" s="1032"/>
      <c r="O75" s="1032"/>
      <c r="P75" s="1033"/>
      <c r="Q75" s="1035">
        <v>5261</v>
      </c>
      <c r="R75" s="1036"/>
      <c r="S75" s="1036"/>
      <c r="T75" s="1036"/>
      <c r="U75" s="1037"/>
      <c r="V75" s="1038">
        <v>4318</v>
      </c>
      <c r="W75" s="1036"/>
      <c r="X75" s="1036"/>
      <c r="Y75" s="1036"/>
      <c r="Z75" s="1037"/>
      <c r="AA75" s="1038">
        <v>943</v>
      </c>
      <c r="AB75" s="1036"/>
      <c r="AC75" s="1036"/>
      <c r="AD75" s="1036"/>
      <c r="AE75" s="1037"/>
      <c r="AF75" s="1038">
        <v>943</v>
      </c>
      <c r="AG75" s="1036"/>
      <c r="AH75" s="1036"/>
      <c r="AI75" s="1036"/>
      <c r="AJ75" s="1037"/>
      <c r="AK75" s="1028">
        <v>3</v>
      </c>
      <c r="AL75" s="1028"/>
      <c r="AM75" s="1028"/>
      <c r="AN75" s="1028"/>
      <c r="AO75" s="1028"/>
      <c r="AP75" s="1028" t="s">
        <v>598</v>
      </c>
      <c r="AQ75" s="1028"/>
      <c r="AR75" s="1028"/>
      <c r="AS75" s="1028"/>
      <c r="AT75" s="1028"/>
      <c r="AU75" s="1028" t="s">
        <v>598</v>
      </c>
      <c r="AV75" s="1028"/>
      <c r="AW75" s="1028"/>
      <c r="AX75" s="1028"/>
      <c r="AY75" s="1028"/>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t="s">
        <v>595</v>
      </c>
      <c r="C76" s="1032"/>
      <c r="D76" s="1032"/>
      <c r="E76" s="1032"/>
      <c r="F76" s="1032"/>
      <c r="G76" s="1032"/>
      <c r="H76" s="1032"/>
      <c r="I76" s="1032"/>
      <c r="J76" s="1032"/>
      <c r="K76" s="1032"/>
      <c r="L76" s="1032"/>
      <c r="M76" s="1032"/>
      <c r="N76" s="1032"/>
      <c r="O76" s="1032"/>
      <c r="P76" s="1033"/>
      <c r="Q76" s="1035">
        <v>8</v>
      </c>
      <c r="R76" s="1036"/>
      <c r="S76" s="1036"/>
      <c r="T76" s="1036"/>
      <c r="U76" s="1037"/>
      <c r="V76" s="1038">
        <v>8</v>
      </c>
      <c r="W76" s="1036"/>
      <c r="X76" s="1036"/>
      <c r="Y76" s="1036"/>
      <c r="Z76" s="1037"/>
      <c r="AA76" s="1038">
        <v>0</v>
      </c>
      <c r="AB76" s="1036"/>
      <c r="AC76" s="1036"/>
      <c r="AD76" s="1036"/>
      <c r="AE76" s="1037"/>
      <c r="AF76" s="1038">
        <v>0</v>
      </c>
      <c r="AG76" s="1036"/>
      <c r="AH76" s="1036"/>
      <c r="AI76" s="1036"/>
      <c r="AJ76" s="1037"/>
      <c r="AK76" s="1028" t="s">
        <v>598</v>
      </c>
      <c r="AL76" s="1028"/>
      <c r="AM76" s="1028"/>
      <c r="AN76" s="1028"/>
      <c r="AO76" s="1028"/>
      <c r="AP76" s="1028" t="s">
        <v>598</v>
      </c>
      <c r="AQ76" s="1028"/>
      <c r="AR76" s="1028"/>
      <c r="AS76" s="1028"/>
      <c r="AT76" s="1028"/>
      <c r="AU76" s="1028" t="s">
        <v>598</v>
      </c>
      <c r="AV76" s="1028"/>
      <c r="AW76" s="1028"/>
      <c r="AX76" s="1028"/>
      <c r="AY76" s="1028"/>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t="s">
        <v>596</v>
      </c>
      <c r="C77" s="1032"/>
      <c r="D77" s="1032"/>
      <c r="E77" s="1032"/>
      <c r="F77" s="1032"/>
      <c r="G77" s="1032"/>
      <c r="H77" s="1032"/>
      <c r="I77" s="1032"/>
      <c r="J77" s="1032"/>
      <c r="K77" s="1032"/>
      <c r="L77" s="1032"/>
      <c r="M77" s="1032"/>
      <c r="N77" s="1032"/>
      <c r="O77" s="1032"/>
      <c r="P77" s="1033"/>
      <c r="Q77" s="1035">
        <v>65</v>
      </c>
      <c r="R77" s="1036"/>
      <c r="S77" s="1036"/>
      <c r="T77" s="1036"/>
      <c r="U77" s="1037"/>
      <c r="V77" s="1038">
        <v>57</v>
      </c>
      <c r="W77" s="1036"/>
      <c r="X77" s="1036"/>
      <c r="Y77" s="1036"/>
      <c r="Z77" s="1037"/>
      <c r="AA77" s="1038">
        <v>8</v>
      </c>
      <c r="AB77" s="1036"/>
      <c r="AC77" s="1036"/>
      <c r="AD77" s="1036"/>
      <c r="AE77" s="1037"/>
      <c r="AF77" s="1038">
        <v>8</v>
      </c>
      <c r="AG77" s="1036"/>
      <c r="AH77" s="1036"/>
      <c r="AI77" s="1036"/>
      <c r="AJ77" s="1037"/>
      <c r="AK77" s="1028" t="s">
        <v>598</v>
      </c>
      <c r="AL77" s="1028"/>
      <c r="AM77" s="1028"/>
      <c r="AN77" s="1028"/>
      <c r="AO77" s="1028"/>
      <c r="AP77" s="1028" t="s">
        <v>598</v>
      </c>
      <c r="AQ77" s="1028"/>
      <c r="AR77" s="1028"/>
      <c r="AS77" s="1028"/>
      <c r="AT77" s="1028"/>
      <c r="AU77" s="1028" t="s">
        <v>598</v>
      </c>
      <c r="AV77" s="1028"/>
      <c r="AW77" s="1028"/>
      <c r="AX77" s="1028"/>
      <c r="AY77" s="1028"/>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t="s">
        <v>597</v>
      </c>
      <c r="C78" s="1032"/>
      <c r="D78" s="1032"/>
      <c r="E78" s="1032"/>
      <c r="F78" s="1032"/>
      <c r="G78" s="1032"/>
      <c r="H78" s="1032"/>
      <c r="I78" s="1032"/>
      <c r="J78" s="1032"/>
      <c r="K78" s="1032"/>
      <c r="L78" s="1032"/>
      <c r="M78" s="1032"/>
      <c r="N78" s="1032"/>
      <c r="O78" s="1032"/>
      <c r="P78" s="1033"/>
      <c r="Q78" s="1034">
        <v>143922</v>
      </c>
      <c r="R78" s="1028"/>
      <c r="S78" s="1028"/>
      <c r="T78" s="1028"/>
      <c r="U78" s="1028"/>
      <c r="V78" s="1028">
        <v>193309</v>
      </c>
      <c r="W78" s="1028"/>
      <c r="X78" s="1028"/>
      <c r="Y78" s="1028"/>
      <c r="Z78" s="1028"/>
      <c r="AA78" s="1028">
        <v>4612</v>
      </c>
      <c r="AB78" s="1028"/>
      <c r="AC78" s="1028"/>
      <c r="AD78" s="1028"/>
      <c r="AE78" s="1028"/>
      <c r="AF78" s="1028">
        <v>4612</v>
      </c>
      <c r="AG78" s="1028"/>
      <c r="AH78" s="1028"/>
      <c r="AI78" s="1028"/>
      <c r="AJ78" s="1028"/>
      <c r="AK78" s="1028" t="s">
        <v>598</v>
      </c>
      <c r="AL78" s="1028"/>
      <c r="AM78" s="1028"/>
      <c r="AN78" s="1028"/>
      <c r="AO78" s="1028"/>
      <c r="AP78" s="1028" t="s">
        <v>598</v>
      </c>
      <c r="AQ78" s="1028"/>
      <c r="AR78" s="1028"/>
      <c r="AS78" s="1028"/>
      <c r="AT78" s="1028"/>
      <c r="AU78" s="1028" t="s">
        <v>598</v>
      </c>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391</v>
      </c>
      <c r="B88" s="1001" t="s">
        <v>420</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f>AF68+AF69+AF70+AF71+AF72+AF73+AF74+AF75+AF76+AF77+AF78</f>
        <v>5718</v>
      </c>
      <c r="AG88" s="1016"/>
      <c r="AH88" s="1016"/>
      <c r="AI88" s="1016"/>
      <c r="AJ88" s="1016"/>
      <c r="AK88" s="1020"/>
      <c r="AL88" s="1020"/>
      <c r="AM88" s="1020"/>
      <c r="AN88" s="1020"/>
      <c r="AO88" s="1020"/>
      <c r="AP88" s="1016">
        <f>AP69+AP70</f>
        <v>119</v>
      </c>
      <c r="AQ88" s="1016"/>
      <c r="AR88" s="1016"/>
      <c r="AS88" s="1016"/>
      <c r="AT88" s="1016"/>
      <c r="AU88" s="1016">
        <f>AU69+AU70</f>
        <v>96</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1001" t="s">
        <v>421</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422</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423</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426</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427</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428</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429</v>
      </c>
      <c r="AB109" s="951"/>
      <c r="AC109" s="951"/>
      <c r="AD109" s="951"/>
      <c r="AE109" s="952"/>
      <c r="AF109" s="953" t="s">
        <v>430</v>
      </c>
      <c r="AG109" s="951"/>
      <c r="AH109" s="951"/>
      <c r="AI109" s="951"/>
      <c r="AJ109" s="952"/>
      <c r="AK109" s="953" t="s">
        <v>306</v>
      </c>
      <c r="AL109" s="951"/>
      <c r="AM109" s="951"/>
      <c r="AN109" s="951"/>
      <c r="AO109" s="952"/>
      <c r="AP109" s="953" t="s">
        <v>431</v>
      </c>
      <c r="AQ109" s="951"/>
      <c r="AR109" s="951"/>
      <c r="AS109" s="951"/>
      <c r="AT109" s="982"/>
      <c r="AU109" s="950" t="s">
        <v>428</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429</v>
      </c>
      <c r="BR109" s="951"/>
      <c r="BS109" s="951"/>
      <c r="BT109" s="951"/>
      <c r="BU109" s="952"/>
      <c r="BV109" s="953" t="s">
        <v>430</v>
      </c>
      <c r="BW109" s="951"/>
      <c r="BX109" s="951"/>
      <c r="BY109" s="951"/>
      <c r="BZ109" s="952"/>
      <c r="CA109" s="953" t="s">
        <v>306</v>
      </c>
      <c r="CB109" s="951"/>
      <c r="CC109" s="951"/>
      <c r="CD109" s="951"/>
      <c r="CE109" s="952"/>
      <c r="CF109" s="989" t="s">
        <v>431</v>
      </c>
      <c r="CG109" s="989"/>
      <c r="CH109" s="989"/>
      <c r="CI109" s="989"/>
      <c r="CJ109" s="989"/>
      <c r="CK109" s="953" t="s">
        <v>432</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429</v>
      </c>
      <c r="DH109" s="951"/>
      <c r="DI109" s="951"/>
      <c r="DJ109" s="951"/>
      <c r="DK109" s="952"/>
      <c r="DL109" s="953" t="s">
        <v>430</v>
      </c>
      <c r="DM109" s="951"/>
      <c r="DN109" s="951"/>
      <c r="DO109" s="951"/>
      <c r="DP109" s="952"/>
      <c r="DQ109" s="953" t="s">
        <v>306</v>
      </c>
      <c r="DR109" s="951"/>
      <c r="DS109" s="951"/>
      <c r="DT109" s="951"/>
      <c r="DU109" s="952"/>
      <c r="DV109" s="953" t="s">
        <v>431</v>
      </c>
      <c r="DW109" s="951"/>
      <c r="DX109" s="951"/>
      <c r="DY109" s="951"/>
      <c r="DZ109" s="982"/>
    </row>
    <row r="110" spans="1:131" s="248" customFormat="1" ht="26.25" customHeight="1" x14ac:dyDescent="0.15">
      <c r="A110" s="855" t="s">
        <v>433</v>
      </c>
      <c r="B110" s="856"/>
      <c r="C110" s="856"/>
      <c r="D110" s="856"/>
      <c r="E110" s="856"/>
      <c r="F110" s="856"/>
      <c r="G110" s="856"/>
      <c r="H110" s="856"/>
      <c r="I110" s="856"/>
      <c r="J110" s="856"/>
      <c r="K110" s="856"/>
      <c r="L110" s="856"/>
      <c r="M110" s="856"/>
      <c r="N110" s="856"/>
      <c r="O110" s="856"/>
      <c r="P110" s="856"/>
      <c r="Q110" s="856"/>
      <c r="R110" s="856"/>
      <c r="S110" s="856"/>
      <c r="T110" s="856"/>
      <c r="U110" s="856"/>
      <c r="V110" s="856"/>
      <c r="W110" s="856"/>
      <c r="X110" s="856"/>
      <c r="Y110" s="856"/>
      <c r="Z110" s="857"/>
      <c r="AA110" s="943">
        <v>377343</v>
      </c>
      <c r="AB110" s="944"/>
      <c r="AC110" s="944"/>
      <c r="AD110" s="944"/>
      <c r="AE110" s="945"/>
      <c r="AF110" s="946">
        <v>357520</v>
      </c>
      <c r="AG110" s="944"/>
      <c r="AH110" s="944"/>
      <c r="AI110" s="944"/>
      <c r="AJ110" s="945"/>
      <c r="AK110" s="946">
        <v>373871</v>
      </c>
      <c r="AL110" s="944"/>
      <c r="AM110" s="944"/>
      <c r="AN110" s="944"/>
      <c r="AO110" s="945"/>
      <c r="AP110" s="947">
        <v>20.2</v>
      </c>
      <c r="AQ110" s="948"/>
      <c r="AR110" s="948"/>
      <c r="AS110" s="948"/>
      <c r="AT110" s="949"/>
      <c r="AU110" s="983" t="s">
        <v>72</v>
      </c>
      <c r="AV110" s="984"/>
      <c r="AW110" s="984"/>
      <c r="AX110" s="984"/>
      <c r="AY110" s="984"/>
      <c r="AZ110" s="909" t="s">
        <v>434</v>
      </c>
      <c r="BA110" s="856"/>
      <c r="BB110" s="856"/>
      <c r="BC110" s="856"/>
      <c r="BD110" s="856"/>
      <c r="BE110" s="856"/>
      <c r="BF110" s="856"/>
      <c r="BG110" s="856"/>
      <c r="BH110" s="856"/>
      <c r="BI110" s="856"/>
      <c r="BJ110" s="856"/>
      <c r="BK110" s="856"/>
      <c r="BL110" s="856"/>
      <c r="BM110" s="856"/>
      <c r="BN110" s="856"/>
      <c r="BO110" s="856"/>
      <c r="BP110" s="857"/>
      <c r="BQ110" s="910">
        <v>3123356</v>
      </c>
      <c r="BR110" s="891"/>
      <c r="BS110" s="891"/>
      <c r="BT110" s="891"/>
      <c r="BU110" s="891"/>
      <c r="BV110" s="891">
        <v>3832195</v>
      </c>
      <c r="BW110" s="891"/>
      <c r="BX110" s="891"/>
      <c r="BY110" s="891"/>
      <c r="BZ110" s="891"/>
      <c r="CA110" s="891">
        <v>3928978</v>
      </c>
      <c r="CB110" s="891"/>
      <c r="CC110" s="891"/>
      <c r="CD110" s="891"/>
      <c r="CE110" s="891"/>
      <c r="CF110" s="915">
        <v>212.6</v>
      </c>
      <c r="CG110" s="916"/>
      <c r="CH110" s="916"/>
      <c r="CI110" s="916"/>
      <c r="CJ110" s="916"/>
      <c r="CK110" s="979" t="s">
        <v>435</v>
      </c>
      <c r="CL110" s="865"/>
      <c r="CM110" s="940" t="s">
        <v>436</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437</v>
      </c>
      <c r="DH110" s="891"/>
      <c r="DI110" s="891"/>
      <c r="DJ110" s="891"/>
      <c r="DK110" s="891"/>
      <c r="DL110" s="891" t="s">
        <v>128</v>
      </c>
      <c r="DM110" s="891"/>
      <c r="DN110" s="891"/>
      <c r="DO110" s="891"/>
      <c r="DP110" s="891"/>
      <c r="DQ110" s="891" t="s">
        <v>438</v>
      </c>
      <c r="DR110" s="891"/>
      <c r="DS110" s="891"/>
      <c r="DT110" s="891"/>
      <c r="DU110" s="891"/>
      <c r="DV110" s="892" t="s">
        <v>437</v>
      </c>
      <c r="DW110" s="892"/>
      <c r="DX110" s="892"/>
      <c r="DY110" s="892"/>
      <c r="DZ110" s="893"/>
    </row>
    <row r="111" spans="1:131" s="248" customFormat="1" ht="26.25" customHeight="1" x14ac:dyDescent="0.15">
      <c r="A111" s="820" t="s">
        <v>439</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440</v>
      </c>
      <c r="AB111" s="972"/>
      <c r="AC111" s="972"/>
      <c r="AD111" s="972"/>
      <c r="AE111" s="973"/>
      <c r="AF111" s="974" t="s">
        <v>440</v>
      </c>
      <c r="AG111" s="972"/>
      <c r="AH111" s="972"/>
      <c r="AI111" s="972"/>
      <c r="AJ111" s="973"/>
      <c r="AK111" s="974" t="s">
        <v>441</v>
      </c>
      <c r="AL111" s="972"/>
      <c r="AM111" s="972"/>
      <c r="AN111" s="972"/>
      <c r="AO111" s="973"/>
      <c r="AP111" s="975" t="s">
        <v>128</v>
      </c>
      <c r="AQ111" s="976"/>
      <c r="AR111" s="976"/>
      <c r="AS111" s="976"/>
      <c r="AT111" s="977"/>
      <c r="AU111" s="985"/>
      <c r="AV111" s="986"/>
      <c r="AW111" s="986"/>
      <c r="AX111" s="986"/>
      <c r="AY111" s="986"/>
      <c r="AZ111" s="863" t="s">
        <v>442</v>
      </c>
      <c r="BA111" s="796"/>
      <c r="BB111" s="796"/>
      <c r="BC111" s="796"/>
      <c r="BD111" s="796"/>
      <c r="BE111" s="796"/>
      <c r="BF111" s="796"/>
      <c r="BG111" s="796"/>
      <c r="BH111" s="796"/>
      <c r="BI111" s="796"/>
      <c r="BJ111" s="796"/>
      <c r="BK111" s="796"/>
      <c r="BL111" s="796"/>
      <c r="BM111" s="796"/>
      <c r="BN111" s="796"/>
      <c r="BO111" s="796"/>
      <c r="BP111" s="797"/>
      <c r="BQ111" s="835">
        <v>25449</v>
      </c>
      <c r="BR111" s="836"/>
      <c r="BS111" s="836"/>
      <c r="BT111" s="836"/>
      <c r="BU111" s="836"/>
      <c r="BV111" s="836">
        <v>58383</v>
      </c>
      <c r="BW111" s="836"/>
      <c r="BX111" s="836"/>
      <c r="BY111" s="836"/>
      <c r="BZ111" s="836"/>
      <c r="CA111" s="836">
        <v>78453</v>
      </c>
      <c r="CB111" s="836"/>
      <c r="CC111" s="836"/>
      <c r="CD111" s="836"/>
      <c r="CE111" s="836"/>
      <c r="CF111" s="924">
        <v>4.2</v>
      </c>
      <c r="CG111" s="925"/>
      <c r="CH111" s="925"/>
      <c r="CI111" s="925"/>
      <c r="CJ111" s="925"/>
      <c r="CK111" s="980"/>
      <c r="CL111" s="867"/>
      <c r="CM111" s="870" t="s">
        <v>443</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35" t="s">
        <v>128</v>
      </c>
      <c r="DH111" s="836"/>
      <c r="DI111" s="836"/>
      <c r="DJ111" s="836"/>
      <c r="DK111" s="836"/>
      <c r="DL111" s="836" t="s">
        <v>444</v>
      </c>
      <c r="DM111" s="836"/>
      <c r="DN111" s="836"/>
      <c r="DO111" s="836"/>
      <c r="DP111" s="836"/>
      <c r="DQ111" s="836" t="s">
        <v>128</v>
      </c>
      <c r="DR111" s="836"/>
      <c r="DS111" s="836"/>
      <c r="DT111" s="836"/>
      <c r="DU111" s="836"/>
      <c r="DV111" s="842" t="s">
        <v>445</v>
      </c>
      <c r="DW111" s="842"/>
      <c r="DX111" s="842"/>
      <c r="DY111" s="842"/>
      <c r="DZ111" s="843"/>
    </row>
    <row r="112" spans="1:131" s="248" customFormat="1" ht="26.25" customHeight="1" x14ac:dyDescent="0.15">
      <c r="A112" s="965" t="s">
        <v>446</v>
      </c>
      <c r="B112" s="966"/>
      <c r="C112" s="796" t="s">
        <v>447</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448</v>
      </c>
      <c r="AB112" s="826"/>
      <c r="AC112" s="826"/>
      <c r="AD112" s="826"/>
      <c r="AE112" s="827"/>
      <c r="AF112" s="828" t="s">
        <v>448</v>
      </c>
      <c r="AG112" s="826"/>
      <c r="AH112" s="826"/>
      <c r="AI112" s="826"/>
      <c r="AJ112" s="827"/>
      <c r="AK112" s="828" t="s">
        <v>444</v>
      </c>
      <c r="AL112" s="826"/>
      <c r="AM112" s="826"/>
      <c r="AN112" s="826"/>
      <c r="AO112" s="827"/>
      <c r="AP112" s="873" t="s">
        <v>444</v>
      </c>
      <c r="AQ112" s="874"/>
      <c r="AR112" s="874"/>
      <c r="AS112" s="874"/>
      <c r="AT112" s="875"/>
      <c r="AU112" s="985"/>
      <c r="AV112" s="986"/>
      <c r="AW112" s="986"/>
      <c r="AX112" s="986"/>
      <c r="AY112" s="986"/>
      <c r="AZ112" s="863" t="s">
        <v>449</v>
      </c>
      <c r="BA112" s="796"/>
      <c r="BB112" s="796"/>
      <c r="BC112" s="796"/>
      <c r="BD112" s="796"/>
      <c r="BE112" s="796"/>
      <c r="BF112" s="796"/>
      <c r="BG112" s="796"/>
      <c r="BH112" s="796"/>
      <c r="BI112" s="796"/>
      <c r="BJ112" s="796"/>
      <c r="BK112" s="796"/>
      <c r="BL112" s="796"/>
      <c r="BM112" s="796"/>
      <c r="BN112" s="796"/>
      <c r="BO112" s="796"/>
      <c r="BP112" s="797"/>
      <c r="BQ112" s="835">
        <v>505053</v>
      </c>
      <c r="BR112" s="836"/>
      <c r="BS112" s="836"/>
      <c r="BT112" s="836"/>
      <c r="BU112" s="836"/>
      <c r="BV112" s="836">
        <v>509577</v>
      </c>
      <c r="BW112" s="836"/>
      <c r="BX112" s="836"/>
      <c r="BY112" s="836"/>
      <c r="BZ112" s="836"/>
      <c r="CA112" s="836">
        <v>500919</v>
      </c>
      <c r="CB112" s="836"/>
      <c r="CC112" s="836"/>
      <c r="CD112" s="836"/>
      <c r="CE112" s="836"/>
      <c r="CF112" s="924">
        <v>27.1</v>
      </c>
      <c r="CG112" s="925"/>
      <c r="CH112" s="925"/>
      <c r="CI112" s="925"/>
      <c r="CJ112" s="925"/>
      <c r="CK112" s="980"/>
      <c r="CL112" s="867"/>
      <c r="CM112" s="870" t="s">
        <v>450</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35" t="s">
        <v>451</v>
      </c>
      <c r="DH112" s="836"/>
      <c r="DI112" s="836"/>
      <c r="DJ112" s="836"/>
      <c r="DK112" s="836"/>
      <c r="DL112" s="836" t="s">
        <v>441</v>
      </c>
      <c r="DM112" s="836"/>
      <c r="DN112" s="836"/>
      <c r="DO112" s="836"/>
      <c r="DP112" s="836"/>
      <c r="DQ112" s="836" t="s">
        <v>438</v>
      </c>
      <c r="DR112" s="836"/>
      <c r="DS112" s="836"/>
      <c r="DT112" s="836"/>
      <c r="DU112" s="836"/>
      <c r="DV112" s="842" t="s">
        <v>128</v>
      </c>
      <c r="DW112" s="842"/>
      <c r="DX112" s="842"/>
      <c r="DY112" s="842"/>
      <c r="DZ112" s="843"/>
    </row>
    <row r="113" spans="1:130" s="248" customFormat="1" ht="26.25" customHeight="1" x14ac:dyDescent="0.15">
      <c r="A113" s="967"/>
      <c r="B113" s="968"/>
      <c r="C113" s="796" t="s">
        <v>452</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35239</v>
      </c>
      <c r="AB113" s="972"/>
      <c r="AC113" s="972"/>
      <c r="AD113" s="972"/>
      <c r="AE113" s="973"/>
      <c r="AF113" s="974">
        <v>36109</v>
      </c>
      <c r="AG113" s="972"/>
      <c r="AH113" s="972"/>
      <c r="AI113" s="972"/>
      <c r="AJ113" s="973"/>
      <c r="AK113" s="974">
        <v>36373</v>
      </c>
      <c r="AL113" s="972"/>
      <c r="AM113" s="972"/>
      <c r="AN113" s="972"/>
      <c r="AO113" s="973"/>
      <c r="AP113" s="975">
        <v>2</v>
      </c>
      <c r="AQ113" s="976"/>
      <c r="AR113" s="976"/>
      <c r="AS113" s="976"/>
      <c r="AT113" s="977"/>
      <c r="AU113" s="985"/>
      <c r="AV113" s="986"/>
      <c r="AW113" s="986"/>
      <c r="AX113" s="986"/>
      <c r="AY113" s="986"/>
      <c r="AZ113" s="863" t="s">
        <v>453</v>
      </c>
      <c r="BA113" s="796"/>
      <c r="BB113" s="796"/>
      <c r="BC113" s="796"/>
      <c r="BD113" s="796"/>
      <c r="BE113" s="796"/>
      <c r="BF113" s="796"/>
      <c r="BG113" s="796"/>
      <c r="BH113" s="796"/>
      <c r="BI113" s="796"/>
      <c r="BJ113" s="796"/>
      <c r="BK113" s="796"/>
      <c r="BL113" s="796"/>
      <c r="BM113" s="796"/>
      <c r="BN113" s="796"/>
      <c r="BO113" s="796"/>
      <c r="BP113" s="797"/>
      <c r="BQ113" s="835">
        <v>54937</v>
      </c>
      <c r="BR113" s="836"/>
      <c r="BS113" s="836"/>
      <c r="BT113" s="836"/>
      <c r="BU113" s="836"/>
      <c r="BV113" s="836">
        <v>104927</v>
      </c>
      <c r="BW113" s="836"/>
      <c r="BX113" s="836"/>
      <c r="BY113" s="836"/>
      <c r="BZ113" s="836"/>
      <c r="CA113" s="836">
        <v>95360</v>
      </c>
      <c r="CB113" s="836"/>
      <c r="CC113" s="836"/>
      <c r="CD113" s="836"/>
      <c r="CE113" s="836"/>
      <c r="CF113" s="924">
        <v>5.2</v>
      </c>
      <c r="CG113" s="925"/>
      <c r="CH113" s="925"/>
      <c r="CI113" s="925"/>
      <c r="CJ113" s="925"/>
      <c r="CK113" s="980"/>
      <c r="CL113" s="867"/>
      <c r="CM113" s="870" t="s">
        <v>454</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441</v>
      </c>
      <c r="DH113" s="826"/>
      <c r="DI113" s="826"/>
      <c r="DJ113" s="826"/>
      <c r="DK113" s="827"/>
      <c r="DL113" s="828" t="s">
        <v>445</v>
      </c>
      <c r="DM113" s="826"/>
      <c r="DN113" s="826"/>
      <c r="DO113" s="826"/>
      <c r="DP113" s="827"/>
      <c r="DQ113" s="828" t="s">
        <v>128</v>
      </c>
      <c r="DR113" s="826"/>
      <c r="DS113" s="826"/>
      <c r="DT113" s="826"/>
      <c r="DU113" s="827"/>
      <c r="DV113" s="873" t="s">
        <v>128</v>
      </c>
      <c r="DW113" s="874"/>
      <c r="DX113" s="874"/>
      <c r="DY113" s="874"/>
      <c r="DZ113" s="875"/>
    </row>
    <row r="114" spans="1:130" s="248" customFormat="1" ht="26.25" customHeight="1" x14ac:dyDescent="0.15">
      <c r="A114" s="967"/>
      <c r="B114" s="968"/>
      <c r="C114" s="796" t="s">
        <v>455</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28071</v>
      </c>
      <c r="AB114" s="826"/>
      <c r="AC114" s="826"/>
      <c r="AD114" s="826"/>
      <c r="AE114" s="827"/>
      <c r="AF114" s="828">
        <v>28372</v>
      </c>
      <c r="AG114" s="826"/>
      <c r="AH114" s="826"/>
      <c r="AI114" s="826"/>
      <c r="AJ114" s="827"/>
      <c r="AK114" s="828">
        <v>13517</v>
      </c>
      <c r="AL114" s="826"/>
      <c r="AM114" s="826"/>
      <c r="AN114" s="826"/>
      <c r="AO114" s="827"/>
      <c r="AP114" s="873">
        <v>0.7</v>
      </c>
      <c r="AQ114" s="874"/>
      <c r="AR114" s="874"/>
      <c r="AS114" s="874"/>
      <c r="AT114" s="875"/>
      <c r="AU114" s="985"/>
      <c r="AV114" s="986"/>
      <c r="AW114" s="986"/>
      <c r="AX114" s="986"/>
      <c r="AY114" s="986"/>
      <c r="AZ114" s="863" t="s">
        <v>456</v>
      </c>
      <c r="BA114" s="796"/>
      <c r="BB114" s="796"/>
      <c r="BC114" s="796"/>
      <c r="BD114" s="796"/>
      <c r="BE114" s="796"/>
      <c r="BF114" s="796"/>
      <c r="BG114" s="796"/>
      <c r="BH114" s="796"/>
      <c r="BI114" s="796"/>
      <c r="BJ114" s="796"/>
      <c r="BK114" s="796"/>
      <c r="BL114" s="796"/>
      <c r="BM114" s="796"/>
      <c r="BN114" s="796"/>
      <c r="BO114" s="796"/>
      <c r="BP114" s="797"/>
      <c r="BQ114" s="835">
        <v>257145</v>
      </c>
      <c r="BR114" s="836"/>
      <c r="BS114" s="836"/>
      <c r="BT114" s="836"/>
      <c r="BU114" s="836"/>
      <c r="BV114" s="836">
        <v>241193</v>
      </c>
      <c r="BW114" s="836"/>
      <c r="BX114" s="836"/>
      <c r="BY114" s="836"/>
      <c r="BZ114" s="836"/>
      <c r="CA114" s="836">
        <v>231874</v>
      </c>
      <c r="CB114" s="836"/>
      <c r="CC114" s="836"/>
      <c r="CD114" s="836"/>
      <c r="CE114" s="836"/>
      <c r="CF114" s="924">
        <v>12.5</v>
      </c>
      <c r="CG114" s="925"/>
      <c r="CH114" s="925"/>
      <c r="CI114" s="925"/>
      <c r="CJ114" s="925"/>
      <c r="CK114" s="980"/>
      <c r="CL114" s="867"/>
      <c r="CM114" s="870" t="s">
        <v>457</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128</v>
      </c>
      <c r="DH114" s="826"/>
      <c r="DI114" s="826"/>
      <c r="DJ114" s="826"/>
      <c r="DK114" s="827"/>
      <c r="DL114" s="828" t="s">
        <v>128</v>
      </c>
      <c r="DM114" s="826"/>
      <c r="DN114" s="826"/>
      <c r="DO114" s="826"/>
      <c r="DP114" s="827"/>
      <c r="DQ114" s="828" t="s">
        <v>437</v>
      </c>
      <c r="DR114" s="826"/>
      <c r="DS114" s="826"/>
      <c r="DT114" s="826"/>
      <c r="DU114" s="827"/>
      <c r="DV114" s="873" t="s">
        <v>128</v>
      </c>
      <c r="DW114" s="874"/>
      <c r="DX114" s="874"/>
      <c r="DY114" s="874"/>
      <c r="DZ114" s="875"/>
    </row>
    <row r="115" spans="1:130" s="248" customFormat="1" ht="26.25" customHeight="1" x14ac:dyDescent="0.15">
      <c r="A115" s="967"/>
      <c r="B115" s="968"/>
      <c r="C115" s="796" t="s">
        <v>458</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t="s">
        <v>441</v>
      </c>
      <c r="AB115" s="972"/>
      <c r="AC115" s="972"/>
      <c r="AD115" s="972"/>
      <c r="AE115" s="973"/>
      <c r="AF115" s="974" t="s">
        <v>448</v>
      </c>
      <c r="AG115" s="972"/>
      <c r="AH115" s="972"/>
      <c r="AI115" s="972"/>
      <c r="AJ115" s="973"/>
      <c r="AK115" s="974" t="s">
        <v>393</v>
      </c>
      <c r="AL115" s="972"/>
      <c r="AM115" s="972"/>
      <c r="AN115" s="972"/>
      <c r="AO115" s="973"/>
      <c r="AP115" s="975" t="s">
        <v>445</v>
      </c>
      <c r="AQ115" s="976"/>
      <c r="AR115" s="976"/>
      <c r="AS115" s="976"/>
      <c r="AT115" s="977"/>
      <c r="AU115" s="985"/>
      <c r="AV115" s="986"/>
      <c r="AW115" s="986"/>
      <c r="AX115" s="986"/>
      <c r="AY115" s="986"/>
      <c r="AZ115" s="863" t="s">
        <v>459</v>
      </c>
      <c r="BA115" s="796"/>
      <c r="BB115" s="796"/>
      <c r="BC115" s="796"/>
      <c r="BD115" s="796"/>
      <c r="BE115" s="796"/>
      <c r="BF115" s="796"/>
      <c r="BG115" s="796"/>
      <c r="BH115" s="796"/>
      <c r="BI115" s="796"/>
      <c r="BJ115" s="796"/>
      <c r="BK115" s="796"/>
      <c r="BL115" s="796"/>
      <c r="BM115" s="796"/>
      <c r="BN115" s="796"/>
      <c r="BO115" s="796"/>
      <c r="BP115" s="797"/>
      <c r="BQ115" s="835" t="s">
        <v>438</v>
      </c>
      <c r="BR115" s="836"/>
      <c r="BS115" s="836"/>
      <c r="BT115" s="836"/>
      <c r="BU115" s="836"/>
      <c r="BV115" s="836" t="s">
        <v>460</v>
      </c>
      <c r="BW115" s="836"/>
      <c r="BX115" s="836"/>
      <c r="BY115" s="836"/>
      <c r="BZ115" s="836"/>
      <c r="CA115" s="836" t="s">
        <v>128</v>
      </c>
      <c r="CB115" s="836"/>
      <c r="CC115" s="836"/>
      <c r="CD115" s="836"/>
      <c r="CE115" s="836"/>
      <c r="CF115" s="924" t="s">
        <v>448</v>
      </c>
      <c r="CG115" s="925"/>
      <c r="CH115" s="925"/>
      <c r="CI115" s="925"/>
      <c r="CJ115" s="925"/>
      <c r="CK115" s="980"/>
      <c r="CL115" s="867"/>
      <c r="CM115" s="863" t="s">
        <v>461</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438</v>
      </c>
      <c r="DH115" s="826"/>
      <c r="DI115" s="826"/>
      <c r="DJ115" s="826"/>
      <c r="DK115" s="827"/>
      <c r="DL115" s="828" t="s">
        <v>440</v>
      </c>
      <c r="DM115" s="826"/>
      <c r="DN115" s="826"/>
      <c r="DO115" s="826"/>
      <c r="DP115" s="827"/>
      <c r="DQ115" s="828" t="s">
        <v>128</v>
      </c>
      <c r="DR115" s="826"/>
      <c r="DS115" s="826"/>
      <c r="DT115" s="826"/>
      <c r="DU115" s="827"/>
      <c r="DV115" s="873" t="s">
        <v>128</v>
      </c>
      <c r="DW115" s="874"/>
      <c r="DX115" s="874"/>
      <c r="DY115" s="874"/>
      <c r="DZ115" s="875"/>
    </row>
    <row r="116" spans="1:130" s="248" customFormat="1" ht="26.25" customHeight="1" x14ac:dyDescent="0.15">
      <c r="A116" s="969"/>
      <c r="B116" s="970"/>
      <c r="C116" s="929" t="s">
        <v>462</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451</v>
      </c>
      <c r="AB116" s="826"/>
      <c r="AC116" s="826"/>
      <c r="AD116" s="826"/>
      <c r="AE116" s="827"/>
      <c r="AF116" s="828" t="s">
        <v>445</v>
      </c>
      <c r="AG116" s="826"/>
      <c r="AH116" s="826"/>
      <c r="AI116" s="826"/>
      <c r="AJ116" s="827"/>
      <c r="AK116" s="828" t="s">
        <v>441</v>
      </c>
      <c r="AL116" s="826"/>
      <c r="AM116" s="826"/>
      <c r="AN116" s="826"/>
      <c r="AO116" s="827"/>
      <c r="AP116" s="873" t="s">
        <v>441</v>
      </c>
      <c r="AQ116" s="874"/>
      <c r="AR116" s="874"/>
      <c r="AS116" s="874"/>
      <c r="AT116" s="875"/>
      <c r="AU116" s="985"/>
      <c r="AV116" s="986"/>
      <c r="AW116" s="986"/>
      <c r="AX116" s="986"/>
      <c r="AY116" s="986"/>
      <c r="AZ116" s="912" t="s">
        <v>463</v>
      </c>
      <c r="BA116" s="913"/>
      <c r="BB116" s="913"/>
      <c r="BC116" s="913"/>
      <c r="BD116" s="913"/>
      <c r="BE116" s="913"/>
      <c r="BF116" s="913"/>
      <c r="BG116" s="913"/>
      <c r="BH116" s="913"/>
      <c r="BI116" s="913"/>
      <c r="BJ116" s="913"/>
      <c r="BK116" s="913"/>
      <c r="BL116" s="913"/>
      <c r="BM116" s="913"/>
      <c r="BN116" s="913"/>
      <c r="BO116" s="913"/>
      <c r="BP116" s="914"/>
      <c r="BQ116" s="835" t="s">
        <v>128</v>
      </c>
      <c r="BR116" s="836"/>
      <c r="BS116" s="836"/>
      <c r="BT116" s="836"/>
      <c r="BU116" s="836"/>
      <c r="BV116" s="836" t="s">
        <v>448</v>
      </c>
      <c r="BW116" s="836"/>
      <c r="BX116" s="836"/>
      <c r="BY116" s="836"/>
      <c r="BZ116" s="836"/>
      <c r="CA116" s="836" t="s">
        <v>445</v>
      </c>
      <c r="CB116" s="836"/>
      <c r="CC116" s="836"/>
      <c r="CD116" s="836"/>
      <c r="CE116" s="836"/>
      <c r="CF116" s="924" t="s">
        <v>451</v>
      </c>
      <c r="CG116" s="925"/>
      <c r="CH116" s="925"/>
      <c r="CI116" s="925"/>
      <c r="CJ116" s="925"/>
      <c r="CK116" s="980"/>
      <c r="CL116" s="867"/>
      <c r="CM116" s="870" t="s">
        <v>464</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444</v>
      </c>
      <c r="DH116" s="826"/>
      <c r="DI116" s="826"/>
      <c r="DJ116" s="826"/>
      <c r="DK116" s="827"/>
      <c r="DL116" s="828" t="s">
        <v>460</v>
      </c>
      <c r="DM116" s="826"/>
      <c r="DN116" s="826"/>
      <c r="DO116" s="826"/>
      <c r="DP116" s="827"/>
      <c r="DQ116" s="828" t="s">
        <v>445</v>
      </c>
      <c r="DR116" s="826"/>
      <c r="DS116" s="826"/>
      <c r="DT116" s="826"/>
      <c r="DU116" s="827"/>
      <c r="DV116" s="873" t="s">
        <v>438</v>
      </c>
      <c r="DW116" s="874"/>
      <c r="DX116" s="874"/>
      <c r="DY116" s="874"/>
      <c r="DZ116" s="875"/>
    </row>
    <row r="117" spans="1:130" s="248" customFormat="1" ht="26.25" customHeight="1" x14ac:dyDescent="0.15">
      <c r="A117" s="950" t="s">
        <v>186</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465</v>
      </c>
      <c r="Z117" s="952"/>
      <c r="AA117" s="957">
        <v>440653</v>
      </c>
      <c r="AB117" s="958"/>
      <c r="AC117" s="958"/>
      <c r="AD117" s="958"/>
      <c r="AE117" s="959"/>
      <c r="AF117" s="960">
        <v>422001</v>
      </c>
      <c r="AG117" s="958"/>
      <c r="AH117" s="958"/>
      <c r="AI117" s="958"/>
      <c r="AJ117" s="959"/>
      <c r="AK117" s="960">
        <v>423761</v>
      </c>
      <c r="AL117" s="958"/>
      <c r="AM117" s="958"/>
      <c r="AN117" s="958"/>
      <c r="AO117" s="959"/>
      <c r="AP117" s="961"/>
      <c r="AQ117" s="962"/>
      <c r="AR117" s="962"/>
      <c r="AS117" s="962"/>
      <c r="AT117" s="963"/>
      <c r="AU117" s="985"/>
      <c r="AV117" s="986"/>
      <c r="AW117" s="986"/>
      <c r="AX117" s="986"/>
      <c r="AY117" s="986"/>
      <c r="AZ117" s="912" t="s">
        <v>466</v>
      </c>
      <c r="BA117" s="913"/>
      <c r="BB117" s="913"/>
      <c r="BC117" s="913"/>
      <c r="BD117" s="913"/>
      <c r="BE117" s="913"/>
      <c r="BF117" s="913"/>
      <c r="BG117" s="913"/>
      <c r="BH117" s="913"/>
      <c r="BI117" s="913"/>
      <c r="BJ117" s="913"/>
      <c r="BK117" s="913"/>
      <c r="BL117" s="913"/>
      <c r="BM117" s="913"/>
      <c r="BN117" s="913"/>
      <c r="BO117" s="913"/>
      <c r="BP117" s="914"/>
      <c r="BQ117" s="835" t="s">
        <v>444</v>
      </c>
      <c r="BR117" s="836"/>
      <c r="BS117" s="836"/>
      <c r="BT117" s="836"/>
      <c r="BU117" s="836"/>
      <c r="BV117" s="836" t="s">
        <v>444</v>
      </c>
      <c r="BW117" s="836"/>
      <c r="BX117" s="836"/>
      <c r="BY117" s="836"/>
      <c r="BZ117" s="836"/>
      <c r="CA117" s="836" t="s">
        <v>128</v>
      </c>
      <c r="CB117" s="836"/>
      <c r="CC117" s="836"/>
      <c r="CD117" s="836"/>
      <c r="CE117" s="836"/>
      <c r="CF117" s="924" t="s">
        <v>444</v>
      </c>
      <c r="CG117" s="925"/>
      <c r="CH117" s="925"/>
      <c r="CI117" s="925"/>
      <c r="CJ117" s="925"/>
      <c r="CK117" s="980"/>
      <c r="CL117" s="867"/>
      <c r="CM117" s="870" t="s">
        <v>467</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v>25449</v>
      </c>
      <c r="DH117" s="826"/>
      <c r="DI117" s="826"/>
      <c r="DJ117" s="826"/>
      <c r="DK117" s="827"/>
      <c r="DL117" s="828">
        <v>58383</v>
      </c>
      <c r="DM117" s="826"/>
      <c r="DN117" s="826"/>
      <c r="DO117" s="826"/>
      <c r="DP117" s="827"/>
      <c r="DQ117" s="828">
        <v>78453</v>
      </c>
      <c r="DR117" s="826"/>
      <c r="DS117" s="826"/>
      <c r="DT117" s="826"/>
      <c r="DU117" s="827"/>
      <c r="DV117" s="873">
        <v>4.2</v>
      </c>
      <c r="DW117" s="874"/>
      <c r="DX117" s="874"/>
      <c r="DY117" s="874"/>
      <c r="DZ117" s="875"/>
    </row>
    <row r="118" spans="1:130" s="248" customFormat="1" ht="26.25" customHeight="1" x14ac:dyDescent="0.15">
      <c r="A118" s="950" t="s">
        <v>432</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429</v>
      </c>
      <c r="AB118" s="951"/>
      <c r="AC118" s="951"/>
      <c r="AD118" s="951"/>
      <c r="AE118" s="952"/>
      <c r="AF118" s="953" t="s">
        <v>430</v>
      </c>
      <c r="AG118" s="951"/>
      <c r="AH118" s="951"/>
      <c r="AI118" s="951"/>
      <c r="AJ118" s="952"/>
      <c r="AK118" s="953" t="s">
        <v>306</v>
      </c>
      <c r="AL118" s="951"/>
      <c r="AM118" s="951"/>
      <c r="AN118" s="951"/>
      <c r="AO118" s="952"/>
      <c r="AP118" s="954" t="s">
        <v>431</v>
      </c>
      <c r="AQ118" s="955"/>
      <c r="AR118" s="955"/>
      <c r="AS118" s="955"/>
      <c r="AT118" s="956"/>
      <c r="AU118" s="985"/>
      <c r="AV118" s="986"/>
      <c r="AW118" s="986"/>
      <c r="AX118" s="986"/>
      <c r="AY118" s="986"/>
      <c r="AZ118" s="928" t="s">
        <v>468</v>
      </c>
      <c r="BA118" s="929"/>
      <c r="BB118" s="929"/>
      <c r="BC118" s="929"/>
      <c r="BD118" s="929"/>
      <c r="BE118" s="929"/>
      <c r="BF118" s="929"/>
      <c r="BG118" s="929"/>
      <c r="BH118" s="929"/>
      <c r="BI118" s="929"/>
      <c r="BJ118" s="929"/>
      <c r="BK118" s="929"/>
      <c r="BL118" s="929"/>
      <c r="BM118" s="929"/>
      <c r="BN118" s="929"/>
      <c r="BO118" s="929"/>
      <c r="BP118" s="930"/>
      <c r="BQ118" s="931" t="s">
        <v>128</v>
      </c>
      <c r="BR118" s="894"/>
      <c r="BS118" s="894"/>
      <c r="BT118" s="894"/>
      <c r="BU118" s="894"/>
      <c r="BV118" s="894" t="s">
        <v>444</v>
      </c>
      <c r="BW118" s="894"/>
      <c r="BX118" s="894"/>
      <c r="BY118" s="894"/>
      <c r="BZ118" s="894"/>
      <c r="CA118" s="894" t="s">
        <v>128</v>
      </c>
      <c r="CB118" s="894"/>
      <c r="CC118" s="894"/>
      <c r="CD118" s="894"/>
      <c r="CE118" s="894"/>
      <c r="CF118" s="924" t="s">
        <v>444</v>
      </c>
      <c r="CG118" s="925"/>
      <c r="CH118" s="925"/>
      <c r="CI118" s="925"/>
      <c r="CJ118" s="925"/>
      <c r="CK118" s="980"/>
      <c r="CL118" s="867"/>
      <c r="CM118" s="870" t="s">
        <v>469</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444</v>
      </c>
      <c r="DH118" s="826"/>
      <c r="DI118" s="826"/>
      <c r="DJ118" s="826"/>
      <c r="DK118" s="827"/>
      <c r="DL118" s="828" t="s">
        <v>128</v>
      </c>
      <c r="DM118" s="826"/>
      <c r="DN118" s="826"/>
      <c r="DO118" s="826"/>
      <c r="DP118" s="827"/>
      <c r="DQ118" s="828" t="s">
        <v>437</v>
      </c>
      <c r="DR118" s="826"/>
      <c r="DS118" s="826"/>
      <c r="DT118" s="826"/>
      <c r="DU118" s="827"/>
      <c r="DV118" s="873" t="s">
        <v>437</v>
      </c>
      <c r="DW118" s="874"/>
      <c r="DX118" s="874"/>
      <c r="DY118" s="874"/>
      <c r="DZ118" s="875"/>
    </row>
    <row r="119" spans="1:130" s="248" customFormat="1" ht="26.25" customHeight="1" x14ac:dyDescent="0.15">
      <c r="A119" s="864" t="s">
        <v>435</v>
      </c>
      <c r="B119" s="865"/>
      <c r="C119" s="940" t="s">
        <v>436</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441</v>
      </c>
      <c r="AB119" s="944"/>
      <c r="AC119" s="944"/>
      <c r="AD119" s="944"/>
      <c r="AE119" s="945"/>
      <c r="AF119" s="946" t="s">
        <v>437</v>
      </c>
      <c r="AG119" s="944"/>
      <c r="AH119" s="944"/>
      <c r="AI119" s="944"/>
      <c r="AJ119" s="945"/>
      <c r="AK119" s="946" t="s">
        <v>128</v>
      </c>
      <c r="AL119" s="944"/>
      <c r="AM119" s="944"/>
      <c r="AN119" s="944"/>
      <c r="AO119" s="945"/>
      <c r="AP119" s="947" t="s">
        <v>437</v>
      </c>
      <c r="AQ119" s="948"/>
      <c r="AR119" s="948"/>
      <c r="AS119" s="948"/>
      <c r="AT119" s="949"/>
      <c r="AU119" s="987"/>
      <c r="AV119" s="988"/>
      <c r="AW119" s="988"/>
      <c r="AX119" s="988"/>
      <c r="AY119" s="988"/>
      <c r="AZ119" s="279" t="s">
        <v>186</v>
      </c>
      <c r="BA119" s="279"/>
      <c r="BB119" s="279"/>
      <c r="BC119" s="279"/>
      <c r="BD119" s="279"/>
      <c r="BE119" s="279"/>
      <c r="BF119" s="279"/>
      <c r="BG119" s="279"/>
      <c r="BH119" s="279"/>
      <c r="BI119" s="279"/>
      <c r="BJ119" s="279"/>
      <c r="BK119" s="279"/>
      <c r="BL119" s="279"/>
      <c r="BM119" s="279"/>
      <c r="BN119" s="279"/>
      <c r="BO119" s="926" t="s">
        <v>470</v>
      </c>
      <c r="BP119" s="927"/>
      <c r="BQ119" s="931">
        <v>3965940</v>
      </c>
      <c r="BR119" s="894"/>
      <c r="BS119" s="894"/>
      <c r="BT119" s="894"/>
      <c r="BU119" s="894"/>
      <c r="BV119" s="894">
        <v>4746275</v>
      </c>
      <c r="BW119" s="894"/>
      <c r="BX119" s="894"/>
      <c r="BY119" s="894"/>
      <c r="BZ119" s="894"/>
      <c r="CA119" s="894">
        <v>4835584</v>
      </c>
      <c r="CB119" s="894"/>
      <c r="CC119" s="894"/>
      <c r="CD119" s="894"/>
      <c r="CE119" s="894"/>
      <c r="CF119" s="792"/>
      <c r="CG119" s="793"/>
      <c r="CH119" s="793"/>
      <c r="CI119" s="793"/>
      <c r="CJ119" s="883"/>
      <c r="CK119" s="981"/>
      <c r="CL119" s="869"/>
      <c r="CM119" s="887" t="s">
        <v>471</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440</v>
      </c>
      <c r="DH119" s="809"/>
      <c r="DI119" s="809"/>
      <c r="DJ119" s="809"/>
      <c r="DK119" s="810"/>
      <c r="DL119" s="811" t="s">
        <v>444</v>
      </c>
      <c r="DM119" s="809"/>
      <c r="DN119" s="809"/>
      <c r="DO119" s="809"/>
      <c r="DP119" s="810"/>
      <c r="DQ119" s="811" t="s">
        <v>128</v>
      </c>
      <c r="DR119" s="809"/>
      <c r="DS119" s="809"/>
      <c r="DT119" s="809"/>
      <c r="DU119" s="810"/>
      <c r="DV119" s="897" t="s">
        <v>128</v>
      </c>
      <c r="DW119" s="898"/>
      <c r="DX119" s="898"/>
      <c r="DY119" s="898"/>
      <c r="DZ119" s="899"/>
    </row>
    <row r="120" spans="1:130" s="248" customFormat="1" ht="26.25" customHeight="1" x14ac:dyDescent="0.15">
      <c r="A120" s="866"/>
      <c r="B120" s="867"/>
      <c r="C120" s="870" t="s">
        <v>443</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128</v>
      </c>
      <c r="AB120" s="826"/>
      <c r="AC120" s="826"/>
      <c r="AD120" s="826"/>
      <c r="AE120" s="827"/>
      <c r="AF120" s="828" t="s">
        <v>128</v>
      </c>
      <c r="AG120" s="826"/>
      <c r="AH120" s="826"/>
      <c r="AI120" s="826"/>
      <c r="AJ120" s="827"/>
      <c r="AK120" s="828" t="s">
        <v>437</v>
      </c>
      <c r="AL120" s="826"/>
      <c r="AM120" s="826"/>
      <c r="AN120" s="826"/>
      <c r="AO120" s="827"/>
      <c r="AP120" s="873" t="s">
        <v>393</v>
      </c>
      <c r="AQ120" s="874"/>
      <c r="AR120" s="874"/>
      <c r="AS120" s="874"/>
      <c r="AT120" s="875"/>
      <c r="AU120" s="932" t="s">
        <v>472</v>
      </c>
      <c r="AV120" s="933"/>
      <c r="AW120" s="933"/>
      <c r="AX120" s="933"/>
      <c r="AY120" s="934"/>
      <c r="AZ120" s="909" t="s">
        <v>473</v>
      </c>
      <c r="BA120" s="856"/>
      <c r="BB120" s="856"/>
      <c r="BC120" s="856"/>
      <c r="BD120" s="856"/>
      <c r="BE120" s="856"/>
      <c r="BF120" s="856"/>
      <c r="BG120" s="856"/>
      <c r="BH120" s="856"/>
      <c r="BI120" s="856"/>
      <c r="BJ120" s="856"/>
      <c r="BK120" s="856"/>
      <c r="BL120" s="856"/>
      <c r="BM120" s="856"/>
      <c r="BN120" s="856"/>
      <c r="BO120" s="856"/>
      <c r="BP120" s="857"/>
      <c r="BQ120" s="910">
        <v>2101451</v>
      </c>
      <c r="BR120" s="891"/>
      <c r="BS120" s="891"/>
      <c r="BT120" s="891"/>
      <c r="BU120" s="891"/>
      <c r="BV120" s="891">
        <v>1850129</v>
      </c>
      <c r="BW120" s="891"/>
      <c r="BX120" s="891"/>
      <c r="BY120" s="891"/>
      <c r="BZ120" s="891"/>
      <c r="CA120" s="891">
        <v>1820015</v>
      </c>
      <c r="CB120" s="891"/>
      <c r="CC120" s="891"/>
      <c r="CD120" s="891"/>
      <c r="CE120" s="891"/>
      <c r="CF120" s="915">
        <v>98.5</v>
      </c>
      <c r="CG120" s="916"/>
      <c r="CH120" s="916"/>
      <c r="CI120" s="916"/>
      <c r="CJ120" s="916"/>
      <c r="CK120" s="917" t="s">
        <v>474</v>
      </c>
      <c r="CL120" s="901"/>
      <c r="CM120" s="901"/>
      <c r="CN120" s="901"/>
      <c r="CO120" s="902"/>
      <c r="CP120" s="921" t="s">
        <v>475</v>
      </c>
      <c r="CQ120" s="922"/>
      <c r="CR120" s="922"/>
      <c r="CS120" s="922"/>
      <c r="CT120" s="922"/>
      <c r="CU120" s="922"/>
      <c r="CV120" s="922"/>
      <c r="CW120" s="922"/>
      <c r="CX120" s="922"/>
      <c r="CY120" s="922"/>
      <c r="CZ120" s="922"/>
      <c r="DA120" s="922"/>
      <c r="DB120" s="922"/>
      <c r="DC120" s="922"/>
      <c r="DD120" s="922"/>
      <c r="DE120" s="922"/>
      <c r="DF120" s="923"/>
      <c r="DG120" s="910">
        <v>505053</v>
      </c>
      <c r="DH120" s="891"/>
      <c r="DI120" s="891"/>
      <c r="DJ120" s="891"/>
      <c r="DK120" s="891"/>
      <c r="DL120" s="891">
        <v>509577</v>
      </c>
      <c r="DM120" s="891"/>
      <c r="DN120" s="891"/>
      <c r="DO120" s="891"/>
      <c r="DP120" s="891"/>
      <c r="DQ120" s="891">
        <v>500919</v>
      </c>
      <c r="DR120" s="891"/>
      <c r="DS120" s="891"/>
      <c r="DT120" s="891"/>
      <c r="DU120" s="891"/>
      <c r="DV120" s="892">
        <v>27.1</v>
      </c>
      <c r="DW120" s="892"/>
      <c r="DX120" s="892"/>
      <c r="DY120" s="892"/>
      <c r="DZ120" s="893"/>
    </row>
    <row r="121" spans="1:130" s="248" customFormat="1" ht="26.25" customHeight="1" x14ac:dyDescent="0.15">
      <c r="A121" s="866"/>
      <c r="B121" s="867"/>
      <c r="C121" s="912" t="s">
        <v>476</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444</v>
      </c>
      <c r="AB121" s="826"/>
      <c r="AC121" s="826"/>
      <c r="AD121" s="826"/>
      <c r="AE121" s="827"/>
      <c r="AF121" s="828" t="s">
        <v>128</v>
      </c>
      <c r="AG121" s="826"/>
      <c r="AH121" s="826"/>
      <c r="AI121" s="826"/>
      <c r="AJ121" s="827"/>
      <c r="AK121" s="828" t="s">
        <v>437</v>
      </c>
      <c r="AL121" s="826"/>
      <c r="AM121" s="826"/>
      <c r="AN121" s="826"/>
      <c r="AO121" s="827"/>
      <c r="AP121" s="873" t="s">
        <v>128</v>
      </c>
      <c r="AQ121" s="874"/>
      <c r="AR121" s="874"/>
      <c r="AS121" s="874"/>
      <c r="AT121" s="875"/>
      <c r="AU121" s="935"/>
      <c r="AV121" s="936"/>
      <c r="AW121" s="936"/>
      <c r="AX121" s="936"/>
      <c r="AY121" s="937"/>
      <c r="AZ121" s="863" t="s">
        <v>477</v>
      </c>
      <c r="BA121" s="796"/>
      <c r="BB121" s="796"/>
      <c r="BC121" s="796"/>
      <c r="BD121" s="796"/>
      <c r="BE121" s="796"/>
      <c r="BF121" s="796"/>
      <c r="BG121" s="796"/>
      <c r="BH121" s="796"/>
      <c r="BI121" s="796"/>
      <c r="BJ121" s="796"/>
      <c r="BK121" s="796"/>
      <c r="BL121" s="796"/>
      <c r="BM121" s="796"/>
      <c r="BN121" s="796"/>
      <c r="BO121" s="796"/>
      <c r="BP121" s="797"/>
      <c r="BQ121" s="835">
        <v>14063</v>
      </c>
      <c r="BR121" s="836"/>
      <c r="BS121" s="836"/>
      <c r="BT121" s="836"/>
      <c r="BU121" s="836"/>
      <c r="BV121" s="836">
        <v>4570</v>
      </c>
      <c r="BW121" s="836"/>
      <c r="BX121" s="836"/>
      <c r="BY121" s="836"/>
      <c r="BZ121" s="836"/>
      <c r="CA121" s="836">
        <v>3510</v>
      </c>
      <c r="CB121" s="836"/>
      <c r="CC121" s="836"/>
      <c r="CD121" s="836"/>
      <c r="CE121" s="836"/>
      <c r="CF121" s="924">
        <v>0.2</v>
      </c>
      <c r="CG121" s="925"/>
      <c r="CH121" s="925"/>
      <c r="CI121" s="925"/>
      <c r="CJ121" s="925"/>
      <c r="CK121" s="918"/>
      <c r="CL121" s="904"/>
      <c r="CM121" s="904"/>
      <c r="CN121" s="904"/>
      <c r="CO121" s="905"/>
      <c r="CP121" s="884" t="s">
        <v>478</v>
      </c>
      <c r="CQ121" s="885"/>
      <c r="CR121" s="885"/>
      <c r="CS121" s="885"/>
      <c r="CT121" s="885"/>
      <c r="CU121" s="885"/>
      <c r="CV121" s="885"/>
      <c r="CW121" s="885"/>
      <c r="CX121" s="885"/>
      <c r="CY121" s="885"/>
      <c r="CZ121" s="885"/>
      <c r="DA121" s="885"/>
      <c r="DB121" s="885"/>
      <c r="DC121" s="885"/>
      <c r="DD121" s="885"/>
      <c r="DE121" s="885"/>
      <c r="DF121" s="886"/>
      <c r="DG121" s="835" t="s">
        <v>128</v>
      </c>
      <c r="DH121" s="836"/>
      <c r="DI121" s="836"/>
      <c r="DJ121" s="836"/>
      <c r="DK121" s="836"/>
      <c r="DL121" s="836" t="s">
        <v>128</v>
      </c>
      <c r="DM121" s="836"/>
      <c r="DN121" s="836"/>
      <c r="DO121" s="836"/>
      <c r="DP121" s="836"/>
      <c r="DQ121" s="836" t="s">
        <v>128</v>
      </c>
      <c r="DR121" s="836"/>
      <c r="DS121" s="836"/>
      <c r="DT121" s="836"/>
      <c r="DU121" s="836"/>
      <c r="DV121" s="842" t="s">
        <v>128</v>
      </c>
      <c r="DW121" s="842"/>
      <c r="DX121" s="842"/>
      <c r="DY121" s="842"/>
      <c r="DZ121" s="843"/>
    </row>
    <row r="122" spans="1:130" s="248" customFormat="1" ht="26.25" customHeight="1" x14ac:dyDescent="0.15">
      <c r="A122" s="866"/>
      <c r="B122" s="867"/>
      <c r="C122" s="870" t="s">
        <v>457</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128</v>
      </c>
      <c r="AB122" s="826"/>
      <c r="AC122" s="826"/>
      <c r="AD122" s="826"/>
      <c r="AE122" s="827"/>
      <c r="AF122" s="828" t="s">
        <v>444</v>
      </c>
      <c r="AG122" s="826"/>
      <c r="AH122" s="826"/>
      <c r="AI122" s="826"/>
      <c r="AJ122" s="827"/>
      <c r="AK122" s="828" t="s">
        <v>128</v>
      </c>
      <c r="AL122" s="826"/>
      <c r="AM122" s="826"/>
      <c r="AN122" s="826"/>
      <c r="AO122" s="827"/>
      <c r="AP122" s="873" t="s">
        <v>437</v>
      </c>
      <c r="AQ122" s="874"/>
      <c r="AR122" s="874"/>
      <c r="AS122" s="874"/>
      <c r="AT122" s="875"/>
      <c r="AU122" s="935"/>
      <c r="AV122" s="936"/>
      <c r="AW122" s="936"/>
      <c r="AX122" s="936"/>
      <c r="AY122" s="937"/>
      <c r="AZ122" s="928" t="s">
        <v>479</v>
      </c>
      <c r="BA122" s="929"/>
      <c r="BB122" s="929"/>
      <c r="BC122" s="929"/>
      <c r="BD122" s="929"/>
      <c r="BE122" s="929"/>
      <c r="BF122" s="929"/>
      <c r="BG122" s="929"/>
      <c r="BH122" s="929"/>
      <c r="BI122" s="929"/>
      <c r="BJ122" s="929"/>
      <c r="BK122" s="929"/>
      <c r="BL122" s="929"/>
      <c r="BM122" s="929"/>
      <c r="BN122" s="929"/>
      <c r="BO122" s="929"/>
      <c r="BP122" s="930"/>
      <c r="BQ122" s="931">
        <v>2725803</v>
      </c>
      <c r="BR122" s="894"/>
      <c r="BS122" s="894"/>
      <c r="BT122" s="894"/>
      <c r="BU122" s="894"/>
      <c r="BV122" s="894">
        <v>3234460</v>
      </c>
      <c r="BW122" s="894"/>
      <c r="BX122" s="894"/>
      <c r="BY122" s="894"/>
      <c r="BZ122" s="894"/>
      <c r="CA122" s="894">
        <v>3593007</v>
      </c>
      <c r="CB122" s="894"/>
      <c r="CC122" s="894"/>
      <c r="CD122" s="894"/>
      <c r="CE122" s="894"/>
      <c r="CF122" s="895">
        <v>194.4</v>
      </c>
      <c r="CG122" s="896"/>
      <c r="CH122" s="896"/>
      <c r="CI122" s="896"/>
      <c r="CJ122" s="896"/>
      <c r="CK122" s="918"/>
      <c r="CL122" s="904"/>
      <c r="CM122" s="904"/>
      <c r="CN122" s="904"/>
      <c r="CO122" s="905"/>
      <c r="CP122" s="884" t="s">
        <v>480</v>
      </c>
      <c r="CQ122" s="885"/>
      <c r="CR122" s="885"/>
      <c r="CS122" s="885"/>
      <c r="CT122" s="885"/>
      <c r="CU122" s="885"/>
      <c r="CV122" s="885"/>
      <c r="CW122" s="885"/>
      <c r="CX122" s="885"/>
      <c r="CY122" s="885"/>
      <c r="CZ122" s="885"/>
      <c r="DA122" s="885"/>
      <c r="DB122" s="885"/>
      <c r="DC122" s="885"/>
      <c r="DD122" s="885"/>
      <c r="DE122" s="885"/>
      <c r="DF122" s="886"/>
      <c r="DG122" s="835" t="s">
        <v>437</v>
      </c>
      <c r="DH122" s="836"/>
      <c r="DI122" s="836"/>
      <c r="DJ122" s="836"/>
      <c r="DK122" s="836"/>
      <c r="DL122" s="836" t="s">
        <v>128</v>
      </c>
      <c r="DM122" s="836"/>
      <c r="DN122" s="836"/>
      <c r="DO122" s="836"/>
      <c r="DP122" s="836"/>
      <c r="DQ122" s="836" t="s">
        <v>437</v>
      </c>
      <c r="DR122" s="836"/>
      <c r="DS122" s="836"/>
      <c r="DT122" s="836"/>
      <c r="DU122" s="836"/>
      <c r="DV122" s="842" t="s">
        <v>444</v>
      </c>
      <c r="DW122" s="842"/>
      <c r="DX122" s="842"/>
      <c r="DY122" s="842"/>
      <c r="DZ122" s="843"/>
    </row>
    <row r="123" spans="1:130" s="248" customFormat="1" ht="26.25" customHeight="1" x14ac:dyDescent="0.15">
      <c r="A123" s="866"/>
      <c r="B123" s="867"/>
      <c r="C123" s="870" t="s">
        <v>464</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437</v>
      </c>
      <c r="AB123" s="826"/>
      <c r="AC123" s="826"/>
      <c r="AD123" s="826"/>
      <c r="AE123" s="827"/>
      <c r="AF123" s="828" t="s">
        <v>444</v>
      </c>
      <c r="AG123" s="826"/>
      <c r="AH123" s="826"/>
      <c r="AI123" s="826"/>
      <c r="AJ123" s="827"/>
      <c r="AK123" s="828" t="s">
        <v>437</v>
      </c>
      <c r="AL123" s="826"/>
      <c r="AM123" s="826"/>
      <c r="AN123" s="826"/>
      <c r="AO123" s="827"/>
      <c r="AP123" s="873" t="s">
        <v>393</v>
      </c>
      <c r="AQ123" s="874"/>
      <c r="AR123" s="874"/>
      <c r="AS123" s="874"/>
      <c r="AT123" s="875"/>
      <c r="AU123" s="938"/>
      <c r="AV123" s="939"/>
      <c r="AW123" s="939"/>
      <c r="AX123" s="939"/>
      <c r="AY123" s="939"/>
      <c r="AZ123" s="279" t="s">
        <v>186</v>
      </c>
      <c r="BA123" s="279"/>
      <c r="BB123" s="279"/>
      <c r="BC123" s="279"/>
      <c r="BD123" s="279"/>
      <c r="BE123" s="279"/>
      <c r="BF123" s="279"/>
      <c r="BG123" s="279"/>
      <c r="BH123" s="279"/>
      <c r="BI123" s="279"/>
      <c r="BJ123" s="279"/>
      <c r="BK123" s="279"/>
      <c r="BL123" s="279"/>
      <c r="BM123" s="279"/>
      <c r="BN123" s="279"/>
      <c r="BO123" s="926" t="s">
        <v>481</v>
      </c>
      <c r="BP123" s="927"/>
      <c r="BQ123" s="881">
        <v>4841317</v>
      </c>
      <c r="BR123" s="882"/>
      <c r="BS123" s="882"/>
      <c r="BT123" s="882"/>
      <c r="BU123" s="882"/>
      <c r="BV123" s="882">
        <v>5089159</v>
      </c>
      <c r="BW123" s="882"/>
      <c r="BX123" s="882"/>
      <c r="BY123" s="882"/>
      <c r="BZ123" s="882"/>
      <c r="CA123" s="882">
        <v>5416532</v>
      </c>
      <c r="CB123" s="882"/>
      <c r="CC123" s="882"/>
      <c r="CD123" s="882"/>
      <c r="CE123" s="882"/>
      <c r="CF123" s="792"/>
      <c r="CG123" s="793"/>
      <c r="CH123" s="793"/>
      <c r="CI123" s="793"/>
      <c r="CJ123" s="883"/>
      <c r="CK123" s="918"/>
      <c r="CL123" s="904"/>
      <c r="CM123" s="904"/>
      <c r="CN123" s="904"/>
      <c r="CO123" s="905"/>
      <c r="CP123" s="884" t="s">
        <v>404</v>
      </c>
      <c r="CQ123" s="885"/>
      <c r="CR123" s="885"/>
      <c r="CS123" s="885"/>
      <c r="CT123" s="885"/>
      <c r="CU123" s="885"/>
      <c r="CV123" s="885"/>
      <c r="CW123" s="885"/>
      <c r="CX123" s="885"/>
      <c r="CY123" s="885"/>
      <c r="CZ123" s="885"/>
      <c r="DA123" s="885"/>
      <c r="DB123" s="885"/>
      <c r="DC123" s="885"/>
      <c r="DD123" s="885"/>
      <c r="DE123" s="885"/>
      <c r="DF123" s="886"/>
      <c r="DG123" s="825" t="s">
        <v>444</v>
      </c>
      <c r="DH123" s="826"/>
      <c r="DI123" s="826"/>
      <c r="DJ123" s="826"/>
      <c r="DK123" s="827"/>
      <c r="DL123" s="828" t="s">
        <v>128</v>
      </c>
      <c r="DM123" s="826"/>
      <c r="DN123" s="826"/>
      <c r="DO123" s="826"/>
      <c r="DP123" s="827"/>
      <c r="DQ123" s="828" t="s">
        <v>437</v>
      </c>
      <c r="DR123" s="826"/>
      <c r="DS123" s="826"/>
      <c r="DT123" s="826"/>
      <c r="DU123" s="827"/>
      <c r="DV123" s="873" t="s">
        <v>437</v>
      </c>
      <c r="DW123" s="874"/>
      <c r="DX123" s="874"/>
      <c r="DY123" s="874"/>
      <c r="DZ123" s="875"/>
    </row>
    <row r="124" spans="1:130" s="248" customFormat="1" ht="26.25" customHeight="1" thickBot="1" x14ac:dyDescent="0.2">
      <c r="A124" s="866"/>
      <c r="B124" s="867"/>
      <c r="C124" s="870" t="s">
        <v>467</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128</v>
      </c>
      <c r="AB124" s="826"/>
      <c r="AC124" s="826"/>
      <c r="AD124" s="826"/>
      <c r="AE124" s="827"/>
      <c r="AF124" s="828" t="s">
        <v>441</v>
      </c>
      <c r="AG124" s="826"/>
      <c r="AH124" s="826"/>
      <c r="AI124" s="826"/>
      <c r="AJ124" s="827"/>
      <c r="AK124" s="828" t="s">
        <v>441</v>
      </c>
      <c r="AL124" s="826"/>
      <c r="AM124" s="826"/>
      <c r="AN124" s="826"/>
      <c r="AO124" s="827"/>
      <c r="AP124" s="873" t="s">
        <v>128</v>
      </c>
      <c r="AQ124" s="874"/>
      <c r="AR124" s="874"/>
      <c r="AS124" s="874"/>
      <c r="AT124" s="875"/>
      <c r="AU124" s="876" t="s">
        <v>482</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444</v>
      </c>
      <c r="BR124" s="880"/>
      <c r="BS124" s="880"/>
      <c r="BT124" s="880"/>
      <c r="BU124" s="880"/>
      <c r="BV124" s="880" t="s">
        <v>437</v>
      </c>
      <c r="BW124" s="880"/>
      <c r="BX124" s="880"/>
      <c r="BY124" s="880"/>
      <c r="BZ124" s="880"/>
      <c r="CA124" s="880" t="s">
        <v>128</v>
      </c>
      <c r="CB124" s="880"/>
      <c r="CC124" s="880"/>
      <c r="CD124" s="880"/>
      <c r="CE124" s="880"/>
      <c r="CF124" s="770"/>
      <c r="CG124" s="771"/>
      <c r="CH124" s="771"/>
      <c r="CI124" s="771"/>
      <c r="CJ124" s="911"/>
      <c r="CK124" s="919"/>
      <c r="CL124" s="919"/>
      <c r="CM124" s="919"/>
      <c r="CN124" s="919"/>
      <c r="CO124" s="920"/>
      <c r="CP124" s="884" t="s">
        <v>483</v>
      </c>
      <c r="CQ124" s="885"/>
      <c r="CR124" s="885"/>
      <c r="CS124" s="885"/>
      <c r="CT124" s="885"/>
      <c r="CU124" s="885"/>
      <c r="CV124" s="885"/>
      <c r="CW124" s="885"/>
      <c r="CX124" s="885"/>
      <c r="CY124" s="885"/>
      <c r="CZ124" s="885"/>
      <c r="DA124" s="885"/>
      <c r="DB124" s="885"/>
      <c r="DC124" s="885"/>
      <c r="DD124" s="885"/>
      <c r="DE124" s="885"/>
      <c r="DF124" s="886"/>
      <c r="DG124" s="808" t="s">
        <v>444</v>
      </c>
      <c r="DH124" s="809"/>
      <c r="DI124" s="809"/>
      <c r="DJ124" s="809"/>
      <c r="DK124" s="810"/>
      <c r="DL124" s="811" t="s">
        <v>437</v>
      </c>
      <c r="DM124" s="809"/>
      <c r="DN124" s="809"/>
      <c r="DO124" s="809"/>
      <c r="DP124" s="810"/>
      <c r="DQ124" s="811" t="s">
        <v>437</v>
      </c>
      <c r="DR124" s="809"/>
      <c r="DS124" s="809"/>
      <c r="DT124" s="809"/>
      <c r="DU124" s="810"/>
      <c r="DV124" s="897" t="s">
        <v>444</v>
      </c>
      <c r="DW124" s="898"/>
      <c r="DX124" s="898"/>
      <c r="DY124" s="898"/>
      <c r="DZ124" s="899"/>
    </row>
    <row r="125" spans="1:130" s="248" customFormat="1" ht="26.25" customHeight="1" x14ac:dyDescent="0.15">
      <c r="A125" s="866"/>
      <c r="B125" s="867"/>
      <c r="C125" s="870" t="s">
        <v>469</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444</v>
      </c>
      <c r="AB125" s="826"/>
      <c r="AC125" s="826"/>
      <c r="AD125" s="826"/>
      <c r="AE125" s="827"/>
      <c r="AF125" s="828" t="s">
        <v>444</v>
      </c>
      <c r="AG125" s="826"/>
      <c r="AH125" s="826"/>
      <c r="AI125" s="826"/>
      <c r="AJ125" s="827"/>
      <c r="AK125" s="828" t="s">
        <v>128</v>
      </c>
      <c r="AL125" s="826"/>
      <c r="AM125" s="826"/>
      <c r="AN125" s="826"/>
      <c r="AO125" s="827"/>
      <c r="AP125" s="873" t="s">
        <v>444</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484</v>
      </c>
      <c r="CL125" s="901"/>
      <c r="CM125" s="901"/>
      <c r="CN125" s="901"/>
      <c r="CO125" s="902"/>
      <c r="CP125" s="909" t="s">
        <v>485</v>
      </c>
      <c r="CQ125" s="856"/>
      <c r="CR125" s="856"/>
      <c r="CS125" s="856"/>
      <c r="CT125" s="856"/>
      <c r="CU125" s="856"/>
      <c r="CV125" s="856"/>
      <c r="CW125" s="856"/>
      <c r="CX125" s="856"/>
      <c r="CY125" s="856"/>
      <c r="CZ125" s="856"/>
      <c r="DA125" s="856"/>
      <c r="DB125" s="856"/>
      <c r="DC125" s="856"/>
      <c r="DD125" s="856"/>
      <c r="DE125" s="856"/>
      <c r="DF125" s="857"/>
      <c r="DG125" s="910" t="s">
        <v>128</v>
      </c>
      <c r="DH125" s="891"/>
      <c r="DI125" s="891"/>
      <c r="DJ125" s="891"/>
      <c r="DK125" s="891"/>
      <c r="DL125" s="891" t="s">
        <v>444</v>
      </c>
      <c r="DM125" s="891"/>
      <c r="DN125" s="891"/>
      <c r="DO125" s="891"/>
      <c r="DP125" s="891"/>
      <c r="DQ125" s="891" t="s">
        <v>128</v>
      </c>
      <c r="DR125" s="891"/>
      <c r="DS125" s="891"/>
      <c r="DT125" s="891"/>
      <c r="DU125" s="891"/>
      <c r="DV125" s="892" t="s">
        <v>444</v>
      </c>
      <c r="DW125" s="892"/>
      <c r="DX125" s="892"/>
      <c r="DY125" s="892"/>
      <c r="DZ125" s="893"/>
    </row>
    <row r="126" spans="1:130" s="248" customFormat="1" ht="26.25" customHeight="1" thickBot="1" x14ac:dyDescent="0.2">
      <c r="A126" s="866"/>
      <c r="B126" s="867"/>
      <c r="C126" s="870" t="s">
        <v>471</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128</v>
      </c>
      <c r="AB126" s="826"/>
      <c r="AC126" s="826"/>
      <c r="AD126" s="826"/>
      <c r="AE126" s="827"/>
      <c r="AF126" s="828" t="s">
        <v>128</v>
      </c>
      <c r="AG126" s="826"/>
      <c r="AH126" s="826"/>
      <c r="AI126" s="826"/>
      <c r="AJ126" s="827"/>
      <c r="AK126" s="828" t="s">
        <v>437</v>
      </c>
      <c r="AL126" s="826"/>
      <c r="AM126" s="826"/>
      <c r="AN126" s="826"/>
      <c r="AO126" s="827"/>
      <c r="AP126" s="873" t="s">
        <v>128</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3" t="s">
        <v>486</v>
      </c>
      <c r="CQ126" s="796"/>
      <c r="CR126" s="796"/>
      <c r="CS126" s="796"/>
      <c r="CT126" s="796"/>
      <c r="CU126" s="796"/>
      <c r="CV126" s="796"/>
      <c r="CW126" s="796"/>
      <c r="CX126" s="796"/>
      <c r="CY126" s="796"/>
      <c r="CZ126" s="796"/>
      <c r="DA126" s="796"/>
      <c r="DB126" s="796"/>
      <c r="DC126" s="796"/>
      <c r="DD126" s="796"/>
      <c r="DE126" s="796"/>
      <c r="DF126" s="797"/>
      <c r="DG126" s="835" t="s">
        <v>128</v>
      </c>
      <c r="DH126" s="836"/>
      <c r="DI126" s="836"/>
      <c r="DJ126" s="836"/>
      <c r="DK126" s="836"/>
      <c r="DL126" s="836" t="s">
        <v>128</v>
      </c>
      <c r="DM126" s="836"/>
      <c r="DN126" s="836"/>
      <c r="DO126" s="836"/>
      <c r="DP126" s="836"/>
      <c r="DQ126" s="836" t="s">
        <v>128</v>
      </c>
      <c r="DR126" s="836"/>
      <c r="DS126" s="836"/>
      <c r="DT126" s="836"/>
      <c r="DU126" s="836"/>
      <c r="DV126" s="842" t="s">
        <v>444</v>
      </c>
      <c r="DW126" s="842"/>
      <c r="DX126" s="842"/>
      <c r="DY126" s="842"/>
      <c r="DZ126" s="843"/>
    </row>
    <row r="127" spans="1:130" s="248" customFormat="1" ht="26.25" customHeight="1" x14ac:dyDescent="0.15">
      <c r="A127" s="868"/>
      <c r="B127" s="869"/>
      <c r="C127" s="887" t="s">
        <v>487</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444</v>
      </c>
      <c r="AB127" s="826"/>
      <c r="AC127" s="826"/>
      <c r="AD127" s="826"/>
      <c r="AE127" s="827"/>
      <c r="AF127" s="828" t="s">
        <v>128</v>
      </c>
      <c r="AG127" s="826"/>
      <c r="AH127" s="826"/>
      <c r="AI127" s="826"/>
      <c r="AJ127" s="827"/>
      <c r="AK127" s="828" t="s">
        <v>128</v>
      </c>
      <c r="AL127" s="826"/>
      <c r="AM127" s="826"/>
      <c r="AN127" s="826"/>
      <c r="AO127" s="827"/>
      <c r="AP127" s="873" t="s">
        <v>444</v>
      </c>
      <c r="AQ127" s="874"/>
      <c r="AR127" s="874"/>
      <c r="AS127" s="874"/>
      <c r="AT127" s="875"/>
      <c r="AU127" s="284"/>
      <c r="AV127" s="284"/>
      <c r="AW127" s="284"/>
      <c r="AX127" s="890" t="s">
        <v>488</v>
      </c>
      <c r="AY127" s="860"/>
      <c r="AZ127" s="860"/>
      <c r="BA127" s="860"/>
      <c r="BB127" s="860"/>
      <c r="BC127" s="860"/>
      <c r="BD127" s="860"/>
      <c r="BE127" s="861"/>
      <c r="BF127" s="859" t="s">
        <v>489</v>
      </c>
      <c r="BG127" s="860"/>
      <c r="BH127" s="860"/>
      <c r="BI127" s="860"/>
      <c r="BJ127" s="860"/>
      <c r="BK127" s="860"/>
      <c r="BL127" s="861"/>
      <c r="BM127" s="859" t="s">
        <v>490</v>
      </c>
      <c r="BN127" s="860"/>
      <c r="BO127" s="860"/>
      <c r="BP127" s="860"/>
      <c r="BQ127" s="860"/>
      <c r="BR127" s="860"/>
      <c r="BS127" s="861"/>
      <c r="BT127" s="859" t="s">
        <v>491</v>
      </c>
      <c r="BU127" s="860"/>
      <c r="BV127" s="860"/>
      <c r="BW127" s="860"/>
      <c r="BX127" s="860"/>
      <c r="BY127" s="860"/>
      <c r="BZ127" s="862"/>
      <c r="CA127" s="284"/>
      <c r="CB127" s="284"/>
      <c r="CC127" s="284"/>
      <c r="CD127" s="285"/>
      <c r="CE127" s="285"/>
      <c r="CF127" s="285"/>
      <c r="CG127" s="282"/>
      <c r="CH127" s="282"/>
      <c r="CI127" s="282"/>
      <c r="CJ127" s="283"/>
      <c r="CK127" s="903"/>
      <c r="CL127" s="904"/>
      <c r="CM127" s="904"/>
      <c r="CN127" s="904"/>
      <c r="CO127" s="905"/>
      <c r="CP127" s="863" t="s">
        <v>492</v>
      </c>
      <c r="CQ127" s="796"/>
      <c r="CR127" s="796"/>
      <c r="CS127" s="796"/>
      <c r="CT127" s="796"/>
      <c r="CU127" s="796"/>
      <c r="CV127" s="796"/>
      <c r="CW127" s="796"/>
      <c r="CX127" s="796"/>
      <c r="CY127" s="796"/>
      <c r="CZ127" s="796"/>
      <c r="DA127" s="796"/>
      <c r="DB127" s="796"/>
      <c r="DC127" s="796"/>
      <c r="DD127" s="796"/>
      <c r="DE127" s="796"/>
      <c r="DF127" s="797"/>
      <c r="DG127" s="835" t="s">
        <v>444</v>
      </c>
      <c r="DH127" s="836"/>
      <c r="DI127" s="836"/>
      <c r="DJ127" s="836"/>
      <c r="DK127" s="836"/>
      <c r="DL127" s="836" t="s">
        <v>437</v>
      </c>
      <c r="DM127" s="836"/>
      <c r="DN127" s="836"/>
      <c r="DO127" s="836"/>
      <c r="DP127" s="836"/>
      <c r="DQ127" s="836" t="s">
        <v>128</v>
      </c>
      <c r="DR127" s="836"/>
      <c r="DS127" s="836"/>
      <c r="DT127" s="836"/>
      <c r="DU127" s="836"/>
      <c r="DV127" s="842" t="s">
        <v>128</v>
      </c>
      <c r="DW127" s="842"/>
      <c r="DX127" s="842"/>
      <c r="DY127" s="842"/>
      <c r="DZ127" s="843"/>
    </row>
    <row r="128" spans="1:130" s="248" customFormat="1" ht="26.25" customHeight="1" thickBot="1" x14ac:dyDescent="0.2">
      <c r="A128" s="844" t="s">
        <v>493</v>
      </c>
      <c r="B128" s="845"/>
      <c r="C128" s="845"/>
      <c r="D128" s="845"/>
      <c r="E128" s="845"/>
      <c r="F128" s="845"/>
      <c r="G128" s="845"/>
      <c r="H128" s="845"/>
      <c r="I128" s="845"/>
      <c r="J128" s="845"/>
      <c r="K128" s="845"/>
      <c r="L128" s="845"/>
      <c r="M128" s="845"/>
      <c r="N128" s="845"/>
      <c r="O128" s="845"/>
      <c r="P128" s="845"/>
      <c r="Q128" s="845"/>
      <c r="R128" s="845"/>
      <c r="S128" s="845"/>
      <c r="T128" s="845"/>
      <c r="U128" s="845"/>
      <c r="V128" s="845"/>
      <c r="W128" s="846" t="s">
        <v>494</v>
      </c>
      <c r="X128" s="846"/>
      <c r="Y128" s="846"/>
      <c r="Z128" s="847"/>
      <c r="AA128" s="848">
        <v>4497</v>
      </c>
      <c r="AB128" s="849"/>
      <c r="AC128" s="849"/>
      <c r="AD128" s="849"/>
      <c r="AE128" s="850"/>
      <c r="AF128" s="851">
        <v>5195</v>
      </c>
      <c r="AG128" s="849"/>
      <c r="AH128" s="849"/>
      <c r="AI128" s="849"/>
      <c r="AJ128" s="850"/>
      <c r="AK128" s="851">
        <v>5912</v>
      </c>
      <c r="AL128" s="849"/>
      <c r="AM128" s="849"/>
      <c r="AN128" s="849"/>
      <c r="AO128" s="850"/>
      <c r="AP128" s="852"/>
      <c r="AQ128" s="853"/>
      <c r="AR128" s="853"/>
      <c r="AS128" s="853"/>
      <c r="AT128" s="854"/>
      <c r="AU128" s="284"/>
      <c r="AV128" s="284"/>
      <c r="AW128" s="284"/>
      <c r="AX128" s="855" t="s">
        <v>495</v>
      </c>
      <c r="AY128" s="856"/>
      <c r="AZ128" s="856"/>
      <c r="BA128" s="856"/>
      <c r="BB128" s="856"/>
      <c r="BC128" s="856"/>
      <c r="BD128" s="856"/>
      <c r="BE128" s="857"/>
      <c r="BF128" s="832" t="s">
        <v>444</v>
      </c>
      <c r="BG128" s="833"/>
      <c r="BH128" s="833"/>
      <c r="BI128" s="833"/>
      <c r="BJ128" s="833"/>
      <c r="BK128" s="833"/>
      <c r="BL128" s="858"/>
      <c r="BM128" s="832">
        <v>15</v>
      </c>
      <c r="BN128" s="833"/>
      <c r="BO128" s="833"/>
      <c r="BP128" s="833"/>
      <c r="BQ128" s="833"/>
      <c r="BR128" s="833"/>
      <c r="BS128" s="858"/>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7" t="s">
        <v>496</v>
      </c>
      <c r="CQ128" s="774"/>
      <c r="CR128" s="774"/>
      <c r="CS128" s="774"/>
      <c r="CT128" s="774"/>
      <c r="CU128" s="774"/>
      <c r="CV128" s="774"/>
      <c r="CW128" s="774"/>
      <c r="CX128" s="774"/>
      <c r="CY128" s="774"/>
      <c r="CZ128" s="774"/>
      <c r="DA128" s="774"/>
      <c r="DB128" s="774"/>
      <c r="DC128" s="774"/>
      <c r="DD128" s="774"/>
      <c r="DE128" s="774"/>
      <c r="DF128" s="775"/>
      <c r="DG128" s="838" t="s">
        <v>393</v>
      </c>
      <c r="DH128" s="839"/>
      <c r="DI128" s="839"/>
      <c r="DJ128" s="839"/>
      <c r="DK128" s="839"/>
      <c r="DL128" s="839" t="s">
        <v>444</v>
      </c>
      <c r="DM128" s="839"/>
      <c r="DN128" s="839"/>
      <c r="DO128" s="839"/>
      <c r="DP128" s="839"/>
      <c r="DQ128" s="839" t="s">
        <v>444</v>
      </c>
      <c r="DR128" s="839"/>
      <c r="DS128" s="839"/>
      <c r="DT128" s="839"/>
      <c r="DU128" s="839"/>
      <c r="DV128" s="840" t="s">
        <v>444</v>
      </c>
      <c r="DW128" s="840"/>
      <c r="DX128" s="840"/>
      <c r="DY128" s="840"/>
      <c r="DZ128" s="841"/>
    </row>
    <row r="129" spans="1:131" s="248" customFormat="1" ht="26.25" customHeight="1" x14ac:dyDescent="0.15">
      <c r="A129" s="820" t="s">
        <v>106</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497</v>
      </c>
      <c r="X129" s="823"/>
      <c r="Y129" s="823"/>
      <c r="Z129" s="824"/>
      <c r="AA129" s="825">
        <v>1994192</v>
      </c>
      <c r="AB129" s="826"/>
      <c r="AC129" s="826"/>
      <c r="AD129" s="826"/>
      <c r="AE129" s="827"/>
      <c r="AF129" s="828">
        <v>2007180</v>
      </c>
      <c r="AG129" s="826"/>
      <c r="AH129" s="826"/>
      <c r="AI129" s="826"/>
      <c r="AJ129" s="827"/>
      <c r="AK129" s="828">
        <v>2117490</v>
      </c>
      <c r="AL129" s="826"/>
      <c r="AM129" s="826"/>
      <c r="AN129" s="826"/>
      <c r="AO129" s="827"/>
      <c r="AP129" s="829"/>
      <c r="AQ129" s="830"/>
      <c r="AR129" s="830"/>
      <c r="AS129" s="830"/>
      <c r="AT129" s="831"/>
      <c r="AU129" s="286"/>
      <c r="AV129" s="286"/>
      <c r="AW129" s="286"/>
      <c r="AX129" s="795" t="s">
        <v>498</v>
      </c>
      <c r="AY129" s="796"/>
      <c r="AZ129" s="796"/>
      <c r="BA129" s="796"/>
      <c r="BB129" s="796"/>
      <c r="BC129" s="796"/>
      <c r="BD129" s="796"/>
      <c r="BE129" s="797"/>
      <c r="BF129" s="815" t="s">
        <v>393</v>
      </c>
      <c r="BG129" s="816"/>
      <c r="BH129" s="816"/>
      <c r="BI129" s="816"/>
      <c r="BJ129" s="816"/>
      <c r="BK129" s="816"/>
      <c r="BL129" s="817"/>
      <c r="BM129" s="815">
        <v>20</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499</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500</v>
      </c>
      <c r="X130" s="823"/>
      <c r="Y130" s="823"/>
      <c r="Z130" s="824"/>
      <c r="AA130" s="825">
        <v>274704</v>
      </c>
      <c r="AB130" s="826"/>
      <c r="AC130" s="826"/>
      <c r="AD130" s="826"/>
      <c r="AE130" s="827"/>
      <c r="AF130" s="828">
        <v>270722</v>
      </c>
      <c r="AG130" s="826"/>
      <c r="AH130" s="826"/>
      <c r="AI130" s="826"/>
      <c r="AJ130" s="827"/>
      <c r="AK130" s="828">
        <v>269072</v>
      </c>
      <c r="AL130" s="826"/>
      <c r="AM130" s="826"/>
      <c r="AN130" s="826"/>
      <c r="AO130" s="827"/>
      <c r="AP130" s="829"/>
      <c r="AQ130" s="830"/>
      <c r="AR130" s="830"/>
      <c r="AS130" s="830"/>
      <c r="AT130" s="831"/>
      <c r="AU130" s="286"/>
      <c r="AV130" s="286"/>
      <c r="AW130" s="286"/>
      <c r="AX130" s="795" t="s">
        <v>501</v>
      </c>
      <c r="AY130" s="796"/>
      <c r="AZ130" s="796"/>
      <c r="BA130" s="796"/>
      <c r="BB130" s="796"/>
      <c r="BC130" s="796"/>
      <c r="BD130" s="796"/>
      <c r="BE130" s="797"/>
      <c r="BF130" s="798">
        <v>8.6</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502</v>
      </c>
      <c r="X131" s="806"/>
      <c r="Y131" s="806"/>
      <c r="Z131" s="807"/>
      <c r="AA131" s="808">
        <v>1719488</v>
      </c>
      <c r="AB131" s="809"/>
      <c r="AC131" s="809"/>
      <c r="AD131" s="809"/>
      <c r="AE131" s="810"/>
      <c r="AF131" s="811">
        <v>1736458</v>
      </c>
      <c r="AG131" s="809"/>
      <c r="AH131" s="809"/>
      <c r="AI131" s="809"/>
      <c r="AJ131" s="810"/>
      <c r="AK131" s="811">
        <v>1848418</v>
      </c>
      <c r="AL131" s="809"/>
      <c r="AM131" s="809"/>
      <c r="AN131" s="809"/>
      <c r="AO131" s="810"/>
      <c r="AP131" s="812"/>
      <c r="AQ131" s="813"/>
      <c r="AR131" s="813"/>
      <c r="AS131" s="813"/>
      <c r="AT131" s="814"/>
      <c r="AU131" s="286"/>
      <c r="AV131" s="286"/>
      <c r="AW131" s="286"/>
      <c r="AX131" s="773" t="s">
        <v>503</v>
      </c>
      <c r="AY131" s="774"/>
      <c r="AZ131" s="774"/>
      <c r="BA131" s="774"/>
      <c r="BB131" s="774"/>
      <c r="BC131" s="774"/>
      <c r="BD131" s="774"/>
      <c r="BE131" s="775"/>
      <c r="BF131" s="776" t="s">
        <v>444</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504</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505</v>
      </c>
      <c r="W132" s="786"/>
      <c r="X132" s="786"/>
      <c r="Y132" s="786"/>
      <c r="Z132" s="787"/>
      <c r="AA132" s="788">
        <v>9.3895392120000007</v>
      </c>
      <c r="AB132" s="789"/>
      <c r="AC132" s="789"/>
      <c r="AD132" s="789"/>
      <c r="AE132" s="790"/>
      <c r="AF132" s="791">
        <v>8.4127574640000002</v>
      </c>
      <c r="AG132" s="789"/>
      <c r="AH132" s="789"/>
      <c r="AI132" s="789"/>
      <c r="AJ132" s="790"/>
      <c r="AK132" s="791">
        <v>8.0488828829999992</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506</v>
      </c>
      <c r="W133" s="765"/>
      <c r="X133" s="765"/>
      <c r="Y133" s="765"/>
      <c r="Z133" s="766"/>
      <c r="AA133" s="767">
        <v>8.8000000000000007</v>
      </c>
      <c r="AB133" s="768"/>
      <c r="AC133" s="768"/>
      <c r="AD133" s="768"/>
      <c r="AE133" s="769"/>
      <c r="AF133" s="767">
        <v>8.6999999999999993</v>
      </c>
      <c r="AG133" s="768"/>
      <c r="AH133" s="768"/>
      <c r="AI133" s="768"/>
      <c r="AJ133" s="769"/>
      <c r="AK133" s="767">
        <v>8.6</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J/NC5euBU+MWkowX9BVYAjNuOni+hYhtiH25V6WS4QCuQ54f5+rcBdCwBwxjUfeL29FSo3gojRhXhVvugBNUFQ==" saltValue="kGOBP1wNrlHFXZSqS8M5G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55" zoomScaleNormal="85" zoomScaleSheetLayoutView="5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507</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BHBppFfM9Qby3cmmM0ImdaL0PLzOG0IJANtuAJ5uZeDYXBOPWcaxJsUCBLgoniEWHwJUg+PZb7tvSlN9jlheNQ==" saltValue="lL2+IK80hGUlgVriM3gIa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6kT+HkBJyX52i4GElQdTZSWXt5DxiD1RHxVqmu3yATfvsWBJS7QNtGkdD2pIkPDbmZDUGmmtn7AT9DFeHYpNYw==" saltValue="l9odG/qWL71cxmK7PPBjo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55" zoomScaleSheetLayoutView="5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509</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510</v>
      </c>
      <c r="AP7" s="305"/>
      <c r="AQ7" s="306" t="s">
        <v>511</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512</v>
      </c>
      <c r="AQ8" s="312" t="s">
        <v>513</v>
      </c>
      <c r="AR8" s="313" t="s">
        <v>514</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515</v>
      </c>
      <c r="AL9" s="1190"/>
      <c r="AM9" s="1190"/>
      <c r="AN9" s="1191"/>
      <c r="AO9" s="314">
        <v>634780</v>
      </c>
      <c r="AP9" s="314">
        <v>127466</v>
      </c>
      <c r="AQ9" s="315">
        <v>239985</v>
      </c>
      <c r="AR9" s="316">
        <v>-46.9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516</v>
      </c>
      <c r="AL10" s="1190"/>
      <c r="AM10" s="1190"/>
      <c r="AN10" s="1191"/>
      <c r="AO10" s="317">
        <v>133884</v>
      </c>
      <c r="AP10" s="317">
        <v>26884</v>
      </c>
      <c r="AQ10" s="318">
        <v>24622</v>
      </c>
      <c r="AR10" s="319">
        <v>9.1999999999999993</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517</v>
      </c>
      <c r="AL11" s="1190"/>
      <c r="AM11" s="1190"/>
      <c r="AN11" s="1191"/>
      <c r="AO11" s="317" t="s">
        <v>518</v>
      </c>
      <c r="AP11" s="317" t="s">
        <v>518</v>
      </c>
      <c r="AQ11" s="318">
        <v>3358</v>
      </c>
      <c r="AR11" s="319" t="s">
        <v>518</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519</v>
      </c>
      <c r="AL12" s="1190"/>
      <c r="AM12" s="1190"/>
      <c r="AN12" s="1191"/>
      <c r="AO12" s="317" t="s">
        <v>518</v>
      </c>
      <c r="AP12" s="317" t="s">
        <v>518</v>
      </c>
      <c r="AQ12" s="318" t="s">
        <v>518</v>
      </c>
      <c r="AR12" s="319" t="s">
        <v>518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520</v>
      </c>
      <c r="AL13" s="1190"/>
      <c r="AM13" s="1190"/>
      <c r="AN13" s="1191"/>
      <c r="AO13" s="317">
        <v>18421</v>
      </c>
      <c r="AP13" s="317">
        <v>3699</v>
      </c>
      <c r="AQ13" s="318">
        <v>7864</v>
      </c>
      <c r="AR13" s="319">
        <v>-53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521</v>
      </c>
      <c r="AL14" s="1190"/>
      <c r="AM14" s="1190"/>
      <c r="AN14" s="1191"/>
      <c r="AO14" s="317">
        <v>26313</v>
      </c>
      <c r="AP14" s="317">
        <v>5284</v>
      </c>
      <c r="AQ14" s="318">
        <v>6185</v>
      </c>
      <c r="AR14" s="319">
        <v>-14.6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522</v>
      </c>
      <c r="AL15" s="1193"/>
      <c r="AM15" s="1193"/>
      <c r="AN15" s="1194"/>
      <c r="AO15" s="317">
        <v>-53485</v>
      </c>
      <c r="AP15" s="317">
        <v>-10740</v>
      </c>
      <c r="AQ15" s="318">
        <v>-18737</v>
      </c>
      <c r="AR15" s="319">
        <v>-42.7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186</v>
      </c>
      <c r="AL16" s="1193"/>
      <c r="AM16" s="1193"/>
      <c r="AN16" s="1194"/>
      <c r="AO16" s="317">
        <v>759913</v>
      </c>
      <c r="AP16" s="317">
        <v>152593</v>
      </c>
      <c r="AQ16" s="318">
        <v>263276</v>
      </c>
      <c r="AR16" s="319">
        <v>-42</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523</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524</v>
      </c>
      <c r="AP20" s="326" t="s">
        <v>525</v>
      </c>
      <c r="AQ20" s="327" t="s">
        <v>526</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527</v>
      </c>
      <c r="AL21" s="1196"/>
      <c r="AM21" s="1196"/>
      <c r="AN21" s="1197"/>
      <c r="AO21" s="330">
        <v>13.45</v>
      </c>
      <c r="AP21" s="331">
        <v>24.56</v>
      </c>
      <c r="AQ21" s="332">
        <v>-11.11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528</v>
      </c>
      <c r="AL22" s="1196"/>
      <c r="AM22" s="1196"/>
      <c r="AN22" s="1197"/>
      <c r="AO22" s="335">
        <v>96</v>
      </c>
      <c r="AP22" s="336">
        <v>94.3</v>
      </c>
      <c r="AQ22" s="337">
        <v>1.7</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531</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510</v>
      </c>
      <c r="AP30" s="305"/>
      <c r="AQ30" s="306" t="s">
        <v>511</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512</v>
      </c>
      <c r="AQ31" s="312" t="s">
        <v>513</v>
      </c>
      <c r="AR31" s="313" t="s">
        <v>514</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532</v>
      </c>
      <c r="AL32" s="1179"/>
      <c r="AM32" s="1179"/>
      <c r="AN32" s="1180"/>
      <c r="AO32" s="345">
        <v>373871</v>
      </c>
      <c r="AP32" s="345">
        <v>75074</v>
      </c>
      <c r="AQ32" s="346">
        <v>149198</v>
      </c>
      <c r="AR32" s="347">
        <v>-49.7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533</v>
      </c>
      <c r="AL33" s="1179"/>
      <c r="AM33" s="1179"/>
      <c r="AN33" s="1180"/>
      <c r="AO33" s="345" t="s">
        <v>518</v>
      </c>
      <c r="AP33" s="345" t="s">
        <v>518</v>
      </c>
      <c r="AQ33" s="346" t="s">
        <v>518</v>
      </c>
      <c r="AR33" s="347" t="s">
        <v>518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534</v>
      </c>
      <c r="AL34" s="1179"/>
      <c r="AM34" s="1179"/>
      <c r="AN34" s="1180"/>
      <c r="AO34" s="345" t="s">
        <v>518</v>
      </c>
      <c r="AP34" s="345" t="s">
        <v>518</v>
      </c>
      <c r="AQ34" s="346" t="s">
        <v>518</v>
      </c>
      <c r="AR34" s="347" t="s">
        <v>518</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535</v>
      </c>
      <c r="AL35" s="1179"/>
      <c r="AM35" s="1179"/>
      <c r="AN35" s="1180"/>
      <c r="AO35" s="345">
        <v>36373</v>
      </c>
      <c r="AP35" s="345">
        <v>7304</v>
      </c>
      <c r="AQ35" s="346">
        <v>31871</v>
      </c>
      <c r="AR35" s="347">
        <v>-77.099999999999994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536</v>
      </c>
      <c r="AL36" s="1179"/>
      <c r="AM36" s="1179"/>
      <c r="AN36" s="1180"/>
      <c r="AO36" s="345">
        <v>13517</v>
      </c>
      <c r="AP36" s="345">
        <v>2714</v>
      </c>
      <c r="AQ36" s="346">
        <v>4984</v>
      </c>
      <c r="AR36" s="347">
        <v>-45.5</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537</v>
      </c>
      <c r="AL37" s="1179"/>
      <c r="AM37" s="1179"/>
      <c r="AN37" s="1180"/>
      <c r="AO37" s="345" t="s">
        <v>518</v>
      </c>
      <c r="AP37" s="345" t="s">
        <v>518</v>
      </c>
      <c r="AQ37" s="346">
        <v>1220</v>
      </c>
      <c r="AR37" s="347" t="s">
        <v>518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538</v>
      </c>
      <c r="AL38" s="1176"/>
      <c r="AM38" s="1176"/>
      <c r="AN38" s="1177"/>
      <c r="AO38" s="348" t="s">
        <v>518</v>
      </c>
      <c r="AP38" s="348" t="s">
        <v>518</v>
      </c>
      <c r="AQ38" s="349">
        <v>35</v>
      </c>
      <c r="AR38" s="337" t="s">
        <v>518</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539</v>
      </c>
      <c r="AL39" s="1176"/>
      <c r="AM39" s="1176"/>
      <c r="AN39" s="1177"/>
      <c r="AO39" s="345">
        <v>-5912</v>
      </c>
      <c r="AP39" s="345">
        <v>-1187</v>
      </c>
      <c r="AQ39" s="346">
        <v>-8070</v>
      </c>
      <c r="AR39" s="347">
        <v>-85.3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540</v>
      </c>
      <c r="AL40" s="1179"/>
      <c r="AM40" s="1179"/>
      <c r="AN40" s="1180"/>
      <c r="AO40" s="345">
        <v>-269072</v>
      </c>
      <c r="AP40" s="345">
        <v>-54031</v>
      </c>
      <c r="AQ40" s="346">
        <v>-130648</v>
      </c>
      <c r="AR40" s="347">
        <v>-58.6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299</v>
      </c>
      <c r="AL41" s="1182"/>
      <c r="AM41" s="1182"/>
      <c r="AN41" s="1183"/>
      <c r="AO41" s="345">
        <v>148777</v>
      </c>
      <c r="AP41" s="345">
        <v>29875</v>
      </c>
      <c r="AQ41" s="346">
        <v>48590</v>
      </c>
      <c r="AR41" s="347">
        <v>-38.5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541</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543</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510</v>
      </c>
      <c r="AN49" s="1186" t="s">
        <v>544</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545</v>
      </c>
      <c r="AO50" s="362" t="s">
        <v>546</v>
      </c>
      <c r="AP50" s="363" t="s">
        <v>547</v>
      </c>
      <c r="AQ50" s="364" t="s">
        <v>548</v>
      </c>
      <c r="AR50" s="365" t="s">
        <v>549</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550</v>
      </c>
      <c r="AL51" s="358"/>
      <c r="AM51" s="366">
        <v>1087494</v>
      </c>
      <c r="AN51" s="367">
        <v>209860</v>
      </c>
      <c r="AO51" s="368">
        <v>80.599999999999994</v>
      </c>
      <c r="AP51" s="369">
        <v>119882</v>
      </c>
      <c r="AQ51" s="370">
        <v>9.1</v>
      </c>
      <c r="AR51" s="371">
        <v>71.5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551</v>
      </c>
      <c r="AM52" s="374">
        <v>727114</v>
      </c>
      <c r="AN52" s="375">
        <v>140315</v>
      </c>
      <c r="AO52" s="376">
        <v>106.6</v>
      </c>
      <c r="AP52" s="377">
        <v>66481</v>
      </c>
      <c r="AQ52" s="378">
        <v>6</v>
      </c>
      <c r="AR52" s="379">
        <v>100.6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552</v>
      </c>
      <c r="AL53" s="358"/>
      <c r="AM53" s="366">
        <v>1058988</v>
      </c>
      <c r="AN53" s="367">
        <v>207889</v>
      </c>
      <c r="AO53" s="368">
        <v>-0.9</v>
      </c>
      <c r="AP53" s="369">
        <v>116162</v>
      </c>
      <c r="AQ53" s="370">
        <v>-3.1</v>
      </c>
      <c r="AR53" s="371">
        <v>2.2000000000000002</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551</v>
      </c>
      <c r="AM54" s="374">
        <v>445384</v>
      </c>
      <c r="AN54" s="375">
        <v>87433</v>
      </c>
      <c r="AO54" s="376">
        <v>-37.700000000000003</v>
      </c>
      <c r="AP54" s="377">
        <v>61562</v>
      </c>
      <c r="AQ54" s="378">
        <v>-7.4</v>
      </c>
      <c r="AR54" s="379">
        <v>-30.3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553</v>
      </c>
      <c r="AL55" s="358"/>
      <c r="AM55" s="366">
        <v>635617</v>
      </c>
      <c r="AN55" s="367">
        <v>125865</v>
      </c>
      <c r="AO55" s="368">
        <v>-39.5</v>
      </c>
      <c r="AP55" s="369">
        <v>121449</v>
      </c>
      <c r="AQ55" s="370">
        <v>4.5999999999999996</v>
      </c>
      <c r="AR55" s="371">
        <v>-44.1</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551</v>
      </c>
      <c r="AM56" s="374">
        <v>308573</v>
      </c>
      <c r="AN56" s="375">
        <v>61104</v>
      </c>
      <c r="AO56" s="376">
        <v>-30.1</v>
      </c>
      <c r="AP56" s="377">
        <v>62922</v>
      </c>
      <c r="AQ56" s="378">
        <v>2.2000000000000002</v>
      </c>
      <c r="AR56" s="379">
        <v>-32.299999999999997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554</v>
      </c>
      <c r="AL57" s="358"/>
      <c r="AM57" s="366">
        <v>1696201</v>
      </c>
      <c r="AN57" s="367">
        <v>338698</v>
      </c>
      <c r="AO57" s="368">
        <v>169.1</v>
      </c>
      <c r="AP57" s="369">
        <v>145139</v>
      </c>
      <c r="AQ57" s="370">
        <v>19.5</v>
      </c>
      <c r="AR57" s="371">
        <v>149.6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551</v>
      </c>
      <c r="AM58" s="374">
        <v>1011715</v>
      </c>
      <c r="AN58" s="375">
        <v>202020</v>
      </c>
      <c r="AO58" s="376">
        <v>230.6</v>
      </c>
      <c r="AP58" s="377">
        <v>83762</v>
      </c>
      <c r="AQ58" s="378">
        <v>33.1</v>
      </c>
      <c r="AR58" s="379">
        <v>197.5</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555</v>
      </c>
      <c r="AL59" s="358"/>
      <c r="AM59" s="366">
        <v>942114</v>
      </c>
      <c r="AN59" s="367">
        <v>189180</v>
      </c>
      <c r="AO59" s="368">
        <v>-44.1</v>
      </c>
      <c r="AP59" s="369">
        <v>332350</v>
      </c>
      <c r="AQ59" s="370">
        <v>129</v>
      </c>
      <c r="AR59" s="371">
        <v>-173.1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551</v>
      </c>
      <c r="AM60" s="374">
        <v>358749</v>
      </c>
      <c r="AN60" s="375">
        <v>72038</v>
      </c>
      <c r="AO60" s="376">
        <v>-64.3</v>
      </c>
      <c r="AP60" s="377">
        <v>200453</v>
      </c>
      <c r="AQ60" s="378">
        <v>139.30000000000001</v>
      </c>
      <c r="AR60" s="379">
        <v>-203.6</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556</v>
      </c>
      <c r="AL61" s="380"/>
      <c r="AM61" s="381">
        <v>1084083</v>
      </c>
      <c r="AN61" s="382">
        <v>214298</v>
      </c>
      <c r="AO61" s="383">
        <v>33</v>
      </c>
      <c r="AP61" s="384">
        <v>166996</v>
      </c>
      <c r="AQ61" s="385">
        <v>31.8</v>
      </c>
      <c r="AR61" s="371">
        <v>1.2</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551</v>
      </c>
      <c r="AM62" s="374">
        <v>570307</v>
      </c>
      <c r="AN62" s="375">
        <v>112582</v>
      </c>
      <c r="AO62" s="376">
        <v>41</v>
      </c>
      <c r="AP62" s="377">
        <v>95036</v>
      </c>
      <c r="AQ62" s="378">
        <v>34.6</v>
      </c>
      <c r="AR62" s="379">
        <v>6.4</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1qkF9pc+56v0VqUsRDPWh9wtVqIVyrMMKAenfBVmz/qO6WUA7BHZCJ+MnSEGZvt8BJZIwNMUX3e6iLDQHczuOw==" saltValue="lkBKR6IDsO7iLQJbzUTZU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558</v>
      </c>
    </row>
    <row r="121" spans="125:125" ht="13.5" hidden="1" customHeight="1" x14ac:dyDescent="0.15">
      <c r="DU121" s="292"/>
    </row>
  </sheetData>
  <sheetProtection algorithmName="SHA-512" hashValue="45DHpqk3RamQYw0r+Vs2aSdSqObTDPL55Fr1B/xI7PMVrdT+h9Uhzi24RTT65f+2IqbWKi4Z4tLPYkFVCVOu7w==" saltValue="OsNGFLJehzIEnGjh/+JpZ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559</v>
      </c>
    </row>
  </sheetData>
  <sheetProtection algorithmName="SHA-512" hashValue="IK8ps5XJwZpd/iZVoaRGkF8yz3h/PoQKGFhfKXG0BJgzUFSw9LUo24qNdzBXaxeEcmU5NifrIaFbqRMqvDSoAw==" saltValue="y2Kz3ewN5gAw+CbLZh1Fz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5" zoomScaleNormal="55" zoomScaleSheetLayoutView="100" workbookViewId="0">
      <selection activeCell="F47" sqref="F4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00" t="s">
        <v>3</v>
      </c>
      <c r="D47" s="1200"/>
      <c r="E47" s="1201"/>
      <c r="F47" s="11">
        <v>27.11</v>
      </c>
      <c r="G47" s="12">
        <v>17.739999999999998</v>
      </c>
      <c r="H47" s="12">
        <v>14.26</v>
      </c>
      <c r="I47" s="12">
        <v>14.97</v>
      </c>
      <c r="J47" s="13">
        <v>14.94</v>
      </c>
    </row>
    <row r="48" spans="2:10" ht="57.75" customHeight="1" x14ac:dyDescent="0.15">
      <c r="B48" s="14"/>
      <c r="C48" s="1202" t="s">
        <v>4</v>
      </c>
      <c r="D48" s="1202"/>
      <c r="E48" s="1203"/>
      <c r="F48" s="15">
        <v>2.13</v>
      </c>
      <c r="G48" s="16">
        <v>2.08</v>
      </c>
      <c r="H48" s="16">
        <v>1.97</v>
      </c>
      <c r="I48" s="16">
        <v>1.81</v>
      </c>
      <c r="J48" s="17">
        <v>1.61</v>
      </c>
    </row>
    <row r="49" spans="2:10" ht="57.75" customHeight="1" thickBot="1" x14ac:dyDescent="0.2">
      <c r="B49" s="18"/>
      <c r="C49" s="1204" t="s">
        <v>5</v>
      </c>
      <c r="D49" s="1204"/>
      <c r="E49" s="1205"/>
      <c r="F49" s="19" t="s">
        <v>565</v>
      </c>
      <c r="G49" s="20" t="s">
        <v>566</v>
      </c>
      <c r="H49" s="20" t="s">
        <v>567</v>
      </c>
      <c r="I49" s="20">
        <v>0.66</v>
      </c>
      <c r="J49" s="21">
        <v>4.84</v>
      </c>
    </row>
    <row r="50" spans="2:10" ht="13.5" customHeight="1" x14ac:dyDescent="0.15"/>
  </sheetData>
  <sheetProtection algorithmName="SHA-512" hashValue="+678RtsFHhldhP0hxYn8wzkQeSy3+AkiSAFJv5Leknsb25lwpYw1Dnynrcb+yFjnOuol85QuKDS4Rr/3fwaEoA==" saltValue="YcoMYav4rcxxSYCRbcttR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user</cp:lastModifiedBy>
  <cp:lastPrinted>2022-03-29T07:50:32Z</cp:lastPrinted>
  <dcterms:created xsi:type="dcterms:W3CDTF">2022-02-02T06:55:16Z</dcterms:created>
  <dcterms:modified xsi:type="dcterms:W3CDTF">2022-03-29T07:53:12Z</dcterms:modified>
  <cp:category/>
</cp:coreProperties>
</file>