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C:\Users\y-nishimura\Desktop\添付ファイル一括ダウンロード (1)\"/>
    </mc:Choice>
  </mc:AlternateContent>
  <xr:revisionPtr revIDLastSave="0" documentId="13_ncr:1_{123192FC-EF06-411C-9CB6-9B2AC98EFC01}" xr6:coauthVersionLast="36" xr6:coauthVersionMax="36" xr10:uidLastSave="{00000000-0000-0000-0000-000000000000}"/>
  <bookViews>
    <workbookView xWindow="0" yWindow="0" windowWidth="15360" windowHeight="7635"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B102" i="12" l="1"/>
  <c r="CR102" i="12"/>
  <c r="AU88" i="12" l="1"/>
  <c r="AP88" i="12"/>
  <c r="AF88" i="12"/>
  <c r="AA81" i="12"/>
  <c r="AA80" i="12"/>
  <c r="AA78" i="12"/>
  <c r="AA77" i="12"/>
  <c r="AA73" i="12"/>
  <c r="AA71" i="12"/>
  <c r="AA70" i="12"/>
  <c r="AU63" i="12" l="1"/>
  <c r="AP63" i="12"/>
  <c r="AA35" i="12" l="1"/>
  <c r="AA34" i="12"/>
  <c r="AA33" i="12"/>
  <c r="AA32" i="12"/>
  <c r="AA31" i="12"/>
  <c r="AA30" i="12"/>
  <c r="AA29" i="12"/>
  <c r="AA28" i="12"/>
  <c r="AP23" i="12"/>
  <c r="AA9" i="12"/>
  <c r="AA8" i="12"/>
  <c r="AA7" i="12"/>
  <c r="AA23" i="12" s="1"/>
  <c r="V23" i="12"/>
  <c r="Q23" i="12"/>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AM37" i="10"/>
  <c r="U37" i="10"/>
  <c r="C37" i="10"/>
  <c r="AM36" i="10"/>
  <c r="AM35" i="10"/>
  <c r="CO34" i="10"/>
  <c r="CO35" i="10" s="1"/>
  <c r="CO36" i="10" s="1"/>
  <c r="CO37" i="10" s="1"/>
  <c r="BW34" i="10"/>
  <c r="BW35" i="10" s="1"/>
  <c r="BW36" i="10" s="1"/>
  <c r="BW37" i="10" s="1"/>
  <c r="BW38" i="10" s="1"/>
  <c r="BW39" i="10" s="1"/>
  <c r="BW40" i="10" s="1"/>
  <c r="BW41" i="10" s="1"/>
  <c r="BW42" i="10" s="1"/>
  <c r="BW43" i="10" s="1"/>
  <c r="C34" i="10"/>
  <c r="C35" i="10" l="1"/>
  <c r="C36"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alcChain>
</file>

<file path=xl/sharedStrings.xml><?xml version="1.0" encoding="utf-8"?>
<sst xmlns="http://schemas.openxmlformats.org/spreadsheetml/2006/main" count="1167" uniqueCount="619">
  <si>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</si>
  <si>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</si>
  <si>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</si>
  <si>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</si>
  <si>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</si>
  <si>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</si>
  <si>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</si>
  <si>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</si>
  <si>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</si>
  <si>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</si>
  <si>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</si>
  <si>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</si>
  <si>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</si>
  <si>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</si>
  <si>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</si>
  <si>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</si>
  <si>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</si>
  <si>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</si>
  <si>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</si>
  <si>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</si>
  <si>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</si>
  <si>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</si>
  <si>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</si>
  <si>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</si>
  <si>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</si>
  <si>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</si>
  <si>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</si>
  <si>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</si>
  <si>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</si>
  <si>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</si>
  <si>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</si>
  <si>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</si>
  <si>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</si>
  <si>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</si>
  <si>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</si>
  <si>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</si>
  <si>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</si>
  <si>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</si>
  <si>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</si>
  <si>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</si>
  <si>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</si>
  <si>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</si>
  <si>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</si>
  <si>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</si>
  <si>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</si>
  <si>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</si>
  <si>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</si>
  <si>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</si>
  <si>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</si>
  <si>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</si>
  <si>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</si>
  <si>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</si>
  <si>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</si>
  <si>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</si>
  <si>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</si>
  <si>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</si>
  <si>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</si>
  <si>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</si>
  <si>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</si>
  <si>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</si>
  <si>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</si>
  <si>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</si>
  <si>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</si>
  <si>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</si>
  <si>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</si>
  <si>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</si>
  <si>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</si>
  <si>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</si>
  <si>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</si>
  <si>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</si>
  <si>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</si>
  <si>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</si>
  <si>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</si>
  <si>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</si>
  <si>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</si>
  <si>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</si>
  <si>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</si>
  <si>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</si>
  <si>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</si>
  <si>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</si>
  <si>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</si>
  <si>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</si>
  <si>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</si>
  <si>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</si>
  <si>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</si>
  <si>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</si>
  <si>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</si>
  <si>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</si>
  <si>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</si>
  <si>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</si>
  <si>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</si>
  <si>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</si>
  <si>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</si>
  <si>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</si>
  <si>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</si>
  <si>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</si>
  <si>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</si>
  <si>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</si>
  <si>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梼原町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</si>
  <si>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</si>
  <si>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</si>
  <si>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</si>
  <si>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</si>
  <si>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</si>
  <si>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</si>
  <si>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</si>
  <si>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</si>
  <si>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</si>
  <si>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</si>
  <si>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</si>
  <si>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</si>
  <si>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</si>
  <si>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</si>
  <si>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</si>
  <si>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</si>
  <si>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</si>
  <si>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</si>
  <si>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</si>
  <si>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</si>
  <si>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</si>
  <si>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</si>
  <si>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</si>
  <si>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</si>
  <si>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</si>
  <si>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</si>
  <si>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</si>
  <si>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</si>
  <si>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</si>
  <si>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</si>
  <si>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</si>
  <si>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</si>
  <si>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</si>
  <si>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</si>
  <si>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</si>
  <si>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</si>
  <si>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</si>
  <si>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</si>
  <si>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</si>
  <si>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</si>
  <si>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</si>
  <si>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</si>
  <si>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</si>
  <si>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</si>
  <si>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</si>
  <si>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</si>
  <si>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</si>
  <si>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</si>
  <si>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</si>
  <si>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</si>
  <si>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</si>
  <si>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</si>
  <si>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</si>
  <si>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</si>
  <si>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</si>
  <si>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</si>
  <si>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</si>
  <si>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</si>
  <si>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</si>
  <si>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</si>
  <si>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</si>
  <si>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</si>
  <si>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</si>
  <si>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</si>
  <si>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</si>
  <si>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</si>
  <si>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</si>
  <si>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</si>
  <si>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</si>
  <si>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</si>
  <si>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</si>
  <si>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</si>
  <si>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</si>
  <si>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</si>
  <si>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</si>
  <si>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</si>
  <si>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</si>
  <si>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</si>
  <si>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</si>
  <si>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</si>
  <si>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</si>
  <si>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</si>
  <si>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</si>
  <si>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</si>
  <si>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</si>
  <si>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</si>
  <si>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</si>
  <si>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</si>
  <si>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</si>
  <si>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</si>
  <si>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</si>
  <si>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</si>
  <si>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</si>
  <si>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</si>
  <si>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</si>
  <si>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</si>
  <si>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</si>
  <si>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</si>
  <si>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</si>
  <si>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</si>
  <si>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</si>
  <si>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</si>
  <si>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</si>
  <si>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</si>
  <si>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</si>
  <si>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</si>
  <si>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</si>
  <si>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</si>
  <si>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</si>
  <si>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</si>
  <si>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</si>
  <si>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高知県梼原町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</si>
  <si>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</si>
  <si>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</si>
  <si>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</si>
  <si>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</si>
  <si>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</si>
  <si>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</si>
  <si>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</si>
  <si>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</si>
  <si>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</si>
  <si>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</si>
  <si>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</si>
  <si>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</si>
  <si>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</si>
  <si>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</si>
  <si>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</si>
  <si>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</si>
  <si>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</si>
  <si>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</si>
  <si>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</si>
  <si>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</si>
  <si>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</si>
  <si>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</si>
  <si>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</si>
  <si>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</si>
  <si>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</si>
  <si>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</si>
  <si>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</si>
  <si>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</si>
  <si>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</si>
  <si>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</si>
  <si>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</si>
  <si>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</si>
  <si>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</si>
  <si>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</si>
  <si>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</si>
  <si>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</si>
  <si>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</si>
  <si>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</si>
  <si>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</si>
  <si>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</si>
  <si>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</si>
  <si>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</si>
  <si>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</si>
  <si>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</si>
  <si>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</si>
  <si>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</si>
  <si>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</si>
  <si>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</si>
  <si>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</si>
  <si>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</si>
  <si>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</si>
  <si>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</si>
  <si>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</si>
  <si>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</si>
  <si>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</si>
  <si>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</si>
  <si>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</si>
  <si>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</si>
  <si>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</si>
  <si>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</si>
  <si>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</si>
  <si>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</si>
  <si>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</si>
  <si>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</si>
  <si>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</si>
  <si>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</si>
  <si>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</si>
  <si>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</si>
  <si>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</si>
  <si>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</si>
  <si>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</si>
  <si>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</si>
  <si>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</si>
  <si>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</si>
  <si>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</si>
  <si>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</si>
  <si>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</si>
  <si>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</si>
  <si>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</si>
  <si>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</si>
  <si>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</si>
  <si>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</si>
  <si>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</si>
  <si>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</si>
  <si>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</si>
  <si>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</si>
  <si>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</si>
  <si>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</si>
  <si>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</si>
  <si>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</si>
  <si>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</si>
  <si>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</si>
  <si>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</si>
  <si>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</si>
  <si>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</si>
  <si>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</si>
  <si>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</si>
  <si>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</si>
  <si>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</si>
  <si>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</si>
  <si>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</si>
  <si>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</si>
  <si>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</si>
  <si>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</si>
  <si>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</si>
  <si>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</si>
  <si>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</si>
  <si>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</si>
  <si>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</si>
  <si>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</si>
  <si>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</si>
  <si>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</si>
  <si>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</si>
  <si>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</si>
  <si>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</si>
  <si>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</si>
  <si>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</si>
  <si>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</si>
  <si>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</si>
  <si>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</si>
  <si>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</si>
  <si>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</si>
  <si>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</si>
  <si>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</si>
  <si>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</si>
  <si>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</si>
  <si>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</si>
  <si>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</si>
  <si>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</si>
  <si>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</si>
  <si>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</si>
  <si>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</si>
  <si>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</si>
  <si>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</si>
  <si>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</si>
  <si>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</si>
  <si>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</si>
  <si>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</si>
  <si>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</si>
  <si>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</si>
  <si>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</si>
  <si>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</si>
  <si>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</si>
  <si>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</si>
  <si>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</si>
  <si>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</si>
  <si>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</si>
  <si>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</si>
  <si>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</si>
  <si>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</si>
  <si>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</si>
  <si>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</si>
  <si>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</si>
  <si>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</si>
  <si>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</si>
  <si>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高知県梼原町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</si>
  <si>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</si>
  <si>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</si>
  <si>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</si>
  <si>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</si>
  <si>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</si>
  <si>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</si>
  <si>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</si>
  <si>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</si>
  <si>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</si>
  <si>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</si>
  <si>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</si>
  <si>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</si>
  <si>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</si>
  <si>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</si>
  <si>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</si>
  <si>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</si>
  <si>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</si>
  <si>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</si>
  <si>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</si>
  <si>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</si>
  <si>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松原診療所特別会計</t>
    <phoneticPr fontId="5"/>
  </si>
  <si>
    <t>-</t>
    <phoneticPr fontId="5"/>
  </si>
  <si>
    <t>四万川診療所特別会計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</si>
  <si>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</si>
  <si>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</si>
  <si>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</si>
  <si>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</si>
  <si>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</si>
  <si>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</si>
  <si>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</si>
  <si>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</si>
  <si>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</si>
  <si>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</si>
  <si>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</si>
  <si>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</si>
  <si>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</si>
  <si>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</si>
  <si>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</si>
  <si>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</si>
  <si>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病院事業会計</t>
    <phoneticPr fontId="5"/>
  </si>
  <si>
    <t>法適用企業</t>
    <phoneticPr fontId="5"/>
  </si>
  <si>
    <t>簡易水道事業特別会計</t>
    <phoneticPr fontId="5"/>
  </si>
  <si>
    <t>-</t>
    <phoneticPr fontId="5"/>
  </si>
  <si>
    <t>法非適用企業</t>
    <phoneticPr fontId="5"/>
  </si>
  <si>
    <t>下水道事業特別会計</t>
    <phoneticPr fontId="5"/>
  </si>
  <si>
    <t>-</t>
    <phoneticPr fontId="5"/>
  </si>
  <si>
    <t>法非適用企業</t>
    <phoneticPr fontId="5"/>
  </si>
  <si>
    <t>農業集落排水事業特別会計</t>
    <phoneticPr fontId="5"/>
  </si>
  <si>
    <t>-</t>
    <phoneticPr fontId="5"/>
  </si>
  <si>
    <t>法非適用企業</t>
    <phoneticPr fontId="5"/>
  </si>
  <si>
    <t>風ぐるま事業特別会計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</si>
  <si>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</si>
  <si>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</si>
  <si>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</si>
  <si>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</si>
  <si>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</si>
  <si>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</si>
  <si>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</si>
  <si>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</si>
  <si>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</si>
  <si>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</si>
  <si>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</si>
  <si>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</si>
  <si>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</si>
  <si>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</si>
  <si>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</si>
  <si>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</si>
  <si>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</si>
  <si>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</si>
  <si>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</si>
  <si>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</si>
  <si>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</si>
  <si>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</si>
  <si>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</si>
  <si>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</si>
  <si>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</si>
  <si>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</si>
  <si>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</si>
  <si>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</si>
  <si>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</si>
  <si>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</si>
  <si>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</si>
  <si>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</si>
  <si>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</si>
  <si>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</si>
  <si>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</si>
  <si>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</si>
  <si>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</si>
  <si>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</si>
  <si>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</si>
  <si>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</si>
  <si>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</si>
  <si>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</si>
  <si>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</si>
  <si>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</si>
  <si>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</si>
  <si>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</si>
  <si>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</si>
  <si>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</si>
  <si>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</si>
  <si>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</si>
  <si>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</si>
  <si>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</si>
  <si>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</si>
  <si>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</si>
  <si>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</si>
  <si>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</si>
  <si>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</si>
  <si>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</si>
  <si>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</si>
  <si>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</si>
  <si>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</si>
  <si>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</si>
  <si>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</si>
  <si>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</si>
  <si>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</si>
  <si>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</si>
  <si>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</si>
  <si>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</si>
  <si>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</si>
  <si>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</si>
  <si>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</si>
  <si>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</si>
  <si>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</si>
  <si>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</si>
  <si>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</si>
  <si>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</si>
  <si>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</si>
  <si>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</si>
  <si>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</si>
  <si>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</si>
  <si>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</si>
  <si>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</si>
  <si>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</si>
  <si>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</si>
  <si>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</si>
  <si>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</si>
  <si>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</si>
  <si>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</si>
  <si>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</si>
  <si>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</si>
  <si>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</si>
  <si>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</si>
  <si>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</si>
  <si>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</si>
  <si>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</si>
  <si>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</si>
  <si>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</si>
  <si>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</si>
  <si>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</si>
  <si>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</si>
  <si>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</si>
  <si>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</si>
  <si>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</si>
  <si>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</si>
  <si>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</si>
  <si>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</si>
  <si>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</si>
  <si>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</si>
  <si>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</si>
  <si>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</si>
  <si>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</si>
  <si>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</si>
  <si>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</si>
  <si>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</si>
  <si>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</si>
  <si>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</si>
  <si>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</si>
  <si>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</si>
  <si>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</si>
  <si>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</si>
  <si>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</si>
  <si>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</si>
  <si>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</si>
  <si>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</si>
  <si>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</si>
  <si>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</si>
  <si>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</si>
  <si>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</si>
  <si>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</si>
  <si>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</si>
  <si>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</si>
  <si>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</si>
  <si>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</si>
  <si>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</si>
  <si>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</si>
  <si>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</si>
  <si>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</si>
  <si>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</si>
  <si>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</si>
  <si>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</si>
  <si>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</si>
  <si>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</si>
  <si>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</si>
  <si>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</si>
  <si>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</si>
  <si>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</si>
  <si>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</si>
  <si>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</si>
  <si>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</si>
  <si>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</si>
  <si>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</si>
  <si>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</si>
  <si>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</si>
  <si>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</si>
  <si>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</si>
  <si>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</si>
  <si>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</si>
  <si>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1.00</t>
  </si>
  <si>
    <t>病院事業会計</t>
  </si>
  <si>
    <t>一般会計</t>
  </si>
  <si>
    <t>介護保険事業特別会計</t>
  </si>
  <si>
    <t>国民健康保険特別会計</t>
  </si>
  <si>
    <t>後期高齢者医療特別会計</t>
  </si>
  <si>
    <t>風ぐるま事業特別会計</t>
  </si>
  <si>
    <t>松原診療所特別会計</t>
  </si>
  <si>
    <t>四万川診療所特別会計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</si>
  <si>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</si>
  <si>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</si>
  <si>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</si>
  <si>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</si>
  <si>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</si>
  <si>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</si>
  <si>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</si>
  <si>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</si>
  <si>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</si>
  <si>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高幡消防組合（一般会計）</t>
    <rPh sb="0" eb="4">
      <t>コウバンショウボウ</t>
    </rPh>
    <rPh sb="4" eb="6">
      <t>クミアイ</t>
    </rPh>
    <rPh sb="7" eb="11">
      <t>イッパンカイケイ</t>
    </rPh>
    <phoneticPr fontId="2"/>
  </si>
  <si>
    <t>津野山養護老人ホーム組合（一般会計）</t>
    <rPh sb="0" eb="5">
      <t>ツノヤマヨウゴ</t>
    </rPh>
    <rPh sb="5" eb="7">
      <t>ロウジン</t>
    </rPh>
    <rPh sb="10" eb="12">
      <t>クミアイ</t>
    </rPh>
    <phoneticPr fontId="2"/>
  </si>
  <si>
    <t>高陵特別養護老人ホーム組合（一般会計）</t>
    <rPh sb="0" eb="1">
      <t>コウ</t>
    </rPh>
    <rPh sb="1" eb="2">
      <t>ミササギ</t>
    </rPh>
    <rPh sb="2" eb="4">
      <t>トクベツ</t>
    </rPh>
    <rPh sb="4" eb="6">
      <t>ヨウゴ</t>
    </rPh>
    <rPh sb="6" eb="8">
      <t>ロウジン</t>
    </rPh>
    <rPh sb="11" eb="13">
      <t>クミアイ</t>
    </rPh>
    <rPh sb="14" eb="16">
      <t>イッパン</t>
    </rPh>
    <rPh sb="16" eb="18">
      <t>カイケイ</t>
    </rPh>
    <phoneticPr fontId="2"/>
  </si>
  <si>
    <t>津野山広域事務組合（一般会計）</t>
    <rPh sb="0" eb="3">
      <t>ツノヤマ</t>
    </rPh>
    <rPh sb="3" eb="5">
      <t>コウイキ</t>
    </rPh>
    <rPh sb="5" eb="9">
      <t>ジムクミアイ</t>
    </rPh>
    <phoneticPr fontId="2"/>
  </si>
  <si>
    <t>高知県広域食肉センター事務組合（一般会計）</t>
    <rPh sb="0" eb="3">
      <t>コウチケン</t>
    </rPh>
    <rPh sb="3" eb="7">
      <t>コウイキショクニク</t>
    </rPh>
    <rPh sb="11" eb="15">
      <t>ジムクミアイ</t>
    </rPh>
    <phoneticPr fontId="2"/>
  </si>
  <si>
    <t>高幡障害者支援施設組合（一般会計）</t>
    <rPh sb="0" eb="5">
      <t>コウバンショウガイシャ</t>
    </rPh>
    <rPh sb="5" eb="11">
      <t>シエンシセツクミアイ</t>
    </rPh>
    <phoneticPr fontId="2"/>
  </si>
  <si>
    <t>高幡東部清掃組合（一般会計）</t>
    <rPh sb="0" eb="4">
      <t>コウバントウブ</t>
    </rPh>
    <rPh sb="4" eb="8">
      <t>セイソウクミアイ</t>
    </rPh>
    <phoneticPr fontId="2"/>
  </si>
  <si>
    <t>高幡広域市町村圏事務組合（一般会計）</t>
    <rPh sb="0" eb="4">
      <t>コウバンコウイキ</t>
    </rPh>
    <rPh sb="4" eb="8">
      <t>シチョウソンケン</t>
    </rPh>
    <rPh sb="8" eb="12">
      <t>ジムクミアイ</t>
    </rPh>
    <phoneticPr fontId="2"/>
  </si>
  <si>
    <t>高幡広域市町村圏事務組合（滞納整理事業特別会計）</t>
    <rPh sb="0" eb="4">
      <t>コウバンコウイキ</t>
    </rPh>
    <rPh sb="4" eb="8">
      <t>シチョウソンケン</t>
    </rPh>
    <rPh sb="8" eb="12">
      <t>ジムクミアイ</t>
    </rPh>
    <rPh sb="13" eb="19">
      <t>タイノウセイリジギョウ</t>
    </rPh>
    <rPh sb="19" eb="23">
      <t>トクベツカイケイ</t>
    </rPh>
    <phoneticPr fontId="2"/>
  </si>
  <si>
    <t>こうち人づくり広域連合（一般会計）</t>
    <rPh sb="3" eb="4">
      <t>ヒト</t>
    </rPh>
    <rPh sb="7" eb="11">
      <t>コウイキレンゴウ</t>
    </rPh>
    <phoneticPr fontId="2"/>
  </si>
  <si>
    <t>高知県市町村総合事務組合（一般会計）</t>
    <rPh sb="0" eb="12">
      <t>コウチケンシチョウソンソウゴウジムクミアイ</t>
    </rPh>
    <phoneticPr fontId="2"/>
  </si>
  <si>
    <t>高知県後期高齢者医療広域連合（一般会計）</t>
    <rPh sb="0" eb="8">
      <t>コウチケンコウキコウレイシャ</t>
    </rPh>
    <rPh sb="8" eb="10">
      <t>イリョウ</t>
    </rPh>
    <rPh sb="10" eb="14">
      <t>コウイキレンゴウ</t>
    </rPh>
    <phoneticPr fontId="2"/>
  </si>
  <si>
    <t>高知県市町村総合事務組合（交通災害共済事業特別会計）</t>
    <rPh sb="0" eb="12">
      <t>コウチケンシチョウソンソウゴウジムクミアイ</t>
    </rPh>
    <rPh sb="13" eb="15">
      <t>コウツウ</t>
    </rPh>
    <rPh sb="15" eb="17">
      <t>サイガイ</t>
    </rPh>
    <rPh sb="17" eb="19">
      <t>キョウサイ</t>
    </rPh>
    <rPh sb="19" eb="21">
      <t>ジギョウ</t>
    </rPh>
    <rPh sb="21" eb="25">
      <t>トクベツカイケイ</t>
    </rPh>
    <phoneticPr fontId="2"/>
  </si>
  <si>
    <t>高知県後期高齢者医療広域連合（特別会計）</t>
    <rPh sb="0" eb="8">
      <t>コウチケンコウキコウレイシャ</t>
    </rPh>
    <rPh sb="8" eb="10">
      <t>イリョウ</t>
    </rPh>
    <rPh sb="10" eb="14">
      <t>コウイキレンゴウ</t>
    </rPh>
    <rPh sb="15" eb="17">
      <t>トクベツ</t>
    </rPh>
    <phoneticPr fontId="2"/>
  </si>
  <si>
    <t>-</t>
    <phoneticPr fontId="2"/>
  </si>
  <si>
    <t>梼原町土地開発公社</t>
    <rPh sb="0" eb="3">
      <t>ユスハラチョウ</t>
    </rPh>
    <rPh sb="3" eb="9">
      <t>トチカイハツコウシャ</t>
    </rPh>
    <phoneticPr fontId="2"/>
  </si>
  <si>
    <t>保健文化社会福祉基金</t>
    <rPh sb="0" eb="4">
      <t>ホケンブンカ</t>
    </rPh>
    <rPh sb="4" eb="10">
      <t>シャカイフクシキキン</t>
    </rPh>
    <phoneticPr fontId="5"/>
  </si>
  <si>
    <t>公共施設整備事業基金</t>
    <rPh sb="0" eb="8">
      <t>コウキョウシセツセイビジギョウ</t>
    </rPh>
    <rPh sb="8" eb="10">
      <t>キキン</t>
    </rPh>
    <phoneticPr fontId="5"/>
  </si>
  <si>
    <t>ゆすはら21夢・未来基金</t>
    <rPh sb="6" eb="7">
      <t>ユメ</t>
    </rPh>
    <rPh sb="8" eb="12">
      <t>ミライキキン</t>
    </rPh>
    <phoneticPr fontId="2"/>
  </si>
  <si>
    <t>森林環境譲与税基金</t>
    <rPh sb="0" eb="7">
      <t>シンリンカンキョウジョウヨゼイ</t>
    </rPh>
    <rPh sb="7" eb="9">
      <t>キキン</t>
    </rPh>
    <phoneticPr fontId="2"/>
  </si>
  <si>
    <t>森と水の文化のまちづくり基金</t>
    <rPh sb="0" eb="1">
      <t>モリ</t>
    </rPh>
    <phoneticPr fontId="2"/>
  </si>
  <si>
    <t>株式会社 雲の上</t>
    <rPh sb="0" eb="4">
      <t>カブシキガイシャ</t>
    </rPh>
    <rPh sb="5" eb="6">
      <t>クモ</t>
    </rPh>
    <rPh sb="7" eb="8">
      <t>ウエ</t>
    </rPh>
    <phoneticPr fontId="2"/>
  </si>
  <si>
    <t>ゆすはらペレット株式会社</t>
    <rPh sb="8" eb="12">
      <t>カブシキガイシャ</t>
    </rPh>
    <phoneticPr fontId="2"/>
  </si>
  <si>
    <t>一般社団法人 津野山畜産公社</t>
    <rPh sb="0" eb="6">
      <t>イッパンシャダンホウジン</t>
    </rPh>
    <rPh sb="7" eb="10">
      <t>ツノヤマ</t>
    </rPh>
    <rPh sb="10" eb="14">
      <t>チクサンコウシャ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</si>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</sst>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E848-4B1F-B632-28870C095F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669422</c:v>
                </c:pt>
                <c:pt idx="1">
                  <c:v>958945</c:v>
                </c:pt>
                <c:pt idx="2">
                  <c:v>581468</c:v>
                </c:pt>
                <c:pt idx="3">
                  <c:v>592936</c:v>
                </c:pt>
                <c:pt idx="4">
                  <c:v>925926</c:v>
                </c:pt>
              </c:numCache>
            </c:numRef>
          </c:val>
          <c:smooth val="0"/>
          <c:extLst>
            <c:ext xmlns:c16="http://schemas.microsoft.com/office/drawing/2014/chart" uri="{C3380CC4-5D6E-409C-BE32-E72D297353CC}">
              <c16:uniqueId val="{00000001-E848-4B1F-B632-28870C095FA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4.8899999999999997</c:v>
                </c:pt>
                <c:pt idx="1">
                  <c:v>1.97</c:v>
                </c:pt>
                <c:pt idx="2">
                  <c:v>1.86</c:v>
                </c:pt>
                <c:pt idx="3">
                  <c:v>1.46</c:v>
                </c:pt>
                <c:pt idx="4">
                  <c:v>1.05</c:v>
                </c:pt>
              </c:numCache>
            </c:numRef>
          </c:val>
          <c:extLst>
            <c:ext xmlns:c16="http://schemas.microsoft.com/office/drawing/2014/chart" uri="{C3380CC4-5D6E-409C-BE32-E72D297353CC}">
              <c16:uniqueId val="{00000000-FB4A-4691-B4F3-F3B01FC6D9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26.51</c:v>
                </c:pt>
                <c:pt idx="1">
                  <c:v>30.51</c:v>
                </c:pt>
                <c:pt idx="2">
                  <c:v>25.03</c:v>
                </c:pt>
                <c:pt idx="3">
                  <c:v>22.63</c:v>
                </c:pt>
                <c:pt idx="4">
                  <c:v>29.53</c:v>
                </c:pt>
              </c:numCache>
            </c:numRef>
          </c:val>
          <c:extLst>
            <c:ext xmlns:c16="http://schemas.microsoft.com/office/drawing/2014/chart" uri="{C3380CC4-5D6E-409C-BE32-E72D297353CC}">
              <c16:uniqueId val="{00000001-FB4A-4691-B4F3-F3B01FC6D9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7.61</c:v>
                </c:pt>
                <c:pt idx="1">
                  <c:v>3.15</c:v>
                </c:pt>
                <c:pt idx="2">
                  <c:v>-1</c:v>
                </c:pt>
                <c:pt idx="3">
                  <c:v>4.72</c:v>
                </c:pt>
                <c:pt idx="4">
                  <c:v>18.37</c:v>
                </c:pt>
              </c:numCache>
            </c:numRef>
          </c:val>
          <c:smooth val="0"/>
          <c:extLst>
            <c:ext xmlns:c16="http://schemas.microsoft.com/office/drawing/2014/chart" uri="{C3380CC4-5D6E-409C-BE32-E72D297353CC}">
              <c16:uniqueId val="{00000002-FB4A-4691-B4F3-F3B01FC6D9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946-4373-8E4B-2903E57C045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46-4373-8E4B-2903E57C045B}"/>
            </c:ext>
          </c:extLst>
        </c:ser>
        <c:ser>
          <c:idx val="2"/>
          <c:order val="2"/>
          <c:tx>
            <c:strRef>
              <c:f>データシート!$A$29</c:f>
              <c:strCache>
                <c:ptCount val="1"/>
                <c:pt idx="0">
                  <c:v>四万川診療所特別会計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946-4373-8E4B-2903E57C045B}"/>
            </c:ext>
          </c:extLst>
        </c:ser>
        <c:ser>
          <c:idx val="3"/>
          <c:order val="3"/>
          <c:tx>
            <c:strRef>
              <c:f>データシート!$A$30</c:f>
              <c:strCache>
                <c:ptCount val="1"/>
                <c:pt idx="0">
                  <c:v>松原診療所特別会計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946-4373-8E4B-2903E57C045B}"/>
            </c:ext>
          </c:extLst>
        </c:ser>
        <c:ser>
          <c:idx val="4"/>
          <c:order val="4"/>
          <c:tx>
            <c:strRef>
              <c:f>データシート!$A$31</c:f>
              <c:strCache>
                <c:ptCount val="1"/>
                <c:pt idx="0">
                  <c:v>風ぐるま事業特別会計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0.03</c:v>
                </c:pt>
                <c:pt idx="4">
                  <c:v>#N/A</c:v>
                </c:pt>
                <c:pt idx="5">
                  <c:v>0.09</c:v>
                </c:pt>
                <c:pt idx="6">
                  <c:v>#N/A</c:v>
                </c:pt>
                <c:pt idx="7">
                  <c:v>0.04</c:v>
                </c:pt>
                <c:pt idx="8">
                  <c:v>#N/A</c:v>
                </c:pt>
                <c:pt idx="9">
                  <c:v>0</c:v>
                </c:pt>
              </c:numCache>
            </c:numRef>
          </c:val>
          <c:extLst>
            <c:ext xmlns:c16="http://schemas.microsoft.com/office/drawing/2014/chart" uri="{C3380CC4-5D6E-409C-BE32-E72D297353CC}">
              <c16:uniqueId val="{00000004-2946-4373-8E4B-2903E57C045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5-2946-4373-8E4B-2903E57C045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0.04</c:v>
                </c:pt>
                <c:pt idx="4">
                  <c:v>#N/A</c:v>
                </c:pt>
                <c:pt idx="5">
                  <c:v>0</c:v>
                </c:pt>
                <c:pt idx="6">
                  <c:v>#N/A</c:v>
                </c:pt>
                <c:pt idx="7">
                  <c:v>0</c:v>
                </c:pt>
                <c:pt idx="8">
                  <c:v>#N/A</c:v>
                </c:pt>
                <c:pt idx="9">
                  <c:v>0.05</c:v>
                </c:pt>
              </c:numCache>
            </c:numRef>
          </c:val>
          <c:extLst>
            <c:ext xmlns:c16="http://schemas.microsoft.com/office/drawing/2014/chart" uri="{C3380CC4-5D6E-409C-BE32-E72D297353CC}">
              <c16:uniqueId val="{00000006-2946-4373-8E4B-2903E57C045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0.31</c:v>
                </c:pt>
                <c:pt idx="2">
                  <c:v>#N/A</c:v>
                </c:pt>
                <c:pt idx="3">
                  <c:v>0.33</c:v>
                </c:pt>
                <c:pt idx="4">
                  <c:v>#N/A</c:v>
                </c:pt>
                <c:pt idx="5">
                  <c:v>0.62</c:v>
                </c:pt>
                <c:pt idx="6">
                  <c:v>#N/A</c:v>
                </c:pt>
                <c:pt idx="7">
                  <c:v>0.2</c:v>
                </c:pt>
                <c:pt idx="8">
                  <c:v>#N/A</c:v>
                </c:pt>
                <c:pt idx="9">
                  <c:v>0.35</c:v>
                </c:pt>
              </c:numCache>
            </c:numRef>
          </c:val>
          <c:extLst>
            <c:ext xmlns:c16="http://schemas.microsoft.com/office/drawing/2014/chart" uri="{C3380CC4-5D6E-409C-BE32-E72D297353CC}">
              <c16:uniqueId val="{00000007-2946-4373-8E4B-2903E57C045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4.88</c:v>
                </c:pt>
                <c:pt idx="2">
                  <c:v>#N/A</c:v>
                </c:pt>
                <c:pt idx="3">
                  <c:v>1.96</c:v>
                </c:pt>
                <c:pt idx="4">
                  <c:v>#N/A</c:v>
                </c:pt>
                <c:pt idx="5">
                  <c:v>1.86</c:v>
                </c:pt>
                <c:pt idx="6">
                  <c:v>#N/A</c:v>
                </c:pt>
                <c:pt idx="7">
                  <c:v>1.46</c:v>
                </c:pt>
                <c:pt idx="8">
                  <c:v>#N/A</c:v>
                </c:pt>
                <c:pt idx="9">
                  <c:v>1.04</c:v>
                </c:pt>
              </c:numCache>
            </c:numRef>
          </c:val>
          <c:extLst>
            <c:ext xmlns:c16="http://schemas.microsoft.com/office/drawing/2014/chart" uri="{C3380CC4-5D6E-409C-BE32-E72D297353CC}">
              <c16:uniqueId val="{00000008-2946-4373-8E4B-2903E57C045B}"/>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17.690000000000001</c:v>
                </c:pt>
                <c:pt idx="2">
                  <c:v>#N/A</c:v>
                </c:pt>
                <c:pt idx="3">
                  <c:v>17.8</c:v>
                </c:pt>
                <c:pt idx="4">
                  <c:v>#N/A</c:v>
                </c:pt>
                <c:pt idx="5">
                  <c:v>16.350000000000001</c:v>
                </c:pt>
                <c:pt idx="6">
                  <c:v>#N/A</c:v>
                </c:pt>
                <c:pt idx="7">
                  <c:v>13.66</c:v>
                </c:pt>
                <c:pt idx="8">
                  <c:v>#N/A</c:v>
                </c:pt>
                <c:pt idx="9">
                  <c:v>11.66</c:v>
                </c:pt>
              </c:numCache>
            </c:numRef>
          </c:val>
          <c:extLst>
            <c:ext xmlns:c16="http://schemas.microsoft.com/office/drawing/2014/chart" uri="{C3380CC4-5D6E-409C-BE32-E72D297353CC}">
              <c16:uniqueId val="{00000009-2946-4373-8E4B-2903E57C045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736</c:v>
                </c:pt>
                <c:pt idx="5">
                  <c:v>706</c:v>
                </c:pt>
                <c:pt idx="8">
                  <c:v>678</c:v>
                </c:pt>
                <c:pt idx="11">
                  <c:v>670</c:v>
                </c:pt>
                <c:pt idx="14">
                  <c:v>660</c:v>
                </c:pt>
              </c:numCache>
            </c:numRef>
          </c:val>
          <c:extLst>
            <c:ext xmlns:c16="http://schemas.microsoft.com/office/drawing/2014/chart" uri="{C3380CC4-5D6E-409C-BE32-E72D297353CC}">
              <c16:uniqueId val="{00000000-E4AA-4D3A-84A4-6FA4C89499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4AA-4D3A-84A4-6FA4C89499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E4AA-4D3A-84A4-6FA4C89499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24</c:v>
                </c:pt>
                <c:pt idx="3">
                  <c:v>24</c:v>
                </c:pt>
                <c:pt idx="6">
                  <c:v>24</c:v>
                </c:pt>
                <c:pt idx="9">
                  <c:v>24</c:v>
                </c:pt>
                <c:pt idx="12">
                  <c:v>24</c:v>
                </c:pt>
              </c:numCache>
            </c:numRef>
          </c:val>
          <c:extLst>
            <c:ext xmlns:c16="http://schemas.microsoft.com/office/drawing/2014/chart" uri="{C3380CC4-5D6E-409C-BE32-E72D297353CC}">
              <c16:uniqueId val="{00000003-E4AA-4D3A-84A4-6FA4C89499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170</c:v>
                </c:pt>
                <c:pt idx="3">
                  <c:v>179</c:v>
                </c:pt>
                <c:pt idx="6">
                  <c:v>175</c:v>
                </c:pt>
                <c:pt idx="9">
                  <c:v>182</c:v>
                </c:pt>
                <c:pt idx="12">
                  <c:v>172</c:v>
                </c:pt>
              </c:numCache>
            </c:numRef>
          </c:val>
          <c:extLst>
            <c:ext xmlns:c16="http://schemas.microsoft.com/office/drawing/2014/chart" uri="{C3380CC4-5D6E-409C-BE32-E72D297353CC}">
              <c16:uniqueId val="{00000004-E4AA-4D3A-84A4-6FA4C89499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4AA-4D3A-84A4-6FA4C89499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4AA-4D3A-84A4-6FA4C89499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649</c:v>
                </c:pt>
                <c:pt idx="3">
                  <c:v>589</c:v>
                </c:pt>
                <c:pt idx="6">
                  <c:v>571</c:v>
                </c:pt>
                <c:pt idx="9">
                  <c:v>547</c:v>
                </c:pt>
                <c:pt idx="12">
                  <c:v>537</c:v>
                </c:pt>
              </c:numCache>
            </c:numRef>
          </c:val>
          <c:extLst>
            <c:ext xmlns:c16="http://schemas.microsoft.com/office/drawing/2014/chart" uri="{C3380CC4-5D6E-409C-BE32-E72D297353CC}">
              <c16:uniqueId val="{00000007-E4AA-4D3A-84A4-6FA4C89499B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112</c:v>
                </c:pt>
                <c:pt idx="2">
                  <c:v>#N/A</c:v>
                </c:pt>
                <c:pt idx="3">
                  <c:v>#N/A</c:v>
                </c:pt>
                <c:pt idx="4">
                  <c:v>91</c:v>
                </c:pt>
                <c:pt idx="5">
                  <c:v>#N/A</c:v>
                </c:pt>
                <c:pt idx="6">
                  <c:v>#N/A</c:v>
                </c:pt>
                <c:pt idx="7">
                  <c:v>97</c:v>
                </c:pt>
                <c:pt idx="8">
                  <c:v>#N/A</c:v>
                </c:pt>
                <c:pt idx="9">
                  <c:v>#N/A</c:v>
                </c:pt>
                <c:pt idx="10">
                  <c:v>88</c:v>
                </c:pt>
                <c:pt idx="11">
                  <c:v>#N/A</c:v>
                </c:pt>
                <c:pt idx="12">
                  <c:v>#N/A</c:v>
                </c:pt>
                <c:pt idx="13">
                  <c:v>78</c:v>
                </c:pt>
                <c:pt idx="14">
                  <c:v>#N/A</c:v>
                </c:pt>
              </c:numCache>
            </c:numRef>
          </c:val>
          <c:smooth val="0"/>
          <c:extLst>
            <c:ext xmlns:c16="http://schemas.microsoft.com/office/drawing/2014/chart" uri="{C3380CC4-5D6E-409C-BE32-E72D297353CC}">
              <c16:uniqueId val="{00000008-E4AA-4D3A-84A4-6FA4C89499B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5232</c:v>
                </c:pt>
                <c:pt idx="5">
                  <c:v>6711</c:v>
                </c:pt>
                <c:pt idx="8">
                  <c:v>6689</c:v>
                </c:pt>
                <c:pt idx="11">
                  <c:v>7016</c:v>
                </c:pt>
                <c:pt idx="14">
                  <c:v>7380</c:v>
                </c:pt>
              </c:numCache>
            </c:numRef>
          </c:val>
          <c:extLst>
            <c:ext xmlns:c16="http://schemas.microsoft.com/office/drawing/2014/chart" uri="{C3380CC4-5D6E-409C-BE32-E72D297353CC}">
              <c16:uniqueId val="{00000000-104C-4906-B93F-89FCB6A30A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04C-4906-B93F-89FCB6A30A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11593</c:v>
                </c:pt>
                <c:pt idx="5">
                  <c:v>11032</c:v>
                </c:pt>
                <c:pt idx="8">
                  <c:v>10338</c:v>
                </c:pt>
                <c:pt idx="11">
                  <c:v>9770</c:v>
                </c:pt>
                <c:pt idx="14">
                  <c:v>9073</c:v>
                </c:pt>
              </c:numCache>
            </c:numRef>
          </c:val>
          <c:extLst>
            <c:ext xmlns:c16="http://schemas.microsoft.com/office/drawing/2014/chart" uri="{C3380CC4-5D6E-409C-BE32-E72D297353CC}">
              <c16:uniqueId val="{00000002-104C-4906-B93F-89FCB6A30A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4C-4906-B93F-89FCB6A30A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4C-4906-B93F-89FCB6A30A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4C-4906-B93F-89FCB6A30A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255</c:v>
                </c:pt>
                <c:pt idx="3">
                  <c:v>228</c:v>
                </c:pt>
                <c:pt idx="6">
                  <c:v>184</c:v>
                </c:pt>
                <c:pt idx="9">
                  <c:v>183</c:v>
                </c:pt>
                <c:pt idx="12">
                  <c:v>119</c:v>
                </c:pt>
              </c:numCache>
            </c:numRef>
          </c:val>
          <c:extLst>
            <c:ext xmlns:c16="http://schemas.microsoft.com/office/drawing/2014/chart" uri="{C3380CC4-5D6E-409C-BE32-E72D297353CC}">
              <c16:uniqueId val="{00000006-104C-4906-B93F-89FCB6A30A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191</c:v>
                </c:pt>
                <c:pt idx="3">
                  <c:v>167</c:v>
                </c:pt>
                <c:pt idx="6">
                  <c:v>143</c:v>
                </c:pt>
                <c:pt idx="9">
                  <c:v>119</c:v>
                </c:pt>
                <c:pt idx="12">
                  <c:v>95</c:v>
                </c:pt>
              </c:numCache>
            </c:numRef>
          </c:val>
          <c:extLst>
            <c:ext xmlns:c16="http://schemas.microsoft.com/office/drawing/2014/chart" uri="{C3380CC4-5D6E-409C-BE32-E72D297353CC}">
              <c16:uniqueId val="{00000007-104C-4906-B93F-89FCB6A30A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1899</c:v>
                </c:pt>
                <c:pt idx="3">
                  <c:v>1787</c:v>
                </c:pt>
                <c:pt idx="6">
                  <c:v>1732</c:v>
                </c:pt>
                <c:pt idx="9">
                  <c:v>1593</c:v>
                </c:pt>
                <c:pt idx="12">
                  <c:v>1446</c:v>
                </c:pt>
              </c:numCache>
            </c:numRef>
          </c:val>
          <c:extLst>
            <c:ext xmlns:c16="http://schemas.microsoft.com/office/drawing/2014/chart" uri="{C3380CC4-5D6E-409C-BE32-E72D297353CC}">
              <c16:uniqueId val="{00000008-104C-4906-B93F-89FCB6A30A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72</c:v>
                </c:pt>
                <c:pt idx="3">
                  <c:v>58</c:v>
                </c:pt>
                <c:pt idx="6">
                  <c:v>45</c:v>
                </c:pt>
                <c:pt idx="9">
                  <c:v>32</c:v>
                </c:pt>
                <c:pt idx="12">
                  <c:v>18</c:v>
                </c:pt>
              </c:numCache>
            </c:numRef>
          </c:val>
          <c:extLst>
            <c:ext xmlns:c16="http://schemas.microsoft.com/office/drawing/2014/chart" uri="{C3380CC4-5D6E-409C-BE32-E72D297353CC}">
              <c16:uniqueId val="{00000009-104C-4906-B93F-89FCB6A30A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4805</c:v>
                </c:pt>
                <c:pt idx="3">
                  <c:v>6046</c:v>
                </c:pt>
                <c:pt idx="6">
                  <c:v>6088</c:v>
                </c:pt>
                <c:pt idx="9">
                  <c:v>6465</c:v>
                </c:pt>
                <c:pt idx="12">
                  <c:v>7480</c:v>
                </c:pt>
              </c:numCache>
            </c:numRef>
          </c:val>
          <c:extLst>
            <c:ext xmlns:c16="http://schemas.microsoft.com/office/drawing/2014/chart" uri="{C3380CC4-5D6E-409C-BE32-E72D297353CC}">
              <c16:uniqueId val="{0000000A-104C-4906-B93F-89FCB6A30A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04C-4906-B93F-89FCB6A30A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709</c:v>
                </c:pt>
                <c:pt idx="1">
                  <c:v>637</c:v>
                </c:pt>
                <c:pt idx="2">
                  <c:v>865</c:v>
                </c:pt>
              </c:numCache>
            </c:numRef>
          </c:val>
          <c:extLst>
            <c:ext xmlns:c16="http://schemas.microsoft.com/office/drawing/2014/chart" uri="{C3380CC4-5D6E-409C-BE32-E72D297353CC}">
              <c16:uniqueId val="{00000000-743C-402F-9564-5DA1D45F7D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1487</c:v>
                </c:pt>
                <c:pt idx="1">
                  <c:v>1282</c:v>
                </c:pt>
                <c:pt idx="2">
                  <c:v>983</c:v>
                </c:pt>
              </c:numCache>
            </c:numRef>
          </c:val>
          <c:extLst>
            <c:ext xmlns:c16="http://schemas.microsoft.com/office/drawing/2014/chart" uri="{C3380CC4-5D6E-409C-BE32-E72D297353CC}">
              <c16:uniqueId val="{00000001-743C-402F-9564-5DA1D45F7D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7836</c:v>
                </c:pt>
                <c:pt idx="1">
                  <c:v>7551</c:v>
                </c:pt>
                <c:pt idx="2">
                  <c:v>6910</c:v>
                </c:pt>
              </c:numCache>
            </c:numRef>
          </c:val>
          <c:extLst>
            <c:ext xmlns:c16="http://schemas.microsoft.com/office/drawing/2014/chart" uri="{C3380CC4-5D6E-409C-BE32-E72D297353CC}">
              <c16:uniqueId val="{00000002-743C-402F-9564-5DA1D45F7D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繰上償還の実施や償還終了等に伴い、実質公債費比率の分子に係る元利償還金が減となっている。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今後も一般会計だけでなく公営企業でも事業が見込まれていることから、計画的な借入、償還を行っていく。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年度は、防災行政無線デジタル同報系システム、共同調理場、生涯学習交流センターの整備等について地方債の借入れを行ったことにより現在高が増額となっている。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充当可能基金については、津野山畜産公社への貸付金や生涯学習交流センターの起債残等に特目基金の繰入れを行ったほか、繰上償還のための減債基金の繰入れを行ったことにより減となっている。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その結果、将来負担比率の分子がプラス方向へ変動している状況である。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今後についても、起債対象事業を予定しているため、交付税措置等を考慮した借入れを行うなど対応を図る。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高知県梼原町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定期的な繰上償還や目的に沿った各種事業への充当により全体的に減少している。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また、今後の社会福祉対応等への積立ても行っている。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目的に沿った各種事業への充当や計画的な繰上償還につとめ、各種事業を円滑に進めていく。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文化社会福祉基金：町民が自助、共助、協働という支え合いの意識を持ち合う地域づくりと、町民の誰もが生涯にわたり生きがいを持ち続け、明るく健康な生活を営むことができる福祉社会を実現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○公共施設整備事業基金：公共施設の計画的整備促進、大規模な開発事業にかかる町債の償還に対して活用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○森と水の文化のまちづくり基金：ふるさとづくりの基本となる人材育成を中心に、町民が互いに連携しふるさと創生のための事業運営に資するために活用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○ゆすはら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夢・未来基金：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梼原町が夢と希望に満ちた町であり続けるために、町民と行政が一体となり、地域の資源を有効的に活用し、総合的かつ計画的に行う事により、梼原町に住みたい、住み続けたいと希求するまちづくりを未来にわたり実現していく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○森林環境譲与税基金：梼原町に存する民有林について、森林づくりに関する施策を総合的に実施することに活用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○保健文化社会福祉基金：社会福祉協議会活動補助金等の社会福祉事業に対し、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○公共施設整備事業基金：町管理施設の照明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化や修繕等に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○森と水の文化のまちづくり基金：担い手支援事業や津野山畜産公社貸付金等に対し、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○ゆすはら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夢・未来基金：生涯学習交流センター整備に係る起債残やがけくずれ住家防災対策等に対し、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○森林環境譲与税基金：森林づくり推進交付金事業に対し、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今後も控えている公共施設整備や担い手支援及び社会福祉事業への充当を予定しており、計画的な活用を行っていく。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及び利子について積立てている。令和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年度は大きな災害等がなかったため取崩しを行わなかった。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及び利子について積立てを行い、作業道等の災害復旧が必要な場合に取崩す見込みである。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今後も地方債全体の償還等を踏まえた繰上償還を行う予定のため、減少予定である。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
3,399
236.45
8,368,487
8,288,737
30,629
2,928,700
7,480,104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普通会計の財源のうち</a:t>
          </a:r>
          <a:r>
            <a:rPr kumimoji="1" lang="en-US" altLang="ja-JP" sz="1150">
              <a:latin typeface="ＭＳ Ｐゴシック" panose="020B0600070205080204" pitchFamily="50" charset="-128"/>
              <a:ea typeface="ＭＳ Ｐゴシック" panose="020B0600070205080204" pitchFamily="50" charset="-128"/>
            </a:rPr>
            <a:t>76.4</a:t>
          </a:r>
          <a:r>
            <a:rPr kumimoji="1" lang="ja-JP" altLang="en-US" sz="1150">
              <a:latin typeface="ＭＳ Ｐゴシック" panose="020B0600070205080204" pitchFamily="50" charset="-128"/>
              <a:ea typeface="ＭＳ Ｐゴシック" panose="020B0600070205080204" pitchFamily="50" charset="-128"/>
            </a:rPr>
            <a:t>％が依存財源となっており、そのうち地方交付税は</a:t>
          </a:r>
          <a:r>
            <a:rPr kumimoji="1" lang="en-US" altLang="ja-JP" sz="1150">
              <a:latin typeface="ＭＳ Ｐゴシック" panose="020B0600070205080204" pitchFamily="50" charset="-128"/>
              <a:ea typeface="ＭＳ Ｐゴシック" panose="020B0600070205080204" pitchFamily="50" charset="-128"/>
            </a:rPr>
            <a:t>32.1</a:t>
          </a:r>
          <a:r>
            <a:rPr kumimoji="1" lang="ja-JP" altLang="en-US" sz="1150">
              <a:latin typeface="ＭＳ Ｐゴシック" panose="020B0600070205080204" pitchFamily="50" charset="-128"/>
              <a:ea typeface="ＭＳ Ｐゴシック" panose="020B0600070205080204" pitchFamily="50" charset="-128"/>
            </a:rPr>
            <a:t>％となっている。</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令和</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年度の税収については、新型コロナウイルス感染症による影響はあまり受けておらず、前年度比</a:t>
          </a:r>
          <a:r>
            <a:rPr kumimoji="1" lang="en-US" altLang="ja-JP" sz="1150">
              <a:latin typeface="ＭＳ Ｐゴシック" panose="020B0600070205080204" pitchFamily="50" charset="-128"/>
              <a:ea typeface="ＭＳ Ｐゴシック" panose="020B0600070205080204" pitchFamily="50" charset="-128"/>
            </a:rPr>
            <a:t>1.6</a:t>
          </a:r>
          <a:r>
            <a:rPr kumimoji="1" lang="ja-JP" altLang="en-US" sz="1150">
              <a:latin typeface="ＭＳ Ｐゴシック" panose="020B0600070205080204" pitchFamily="50" charset="-128"/>
              <a:ea typeface="ＭＳ Ｐゴシック" panose="020B0600070205080204" pitchFamily="50" charset="-128"/>
            </a:rPr>
            <a:t>％増となった。固定資産税のみ前年度比</a:t>
          </a:r>
          <a:r>
            <a:rPr kumimoji="1" lang="en-US" altLang="ja-JP" sz="1150">
              <a:latin typeface="ＭＳ Ｐゴシック" panose="020B0600070205080204" pitchFamily="50" charset="-128"/>
              <a:ea typeface="ＭＳ Ｐゴシック" panose="020B0600070205080204" pitchFamily="50" charset="-128"/>
            </a:rPr>
            <a:t>1.0</a:t>
          </a:r>
          <a:r>
            <a:rPr kumimoji="1" lang="ja-JP" altLang="en-US" sz="1150">
              <a:latin typeface="ＭＳ Ｐゴシック" panose="020B0600070205080204" pitchFamily="50" charset="-128"/>
              <a:ea typeface="ＭＳ Ｐゴシック" panose="020B0600070205080204" pitchFamily="50" charset="-128"/>
            </a:rPr>
            <a:t>％減となり、町民税、軽自動車税、たばこ税で増となった。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基準財政需要額が前年度比</a:t>
          </a:r>
          <a:r>
            <a:rPr kumimoji="1" lang="en-US" altLang="ja-JP" sz="1150">
              <a:latin typeface="ＭＳ Ｐゴシック" panose="020B0600070205080204" pitchFamily="50" charset="-128"/>
              <a:ea typeface="ＭＳ Ｐゴシック" panose="020B0600070205080204" pitchFamily="50" charset="-128"/>
            </a:rPr>
            <a:t>4.2</a:t>
          </a:r>
          <a:r>
            <a:rPr kumimoji="1" lang="ja-JP" altLang="en-US" sz="1150">
              <a:latin typeface="ＭＳ Ｐゴシック" panose="020B0600070205080204" pitchFamily="50" charset="-128"/>
              <a:ea typeface="ＭＳ Ｐゴシック" panose="020B0600070205080204" pitchFamily="50" charset="-128"/>
            </a:rPr>
            <a:t>％増となったが、基準財政収入額が前年度比</a:t>
          </a:r>
          <a:r>
            <a:rPr kumimoji="1" lang="en-US" altLang="ja-JP" sz="1150">
              <a:latin typeface="ＭＳ Ｐゴシック" panose="020B0600070205080204" pitchFamily="50" charset="-128"/>
              <a:ea typeface="ＭＳ Ｐゴシック" panose="020B0600070205080204" pitchFamily="50" charset="-128"/>
            </a:rPr>
            <a:t>10.4</a:t>
          </a:r>
          <a:r>
            <a:rPr kumimoji="1" lang="ja-JP" altLang="en-US" sz="1150">
              <a:latin typeface="ＭＳ Ｐゴシック" panose="020B0600070205080204" pitchFamily="50" charset="-128"/>
              <a:ea typeface="ＭＳ Ｐゴシック" panose="020B0600070205080204" pitchFamily="50" charset="-128"/>
            </a:rPr>
            <a:t>％増となったことで、単年度の財政力指数が上昇した。３カ年平均での指数も上昇傾向にある。引き続き徴収率の向上及び歳入の確保につとめていく。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153609</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97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153609</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974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5141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102809</xdr:rowOff>
    </xdr:from>
    <xdr:to>
      <xdr:col>19</xdr:col>
      <xdr:colOff>184150</xdr:colOff>
      <xdr:row>45</xdr:row>
      <xdr:rowOff>32959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17736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3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経常収支比率は</a:t>
          </a:r>
          <a:r>
            <a:rPr kumimoji="1" lang="en-US" altLang="ja-JP" sz="1200">
              <a:latin typeface="ＭＳ Ｐゴシック" panose="020B0600070205080204" pitchFamily="50" charset="-128"/>
              <a:ea typeface="ＭＳ Ｐゴシック" panose="020B0600070205080204" pitchFamily="50" charset="-128"/>
            </a:rPr>
            <a:t>88.9</a:t>
          </a:r>
          <a:r>
            <a:rPr kumimoji="1" lang="ja-JP" altLang="en-US" sz="1200">
              <a:latin typeface="ＭＳ Ｐゴシック" panose="020B0600070205080204" pitchFamily="50" charset="-128"/>
              <a:ea typeface="ＭＳ Ｐゴシック" panose="020B0600070205080204" pitchFamily="50" charset="-128"/>
            </a:rPr>
            <a:t>％となり、前年度</a:t>
          </a:r>
          <a:r>
            <a:rPr kumimoji="1" lang="en-US" altLang="ja-JP" sz="1200">
              <a:latin typeface="ＭＳ Ｐゴシック" panose="020B0600070205080204" pitchFamily="50" charset="-128"/>
              <a:ea typeface="ＭＳ Ｐゴシック" panose="020B0600070205080204" pitchFamily="50" charset="-128"/>
            </a:rPr>
            <a:t>87.6</a:t>
          </a:r>
          <a:r>
            <a:rPr kumimoji="1" lang="ja-JP" altLang="en-US" sz="1200">
              <a:latin typeface="ＭＳ Ｐゴシック" panose="020B0600070205080204" pitchFamily="50" charset="-128"/>
              <a:ea typeface="ＭＳ Ｐゴシック" panose="020B0600070205080204" pitchFamily="50" charset="-128"/>
            </a:rPr>
            <a:t>％と比較して</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主に人件費において、職員の昇給に加え、会計年度任用職員制度が導入されたことに伴い</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ポイント上昇し、令和元年度まで賃金で計上していた臨時職員に係る人件費が減となったことで物件費は減となった。また、新型コロナウイルス感染症の影響により事業の中止や規模の縮小等により事業がこれまでどおりできなかったことにより物件費は</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ポイント下がった。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会計年度任用職員制度導入による経常収支比率の上昇は大きく、次年度以降、通常どおりの事業実施となれば経常収支比率が伸びていくことが予想される。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83276</xdr:rowOff>
    </xdr:from>
    <xdr:to>
      <xdr:col>23</xdr:col>
      <xdr:colOff>133350</xdr:colOff>
      <xdr:row>63</xdr:row>
      <xdr:rowOff>128088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884626"/>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83276</xdr:rowOff>
    </xdr:from>
    <xdr:to>
      <xdr:col>19</xdr:col>
      <xdr:colOff>133350</xdr:colOff>
      <xdr:row>63</xdr:row>
      <xdr:rowOff>90170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88462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134076</xdr:rowOff>
    </xdr:from>
    <xdr:to>
      <xdr:col>15</xdr:col>
      <xdr:colOff>82550</xdr:colOff>
      <xdr:row>63</xdr:row>
      <xdr:rowOff>90170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63976"/>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16873</xdr:rowOff>
    </xdr:from>
    <xdr:to>
      <xdr:col>11</xdr:col>
      <xdr:colOff>31750</xdr:colOff>
      <xdr:row>62</xdr:row>
      <xdr:rowOff>134076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64677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77288</xdr:rowOff>
    </xdr:from>
    <xdr:to>
      <xdr:col>23</xdr:col>
      <xdr:colOff>184150</xdr:colOff>
      <xdr:row>64</xdr:row>
      <xdr:rowOff>7438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49365</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5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32476</xdr:rowOff>
    </xdr:from>
    <xdr:to>
      <xdr:col>19</xdr:col>
      <xdr:colOff>184150</xdr:colOff>
      <xdr:row>63</xdr:row>
      <xdr:rowOff>134076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118853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2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83276</xdr:rowOff>
    </xdr:from>
    <xdr:to>
      <xdr:col>11</xdr:col>
      <xdr:colOff>82550</xdr:colOff>
      <xdr:row>63</xdr:row>
      <xdr:rowOff>13426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169653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137523</xdr:rowOff>
    </xdr:from>
    <xdr:to>
      <xdr:col>7</xdr:col>
      <xdr:colOff>31750</xdr:colOff>
      <xdr:row>62</xdr:row>
      <xdr:rowOff>67673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77850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[493,798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人件費については、職員の昇給に加え、会計年度任用職員制度の導入により対前年度比</a:t>
          </a:r>
          <a:r>
            <a:rPr kumimoji="1" lang="en-US" altLang="ja-JP" sz="1200">
              <a:latin typeface="ＭＳ Ｐゴシック" panose="020B0600070205080204" pitchFamily="50" charset="-128"/>
              <a:ea typeface="ＭＳ Ｐゴシック" panose="020B0600070205080204" pitchFamily="50" charset="-128"/>
            </a:rPr>
            <a:t>22.1</a:t>
          </a:r>
          <a:r>
            <a:rPr kumimoji="1" lang="ja-JP" altLang="en-US" sz="1200">
              <a:latin typeface="ＭＳ Ｐゴシック" panose="020B0600070205080204" pitchFamily="50" charset="-128"/>
              <a:ea typeface="ＭＳ Ｐゴシック" panose="020B0600070205080204" pitchFamily="50" charset="-128"/>
            </a:rPr>
            <a:t>％増となった。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物件費については、令和元年度まで賃金で計上していた臨時職員に係る人件費の減、新型コロナウイルス感染症の影響により事業の中止や規模の縮小等により事業がこれまでどおりできなかったことにより減となった一方、雲の上の図書館、複合福祉施設の維持管理経費やシステム経費の増等、経常的な費用が増となり、対前年度比</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％減となった。次年度以降、通常どおりの事業実施となれば物件費は上昇することが予想される。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人口は前年度と比較し減少していることから、一人当たりの決算額が増加している。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49107</xdr:rowOff>
    </xdr:from>
    <xdr:to>
      <xdr:col>23</xdr:col>
      <xdr:colOff>133350</xdr:colOff>
      <xdr:row>81</xdr:row>
      <xdr:rowOff>78448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936557"/>
          <a:ext cx="838200" cy="2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27107</xdr:rowOff>
    </xdr:from>
    <xdr:to>
      <xdr:col>19</xdr:col>
      <xdr:colOff>133350</xdr:colOff>
      <xdr:row>81</xdr:row>
      <xdr:rowOff>49107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914557"/>
          <a:ext cx="889000" cy="2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8365</xdr:rowOff>
    </xdr:from>
    <xdr:to>
      <xdr:col>15</xdr:col>
      <xdr:colOff>82550</xdr:colOff>
      <xdr:row>81</xdr:row>
      <xdr:rowOff>27107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895815"/>
          <a:ext cx="889000" cy="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94447</xdr:rowOff>
    </xdr:from>
    <xdr:to>
      <xdr:col>11</xdr:col>
      <xdr:colOff>31750</xdr:colOff>
      <xdr:row>81</xdr:row>
      <xdr:rowOff>8365</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810447"/>
          <a:ext cx="889000" cy="8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27648</xdr:rowOff>
    </xdr:from>
    <xdr:to>
      <xdr:col>23</xdr:col>
      <xdr:colOff>184150</xdr:colOff>
      <xdr:row>81</xdr:row>
      <xdr:rowOff>129248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91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171175</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88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169757</xdr:rowOff>
    </xdr:from>
    <xdr:to>
      <xdr:col>19</xdr:col>
      <xdr:colOff>184150</xdr:colOff>
      <xdr:row>81</xdr:row>
      <xdr:rowOff>99907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8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84684</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97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147757</xdr:rowOff>
    </xdr:from>
    <xdr:to>
      <xdr:col>15</xdr:col>
      <xdr:colOff>133350</xdr:colOff>
      <xdr:row>81</xdr:row>
      <xdr:rowOff>77907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86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62684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95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129015</xdr:rowOff>
    </xdr:from>
    <xdr:to>
      <xdr:col>11</xdr:col>
      <xdr:colOff>82550</xdr:colOff>
      <xdr:row>81</xdr:row>
      <xdr:rowOff>59165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43942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93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43647</xdr:rowOff>
    </xdr:from>
    <xdr:to>
      <xdr:col>7</xdr:col>
      <xdr:colOff>31750</xdr:colOff>
      <xdr:row>80</xdr:row>
      <xdr:rowOff>145247</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75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155424</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52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年度については国家公務員の時限的な給与改革特例法による措置を反映した算定方法となったため指数が上昇していたが、平成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月にかけて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％の給与カットを行ったことにより、ラスパイレス指数は減となった。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近年、国家公務員の給与改定及び職員構成の変更等に伴い減となってきている。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43814</xdr:rowOff>
    </xdr:from>
    <xdr:to>
      <xdr:col>81</xdr:col>
      <xdr:colOff>44450</xdr:colOff>
      <xdr:row>85</xdr:row>
      <xdr:rowOff>92075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17064"/>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92075</xdr:rowOff>
    </xdr:from>
    <xdr:to>
      <xdr:col>77</xdr:col>
      <xdr:colOff>44450</xdr:colOff>
      <xdr:row>86</xdr:row>
      <xdr:rowOff>11113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6532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11113</xdr:rowOff>
    </xdr:from>
    <xdr:to>
      <xdr:col>72</xdr:col>
      <xdr:colOff>203200</xdr:colOff>
      <xdr:row>86</xdr:row>
      <xdr:rowOff>11113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55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11113</xdr:rowOff>
    </xdr:from>
    <xdr:to>
      <xdr:col>68</xdr:col>
      <xdr:colOff>152400</xdr:colOff>
      <xdr:row>86</xdr:row>
      <xdr:rowOff>65405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558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164464</xdr:rowOff>
    </xdr:from>
    <xdr:to>
      <xdr:col>81</xdr:col>
      <xdr:colOff>95250</xdr:colOff>
      <xdr:row>85</xdr:row>
      <xdr:rowOff>94614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9541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41275</xdr:rowOff>
    </xdr:from>
    <xdr:to>
      <xdr:col>77</xdr:col>
      <xdr:colOff>95250</xdr:colOff>
      <xdr:row>85</xdr:row>
      <xdr:rowOff>142875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131763</xdr:rowOff>
    </xdr:from>
    <xdr:to>
      <xdr:col>73</xdr:col>
      <xdr:colOff>44450</xdr:colOff>
      <xdr:row>86</xdr:row>
      <xdr:rowOff>61913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72090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131763</xdr:rowOff>
    </xdr:from>
    <xdr:to>
      <xdr:col>68</xdr:col>
      <xdr:colOff>203200</xdr:colOff>
      <xdr:row>86</xdr:row>
      <xdr:rowOff>61913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0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72090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7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職員数については、雲の上の図書館について平成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年度途中で採用となったことにより職員数が増となった。（平成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日現在の人数）</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年度の調査人口は令和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日現在の住民基本台帳人口を反映していることから、令和元年度調査時よりも減となっているため、人口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人当たり職員数が増となっている。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25388</xdr:rowOff>
    </xdr:from>
    <xdr:to>
      <xdr:col>81</xdr:col>
      <xdr:colOff>44450</xdr:colOff>
      <xdr:row>62</xdr:row>
      <xdr:rowOff>29490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655288"/>
          <a:ext cx="8382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171259</xdr:rowOff>
    </xdr:from>
    <xdr:to>
      <xdr:col>77</xdr:col>
      <xdr:colOff>44450</xdr:colOff>
      <xdr:row>62</xdr:row>
      <xdr:rowOff>25388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629709"/>
          <a:ext cx="889000" cy="2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160401</xdr:rowOff>
    </xdr:from>
    <xdr:to>
      <xdr:col>72</xdr:col>
      <xdr:colOff>203200</xdr:colOff>
      <xdr:row>61</xdr:row>
      <xdr:rowOff>171259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618851"/>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129756</xdr:rowOff>
    </xdr:from>
    <xdr:to>
      <xdr:col>68</xdr:col>
      <xdr:colOff>152400</xdr:colOff>
      <xdr:row>61</xdr:row>
      <xdr:rowOff>160401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88206"/>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150140</xdr:rowOff>
    </xdr:from>
    <xdr:to>
      <xdr:col>81</xdr:col>
      <xdr:colOff>95250</xdr:colOff>
      <xdr:row>62</xdr:row>
      <xdr:rowOff>80290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6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122217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5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146038</xdr:rowOff>
    </xdr:from>
    <xdr:to>
      <xdr:col>77</xdr:col>
      <xdr:colOff>95250</xdr:colOff>
      <xdr:row>62</xdr:row>
      <xdr:rowOff>76188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60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60965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9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120459</xdr:rowOff>
    </xdr:from>
    <xdr:to>
      <xdr:col>73</xdr:col>
      <xdr:colOff>44450</xdr:colOff>
      <xdr:row>62</xdr:row>
      <xdr:rowOff>50609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35386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6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109601</xdr:rowOff>
    </xdr:from>
    <xdr:to>
      <xdr:col>68</xdr:col>
      <xdr:colOff>203200</xdr:colOff>
      <xdr:row>62</xdr:row>
      <xdr:rowOff>39751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24528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65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78956</xdr:rowOff>
    </xdr:from>
    <xdr:to>
      <xdr:col>64</xdr:col>
      <xdr:colOff>152400</xdr:colOff>
      <xdr:row>62</xdr:row>
      <xdr:rowOff>9106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3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19283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普通交付税の算定項目が追加されたことで、標準財政規模が増となった。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年度から元利償還金額も下がり続けているため、単年度の比率が下がり、３カ年平均についても下がってきている。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今後も起債事業があることから、財政措置等を踏まえた計画的な借入や返済等を行い、水準を抑えられるようつとめていく。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62654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9045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78740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206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94827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93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135044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528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財源が上回っているため、将来負担比率として数値は表れていない。しかしながら、今後予定されている起債事業による借入や基金の取り崩しも予定されていることから、将来負担額の増、充当可能財源の減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今後も計画的な事業の実施につとめる。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
3,399
236.45
8,368,487
8,288,737
30,629
2,928,700
7,480,104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年度途中に雲の上の図書館の職員採用があったことや職員の昇給により上昇が続いていたが、令和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年度は会計年度任用職員制度の導入により対前年度比</a:t>
          </a:r>
          <a:r>
            <a:rPr kumimoji="1" lang="en-US" altLang="ja-JP" sz="1300">
              <a:latin typeface="ＭＳ Ｐゴシック" panose="020B0600070205080204" pitchFamily="50" charset="-128"/>
              <a:ea typeface="ＭＳ Ｐゴシック" panose="020B0600070205080204" pitchFamily="50" charset="-128"/>
            </a:rPr>
            <a:t>22.1</a:t>
          </a:r>
          <a:r>
            <a:rPr kumimoji="1" lang="ja-JP" altLang="en-US" sz="1300">
              <a:latin typeface="ＭＳ Ｐゴシック" panose="020B0600070205080204" pitchFamily="50" charset="-128"/>
              <a:ea typeface="ＭＳ Ｐゴシック" panose="020B0600070205080204" pitchFamily="50" charset="-128"/>
            </a:rPr>
            <a:t>％増となり、経常収支比率は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ポイント上昇となった。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143002</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4375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16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28702</xdr:rowOff>
    </xdr:from>
    <xdr:to>
      <xdr:col>15</xdr:col>
      <xdr:colOff>98425</xdr:colOff>
      <xdr:row>35</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294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117856</xdr:rowOff>
    </xdr:from>
    <xdr:to>
      <xdr:col>11</xdr:col>
      <xdr:colOff>9525</xdr:colOff>
      <xdr:row>35</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47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92202</xdr:rowOff>
    </xdr:from>
    <xdr:to>
      <xdr:col>20</xdr:col>
      <xdr:colOff>38100</xdr:colOff>
      <xdr:row>36</xdr:row>
      <xdr:rowOff>22352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32529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5097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149352</xdr:rowOff>
    </xdr:from>
    <xdr:to>
      <xdr:col>11</xdr:col>
      <xdr:colOff>60325</xdr:colOff>
      <xdr:row>35</xdr:row>
      <xdr:rowOff>79502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89679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67056</xdr:rowOff>
    </xdr:from>
    <xdr:to>
      <xdr:col>6</xdr:col>
      <xdr:colOff>171450</xdr:colOff>
      <xdr:row>34</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令和元年度まで物件費で計上していた臨時職員に係る賃金が減となった一方、雲の上の図書館、複合福祉施設の維持管理経費やシステム経費の増等、経常的な費用は増となっている。しかし、令和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年度は新型コロナウイルス感染症の影響により事業の中止や規模の縮小等により事業がこれまでどおり実施できなかったことにより全体では</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ポイント減となった。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次年度以降、通常どおりの事業実施となれば物件費も上昇していくことが予想される。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147574</xdr:rowOff>
    </xdr:from>
    <xdr:to>
      <xdr:col>82</xdr:col>
      <xdr:colOff>107950</xdr:colOff>
      <xdr:row>18</xdr:row>
      <xdr:rowOff>53848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622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53848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216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xdr:rowOff>
    </xdr:from>
    <xdr:to>
      <xdr:col>73</xdr:col>
      <xdr:colOff>180975</xdr:colOff>
      <xdr:row>18</xdr:row>
      <xdr:rowOff>35560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942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97282</xdr:rowOff>
    </xdr:from>
    <xdr:to>
      <xdr:col>69</xdr:col>
      <xdr:colOff>92075</xdr:colOff>
      <xdr:row>18</xdr:row>
      <xdr:rowOff>8128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119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96774</xdr:rowOff>
    </xdr:from>
    <xdr:to>
      <xdr:col>82</xdr:col>
      <xdr:colOff>158750</xdr:colOff>
      <xdr:row>18</xdr:row>
      <xdr:rowOff>26924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68851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xdr:rowOff>
    </xdr:from>
    <xdr:to>
      <xdr:col>78</xdr:col>
      <xdr:colOff>120650</xdr:colOff>
      <xdr:row>18</xdr:row>
      <xdr:rowOff>104648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89425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扶助費について対前年度比</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％の増となったが、経常経費充当一般財源の増に伴い、ポイントは前年度同程度で推移している。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近年、福祉医療費扶助について増額となっているため、ポイントが上昇していくことが予想される。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78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xdr:rowOff>
    </xdr:from>
    <xdr:to>
      <xdr:col>19</xdr:col>
      <xdr:colOff>187325</xdr:colOff>
      <xdr:row>57</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785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133350</xdr:rowOff>
    </xdr:from>
    <xdr:to>
      <xdr:col>20</xdr:col>
      <xdr:colOff>38100</xdr:colOff>
      <xdr:row>57</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繰出金のうち、国保会計において職員の異動に伴い職員給与等繰出金が増え、対前年度比</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％増となったが、経常経費充当一般財源が対前年度比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％増となったことにより、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ポイントの上昇となった。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維持補修費及び投資及び出資・貸付金は大きな変化はなかった。</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66040</xdr:rowOff>
    </xdr:from>
    <xdr:to>
      <xdr:col>82</xdr:col>
      <xdr:colOff>107950</xdr:colOff>
      <xdr:row>55</xdr:row>
      <xdr:rowOff>107950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957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66040</xdr:rowOff>
    </xdr:from>
    <xdr:to>
      <xdr:col>78</xdr:col>
      <xdr:colOff>69850</xdr:colOff>
      <xdr:row>55</xdr:row>
      <xdr:rowOff>119380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957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119380</xdr:rowOff>
    </xdr:from>
    <xdr:to>
      <xdr:col>73</xdr:col>
      <xdr:colOff>180975</xdr:colOff>
      <xdr:row>55</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549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55</xdr:row>
      <xdr:rowOff>134620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560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29227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xdr:rowOff>
    </xdr:from>
    <xdr:to>
      <xdr:col>78</xdr:col>
      <xdr:colOff>120650</xdr:colOff>
      <xdr:row>55</xdr:row>
      <xdr:rowOff>116840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127017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1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68580</xdr:rowOff>
    </xdr:from>
    <xdr:to>
      <xdr:col>74</xdr:col>
      <xdr:colOff>31750</xdr:colOff>
      <xdr:row>55</xdr:row>
      <xdr:rowOff>170180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9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154957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58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83820</xdr:rowOff>
    </xdr:from>
    <xdr:to>
      <xdr:col>69</xdr:col>
      <xdr:colOff>142875</xdr:colOff>
      <xdr:row>56</xdr:row>
      <xdr:rowOff>13970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1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170197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59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166387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年度は人事交流負担金等の増額により、補助費等について対前年度比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％増となったが、経常経費充当一般財源が対前年度比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％増となったことで、ポイントは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減となった。</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445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120142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4272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83566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769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33274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540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23131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32766</xdr:rowOff>
    </xdr:from>
    <xdr:to>
      <xdr:col>74</xdr:col>
      <xdr:colOff>31750</xdr:colOff>
      <xdr:row>37</xdr:row>
      <xdr:rowOff>134366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119143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元利償還金は対前年度比</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％減となったが、経常経費充当一般財源が対前年度比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％増となったことで、公債費について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今後、建設事業等に伴う地方債の元金償還の開始に伴い、ポイントが上昇する見込みである。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46989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067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63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96520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63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97807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45720</xdr:rowOff>
    </xdr:from>
    <xdr:to>
      <xdr:col>6</xdr:col>
      <xdr:colOff>171450</xdr:colOff>
      <xdr:row>77</xdr:row>
      <xdr:rowOff>147320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132097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経常収支比率は、前年度と比較し人件費で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ポイント増、繰出金で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ポイント増、物件費で</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ポイント減、補助費等では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ポイント減となった。経常収支充当一般財源が対前年度比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％増となったが、人件費の増が大きかったため、公債費以外の経常収支比率は</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19231</xdr:rowOff>
    </xdr:from>
    <xdr:to>
      <xdr:col>82</xdr:col>
      <xdr:colOff>107950</xdr:colOff>
      <xdr:row>76</xdr:row>
      <xdr:rowOff>97608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049431"/>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6169</xdr:rowOff>
    </xdr:from>
    <xdr:to>
      <xdr:col>78</xdr:col>
      <xdr:colOff>69850</xdr:colOff>
      <xdr:row>76</xdr:row>
      <xdr:rowOff>19231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363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63319</xdr:rowOff>
    </xdr:from>
    <xdr:to>
      <xdr:col>73</xdr:col>
      <xdr:colOff>180975</xdr:colOff>
      <xdr:row>76</xdr:row>
      <xdr:rowOff>6169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2206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94343</xdr:rowOff>
    </xdr:from>
    <xdr:to>
      <xdr:col>69</xdr:col>
      <xdr:colOff>92075</xdr:colOff>
      <xdr:row>75</xdr:row>
      <xdr:rowOff>63319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781643"/>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46808</xdr:rowOff>
    </xdr:from>
    <xdr:to>
      <xdr:col>82</xdr:col>
      <xdr:colOff>158750</xdr:colOff>
      <xdr:row>76</xdr:row>
      <xdr:rowOff>148408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18885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139881</xdr:rowOff>
    </xdr:from>
    <xdr:to>
      <xdr:col>78</xdr:col>
      <xdr:colOff>120650</xdr:colOff>
      <xdr:row>76</xdr:row>
      <xdr:rowOff>70031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54808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085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126819</xdr:rowOff>
    </xdr:from>
    <xdr:to>
      <xdr:col>74</xdr:col>
      <xdr:colOff>31750</xdr:colOff>
      <xdr:row>76</xdr:row>
      <xdr:rowOff>56969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41746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12519</xdr:rowOff>
    </xdr:from>
    <xdr:to>
      <xdr:col>69</xdr:col>
      <xdr:colOff>142875</xdr:colOff>
      <xdr:row>75</xdr:row>
      <xdr:rowOff>114119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8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124296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43543</xdr:rowOff>
    </xdr:from>
    <xdr:to>
      <xdr:col>65</xdr:col>
      <xdr:colOff>53975</xdr:colOff>
      <xdr:row>74</xdr:row>
      <xdr:rowOff>145143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155320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14748</xdr:rowOff>
    </xdr:from>
    <xdr:to>
      <xdr:col>29</xdr:col>
      <xdr:colOff>127000</xdr:colOff>
      <xdr:row>18</xdr:row>
      <xdr:rowOff>30573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48473"/>
          <a:ext cx="647700" cy="15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30573</xdr:rowOff>
    </xdr:from>
    <xdr:to>
      <xdr:col>26</xdr:col>
      <xdr:colOff>50800</xdr:colOff>
      <xdr:row>18</xdr:row>
      <xdr:rowOff>42751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64298"/>
          <a:ext cx="698500" cy="12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42751</xdr:rowOff>
    </xdr:from>
    <xdr:to>
      <xdr:col>22</xdr:col>
      <xdr:colOff>114300</xdr:colOff>
      <xdr:row>18</xdr:row>
      <xdr:rowOff>65493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76476"/>
          <a:ext cx="698500" cy="22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65493</xdr:rowOff>
    </xdr:from>
    <xdr:to>
      <xdr:col>18</xdr:col>
      <xdr:colOff>177800</xdr:colOff>
      <xdr:row>18</xdr:row>
      <xdr:rowOff>86892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9218"/>
          <a:ext cx="698500" cy="21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135398</xdr:rowOff>
    </xdr:from>
    <xdr:to>
      <xdr:col>29</xdr:col>
      <xdr:colOff>177800</xdr:colOff>
      <xdr:row>18</xdr:row>
      <xdr:rowOff>65548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97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107475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151223</xdr:rowOff>
    </xdr:from>
    <xdr:to>
      <xdr:col>26</xdr:col>
      <xdr:colOff>101600</xdr:colOff>
      <xdr:row>18</xdr:row>
      <xdr:rowOff>81373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13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66150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163401</xdr:rowOff>
    </xdr:from>
    <xdr:to>
      <xdr:col>22</xdr:col>
      <xdr:colOff>165100</xdr:colOff>
      <xdr:row>18</xdr:row>
      <xdr:rowOff>93551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2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78328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1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14693</xdr:rowOff>
    </xdr:from>
    <xdr:to>
      <xdr:col>19</xdr:col>
      <xdr:colOff>38100</xdr:colOff>
      <xdr:row>18</xdr:row>
      <xdr:rowOff>116293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101070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36092</xdr:rowOff>
    </xdr:from>
    <xdr:to>
      <xdr:col>15</xdr:col>
      <xdr:colOff>101600</xdr:colOff>
      <xdr:row>18</xdr:row>
      <xdr:rowOff>137692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9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122469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5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24602</xdr:rowOff>
    </xdr:from>
    <xdr:to>
      <xdr:col>29</xdr:col>
      <xdr:colOff>127000</xdr:colOff>
      <xdr:row>36</xdr:row>
      <xdr:rowOff>44163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977852"/>
          <a:ext cx="647700" cy="19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13424</xdr:rowOff>
    </xdr:from>
    <xdr:to>
      <xdr:col>26</xdr:col>
      <xdr:colOff>50800</xdr:colOff>
      <xdr:row>36</xdr:row>
      <xdr:rowOff>24602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966674"/>
          <a:ext cx="698500" cy="11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13424</xdr:rowOff>
    </xdr:from>
    <xdr:to>
      <xdr:col>22</xdr:col>
      <xdr:colOff>114300</xdr:colOff>
      <xdr:row>36</xdr:row>
      <xdr:rowOff>29594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66674"/>
          <a:ext cx="698500" cy="16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330385</xdr:rowOff>
    </xdr:from>
    <xdr:to>
      <xdr:col>18</xdr:col>
      <xdr:colOff>177800</xdr:colOff>
      <xdr:row>36</xdr:row>
      <xdr:rowOff>29594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940735"/>
          <a:ext cx="698500" cy="42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336263</xdr:rowOff>
    </xdr:from>
    <xdr:to>
      <xdr:col>29</xdr:col>
      <xdr:colOff>177800</xdr:colOff>
      <xdr:row>36</xdr:row>
      <xdr:rowOff>94963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46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308340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918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316702</xdr:rowOff>
    </xdr:from>
    <xdr:to>
      <xdr:col>26</xdr:col>
      <xdr:colOff>101600</xdr:colOff>
      <xdr:row>36</xdr:row>
      <xdr:rowOff>75402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927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60179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013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305524</xdr:rowOff>
    </xdr:from>
    <xdr:to>
      <xdr:col>22</xdr:col>
      <xdr:colOff>165100</xdr:colOff>
      <xdr:row>36</xdr:row>
      <xdr:rowOff>64224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1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49001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0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321694</xdr:rowOff>
    </xdr:from>
    <xdr:to>
      <xdr:col>19</xdr:col>
      <xdr:colOff>38100</xdr:colOff>
      <xdr:row>36</xdr:row>
      <xdr:rowOff>80394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32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65171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1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279585</xdr:rowOff>
    </xdr:from>
    <xdr:to>
      <xdr:col>15</xdr:col>
      <xdr:colOff>101600</xdr:colOff>
      <xdr:row>36</xdr:row>
      <xdr:rowOff>38285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8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23062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7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
3,399
236.45
8,368,487
8,288,737
30,629
2,928,700
7,480,104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6238</xdr:rowOff>
    </xdr:from>
    <xdr:to>
      <xdr:col>24</xdr:col>
      <xdr:colOff>63500</xdr:colOff>
      <xdr:row>37</xdr:row>
      <xdr:rowOff>78212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49888"/>
          <a:ext cx="838200" cy="7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78212</xdr:rowOff>
    </xdr:from>
    <xdr:to>
      <xdr:col>19</xdr:col>
      <xdr:colOff>177800</xdr:colOff>
      <xdr:row>37</xdr:row>
      <xdr:rowOff>92290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21862"/>
          <a:ext cx="8890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92290</xdr:rowOff>
    </xdr:from>
    <xdr:to>
      <xdr:col>15</xdr:col>
      <xdr:colOff>50800</xdr:colOff>
      <xdr:row>37</xdr:row>
      <xdr:rowOff>116129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35940"/>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116129</xdr:rowOff>
    </xdr:from>
    <xdr:to>
      <xdr:col>10</xdr:col>
      <xdr:colOff>114300</xdr:colOff>
      <xdr:row>37</xdr:row>
      <xdr:rowOff>132101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9779"/>
          <a:ext cx="889000" cy="1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126888</xdr:rowOff>
    </xdr:from>
    <xdr:to>
      <xdr:col>24</xdr:col>
      <xdr:colOff>114300</xdr:colOff>
      <xdr:row>37</xdr:row>
      <xdr:rowOff>57038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105315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77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27412</xdr:rowOff>
    </xdr:from>
    <xdr:to>
      <xdr:col>20</xdr:col>
      <xdr:colOff>38100</xdr:colOff>
      <xdr:row>37</xdr:row>
      <xdr:rowOff>129012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120139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6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41490</xdr:rowOff>
    </xdr:from>
    <xdr:to>
      <xdr:col>15</xdr:col>
      <xdr:colOff>101600</xdr:colOff>
      <xdr:row>37</xdr:row>
      <xdr:rowOff>143090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8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134217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7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65329</xdr:rowOff>
    </xdr:from>
    <xdr:to>
      <xdr:col>10</xdr:col>
      <xdr:colOff>165100</xdr:colOff>
      <xdr:row>37</xdr:row>
      <xdr:rowOff>166929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158056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0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81301</xdr:rowOff>
    </xdr:from>
    <xdr:to>
      <xdr:col>6</xdr:col>
      <xdr:colOff>38100</xdr:colOff>
      <xdr:row>38</xdr:row>
      <xdr:rowOff>11450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249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2578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160958</xdr:rowOff>
    </xdr:from>
    <xdr:to>
      <xdr:col>24</xdr:col>
      <xdr:colOff>63500</xdr:colOff>
      <xdr:row>56</xdr:row>
      <xdr:rowOff>34738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590708"/>
          <a:ext cx="838200" cy="4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160958</xdr:rowOff>
    </xdr:from>
    <xdr:to>
      <xdr:col>19</xdr:col>
      <xdr:colOff>177800</xdr:colOff>
      <xdr:row>56</xdr:row>
      <xdr:rowOff>15978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90708"/>
          <a:ext cx="889000" cy="2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15978</xdr:rowOff>
    </xdr:from>
    <xdr:to>
      <xdr:col>15</xdr:col>
      <xdr:colOff>50800</xdr:colOff>
      <xdr:row>56</xdr:row>
      <xdr:rowOff>49858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17178"/>
          <a:ext cx="889000" cy="3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49858</xdr:rowOff>
    </xdr:from>
    <xdr:to>
      <xdr:col>10</xdr:col>
      <xdr:colOff>114300</xdr:colOff>
      <xdr:row>56</xdr:row>
      <xdr:rowOff>144708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51058"/>
          <a:ext cx="889000" cy="9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155388</xdr:rowOff>
    </xdr:from>
    <xdr:to>
      <xdr:col>24</xdr:col>
      <xdr:colOff>114300</xdr:colOff>
      <xdr:row>56</xdr:row>
      <xdr:rowOff>85538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8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6815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3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110158</xdr:rowOff>
    </xdr:from>
    <xdr:to>
      <xdr:col>20</xdr:col>
      <xdr:colOff>38100</xdr:colOff>
      <xdr:row>56</xdr:row>
      <xdr:rowOff>40308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3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56835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1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136628</xdr:rowOff>
    </xdr:from>
    <xdr:to>
      <xdr:col>15</xdr:col>
      <xdr:colOff>101600</xdr:colOff>
      <xdr:row>56</xdr:row>
      <xdr:rowOff>66778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56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83305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34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170508</xdr:rowOff>
    </xdr:from>
    <xdr:to>
      <xdr:col>10</xdr:col>
      <xdr:colOff>165100</xdr:colOff>
      <xdr:row>56</xdr:row>
      <xdr:rowOff>100658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117185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7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93908</xdr:rowOff>
    </xdr:from>
    <xdr:to>
      <xdr:col>6</xdr:col>
      <xdr:colOff>38100</xdr:colOff>
      <xdr:row>57</xdr:row>
      <xdr:rowOff>24058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6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40585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47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88947</xdr:rowOff>
    </xdr:from>
    <xdr:to>
      <xdr:col>24</xdr:col>
      <xdr:colOff>63500</xdr:colOff>
      <xdr:row>78</xdr:row>
      <xdr:rowOff>141971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2047"/>
          <a:ext cx="838200" cy="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137353</xdr:rowOff>
    </xdr:from>
    <xdr:to>
      <xdr:col>19</xdr:col>
      <xdr:colOff>177800</xdr:colOff>
      <xdr:row>78</xdr:row>
      <xdr:rowOff>141971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10453"/>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86478</xdr:rowOff>
    </xdr:from>
    <xdr:to>
      <xdr:col>15</xdr:col>
      <xdr:colOff>50800</xdr:colOff>
      <xdr:row>78</xdr:row>
      <xdr:rowOff>137353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59578"/>
          <a:ext cx="889000" cy="5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86478</xdr:rowOff>
    </xdr:from>
    <xdr:to>
      <xdr:col>10</xdr:col>
      <xdr:colOff>114300</xdr:colOff>
      <xdr:row>78</xdr:row>
      <xdr:rowOff>148548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59578"/>
          <a:ext cx="889000" cy="6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38147</xdr:rowOff>
    </xdr:from>
    <xdr:to>
      <xdr:col>24</xdr:col>
      <xdr:colOff>114300</xdr:colOff>
      <xdr:row>78</xdr:row>
      <xdr:rowOff>139747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168974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9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91171</xdr:rowOff>
    </xdr:from>
    <xdr:to>
      <xdr:col>20</xdr:col>
      <xdr:colOff>38100</xdr:colOff>
      <xdr:row>79</xdr:row>
      <xdr:rowOff>21321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6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12448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5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86553</xdr:rowOff>
    </xdr:from>
    <xdr:to>
      <xdr:col>15</xdr:col>
      <xdr:colOff>101600</xdr:colOff>
      <xdr:row>79</xdr:row>
      <xdr:rowOff>16703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7830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35678</xdr:rowOff>
    </xdr:from>
    <xdr:to>
      <xdr:col>10</xdr:col>
      <xdr:colOff>165100</xdr:colOff>
      <xdr:row>78</xdr:row>
      <xdr:rowOff>137278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153805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8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97748</xdr:rowOff>
    </xdr:from>
    <xdr:to>
      <xdr:col>6</xdr:col>
      <xdr:colOff>38100</xdr:colOff>
      <xdr:row>79</xdr:row>
      <xdr:rowOff>27898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7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19025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98268</xdr:rowOff>
    </xdr:from>
    <xdr:to>
      <xdr:col>24</xdr:col>
      <xdr:colOff>63500</xdr:colOff>
      <xdr:row>94</xdr:row>
      <xdr:rowOff>140886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214568"/>
          <a:ext cx="8382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140886</xdr:rowOff>
    </xdr:from>
    <xdr:to>
      <xdr:col>19</xdr:col>
      <xdr:colOff>177800</xdr:colOff>
      <xdr:row>94</xdr:row>
      <xdr:rowOff>151402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57186"/>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133364</xdr:rowOff>
    </xdr:from>
    <xdr:to>
      <xdr:col>15</xdr:col>
      <xdr:colOff>50800</xdr:colOff>
      <xdr:row>94</xdr:row>
      <xdr:rowOff>151402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49664"/>
          <a:ext cx="889000" cy="1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109460</xdr:rowOff>
    </xdr:from>
    <xdr:to>
      <xdr:col>10</xdr:col>
      <xdr:colOff>114300</xdr:colOff>
      <xdr:row>94</xdr:row>
      <xdr:rowOff>133364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225760"/>
          <a:ext cx="8890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47468</xdr:rowOff>
    </xdr:from>
    <xdr:to>
      <xdr:col>24</xdr:col>
      <xdr:colOff>114300</xdr:colOff>
      <xdr:row>94</xdr:row>
      <xdr:rowOff>149068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70345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1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90086</xdr:rowOff>
    </xdr:from>
    <xdr:to>
      <xdr:col>20</xdr:col>
      <xdr:colOff>38100</xdr:colOff>
      <xdr:row>95</xdr:row>
      <xdr:rowOff>20236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36763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8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100602</xdr:rowOff>
    </xdr:from>
    <xdr:to>
      <xdr:col>15</xdr:col>
      <xdr:colOff>101600</xdr:colOff>
      <xdr:row>95</xdr:row>
      <xdr:rowOff>30752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47279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9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82564</xdr:rowOff>
    </xdr:from>
    <xdr:to>
      <xdr:col>10</xdr:col>
      <xdr:colOff>165100</xdr:colOff>
      <xdr:row>95</xdr:row>
      <xdr:rowOff>12714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9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29241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7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58660</xdr:rowOff>
    </xdr:from>
    <xdr:to>
      <xdr:col>6</xdr:col>
      <xdr:colOff>38100</xdr:colOff>
      <xdr:row>94</xdr:row>
      <xdr:rowOff>160260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7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5337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5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164503</xdr:rowOff>
    </xdr:from>
    <xdr:to>
      <xdr:col>55</xdr:col>
      <xdr:colOff>0</xdr:colOff>
      <xdr:row>38</xdr:row>
      <xdr:rowOff>107300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36703"/>
          <a:ext cx="838200" cy="28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107300</xdr:rowOff>
    </xdr:from>
    <xdr:to>
      <xdr:col>50</xdr:col>
      <xdr:colOff>114300</xdr:colOff>
      <xdr:row>38</xdr:row>
      <xdr:rowOff>116479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622400"/>
          <a:ext cx="889000" cy="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82452</xdr:rowOff>
    </xdr:from>
    <xdr:to>
      <xdr:col>45</xdr:col>
      <xdr:colOff>177800</xdr:colOff>
      <xdr:row>38</xdr:row>
      <xdr:rowOff>116479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97552"/>
          <a:ext cx="889000" cy="3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82452</xdr:rowOff>
    </xdr:from>
    <xdr:to>
      <xdr:col>41</xdr:col>
      <xdr:colOff>50800</xdr:colOff>
      <xdr:row>38</xdr:row>
      <xdr:rowOff>156073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97552"/>
          <a:ext cx="889000" cy="7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113703</xdr:rowOff>
    </xdr:from>
    <xdr:to>
      <xdr:col>55</xdr:col>
      <xdr:colOff>50800</xdr:colOff>
      <xdr:row>37</xdr:row>
      <xdr:rowOff>43853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136580</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3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56500</xdr:rowOff>
    </xdr:from>
    <xdr:to>
      <xdr:col>50</xdr:col>
      <xdr:colOff>165100</xdr:colOff>
      <xdr:row>38</xdr:row>
      <xdr:rowOff>158100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3177</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4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65679</xdr:rowOff>
    </xdr:from>
    <xdr:to>
      <xdr:col>46</xdr:col>
      <xdr:colOff>38100</xdr:colOff>
      <xdr:row>38</xdr:row>
      <xdr:rowOff>167279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8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12356</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35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31652</xdr:rowOff>
    </xdr:from>
    <xdr:to>
      <xdr:col>41</xdr:col>
      <xdr:colOff>101600</xdr:colOff>
      <xdr:row>38</xdr:row>
      <xdr:rowOff>133252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4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149779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32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105273</xdr:rowOff>
    </xdr:from>
    <xdr:to>
      <xdr:col>36</xdr:col>
      <xdr:colOff>165100</xdr:colOff>
      <xdr:row>39</xdr:row>
      <xdr:rowOff>35423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2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51949</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39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34572</xdr:rowOff>
    </xdr:from>
    <xdr:to>
      <xdr:col>55</xdr:col>
      <xdr:colOff>0</xdr:colOff>
      <xdr:row>57</xdr:row>
      <xdr:rowOff>161441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07222"/>
          <a:ext cx="838200" cy="12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161441</xdr:rowOff>
    </xdr:from>
    <xdr:to>
      <xdr:col>50</xdr:col>
      <xdr:colOff>114300</xdr:colOff>
      <xdr:row>57</xdr:row>
      <xdr:rowOff>165811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34091"/>
          <a:ext cx="889000" cy="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21992</xdr:rowOff>
    </xdr:from>
    <xdr:to>
      <xdr:col>45</xdr:col>
      <xdr:colOff>177800</xdr:colOff>
      <xdr:row>57</xdr:row>
      <xdr:rowOff>165811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94642"/>
          <a:ext cx="889000" cy="14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21992</xdr:rowOff>
    </xdr:from>
    <xdr:to>
      <xdr:col>41</xdr:col>
      <xdr:colOff>50800</xdr:colOff>
      <xdr:row>57</xdr:row>
      <xdr:rowOff>132300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94642"/>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155222</xdr:rowOff>
    </xdr:from>
    <xdr:to>
      <xdr:col>55</xdr:col>
      <xdr:colOff>50800</xdr:colOff>
      <xdr:row>57</xdr:row>
      <xdr:rowOff>85372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6649</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0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110641</xdr:rowOff>
    </xdr:from>
    <xdr:to>
      <xdr:col>50</xdr:col>
      <xdr:colOff>165100</xdr:colOff>
      <xdr:row>58</xdr:row>
      <xdr:rowOff>40791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8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57318</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65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115011</xdr:rowOff>
    </xdr:from>
    <xdr:to>
      <xdr:col>46</xdr:col>
      <xdr:colOff>38100</xdr:colOff>
      <xdr:row>58</xdr:row>
      <xdr:rowOff>45161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8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61688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66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142642</xdr:rowOff>
    </xdr:from>
    <xdr:to>
      <xdr:col>41</xdr:col>
      <xdr:colOff>101600</xdr:colOff>
      <xdr:row>57</xdr:row>
      <xdr:rowOff>72792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4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89319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51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81500</xdr:rowOff>
    </xdr:from>
    <xdr:to>
      <xdr:col>36</xdr:col>
      <xdr:colOff>165100</xdr:colOff>
      <xdr:row>58</xdr:row>
      <xdr:rowOff>11650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28177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62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163137</xdr:rowOff>
    </xdr:from>
    <xdr:to>
      <xdr:col>55</xdr:col>
      <xdr:colOff>0</xdr:colOff>
      <xdr:row>78</xdr:row>
      <xdr:rowOff>40934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364787"/>
          <a:ext cx="838200" cy="49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144503</xdr:rowOff>
    </xdr:from>
    <xdr:to>
      <xdr:col>50</xdr:col>
      <xdr:colOff>114300</xdr:colOff>
      <xdr:row>77</xdr:row>
      <xdr:rowOff>163137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46153"/>
          <a:ext cx="889000" cy="1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44341</xdr:rowOff>
    </xdr:from>
    <xdr:to>
      <xdr:col>45</xdr:col>
      <xdr:colOff>177800</xdr:colOff>
      <xdr:row>77</xdr:row>
      <xdr:rowOff>144503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074541"/>
          <a:ext cx="889000" cy="27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44341</xdr:rowOff>
    </xdr:from>
    <xdr:to>
      <xdr:col>41</xdr:col>
      <xdr:colOff>50800</xdr:colOff>
      <xdr:row>77</xdr:row>
      <xdr:rowOff>24523</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074541"/>
          <a:ext cx="889000" cy="15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161584</xdr:rowOff>
    </xdr:from>
    <xdr:to>
      <xdr:col>55</xdr:col>
      <xdr:colOff>50800</xdr:colOff>
      <xdr:row>78</xdr:row>
      <xdr:rowOff>91734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6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13011</xdr:rowOff>
    </xdr:from>
    <xdr:ext cx="599010"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1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112337</xdr:rowOff>
    </xdr:from>
    <xdr:to>
      <xdr:col>50</xdr:col>
      <xdr:colOff>165100</xdr:colOff>
      <xdr:row>78</xdr:row>
      <xdr:rowOff>42487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1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59014</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308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93703</xdr:rowOff>
    </xdr:from>
    <xdr:to>
      <xdr:col>46</xdr:col>
      <xdr:colOff>38100</xdr:colOff>
      <xdr:row>78</xdr:row>
      <xdr:rowOff>23853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29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40380</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50795" y="1307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164991</xdr:rowOff>
    </xdr:from>
    <xdr:to>
      <xdr:col>41</xdr:col>
      <xdr:colOff>101600</xdr:colOff>
      <xdr:row>76</xdr:row>
      <xdr:rowOff>95141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0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111668</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61795" y="1279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145173</xdr:rowOff>
    </xdr:from>
    <xdr:to>
      <xdr:col>36</xdr:col>
      <xdr:colOff>165100</xdr:colOff>
      <xdr:row>77</xdr:row>
      <xdr:rowOff>75323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91850</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672795" y="1295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34469</xdr:rowOff>
    </xdr:from>
    <xdr:to>
      <xdr:col>55</xdr:col>
      <xdr:colOff>0</xdr:colOff>
      <xdr:row>98</xdr:row>
      <xdr:rowOff>35736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65119"/>
          <a:ext cx="838200" cy="17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35736</xdr:rowOff>
    </xdr:from>
    <xdr:to>
      <xdr:col>50</xdr:col>
      <xdr:colOff>114300</xdr:colOff>
      <xdr:row>98</xdr:row>
      <xdr:rowOff>47318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3783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34694</xdr:rowOff>
    </xdr:from>
    <xdr:to>
      <xdr:col>45</xdr:col>
      <xdr:colOff>177800</xdr:colOff>
      <xdr:row>98</xdr:row>
      <xdr:rowOff>47318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36794"/>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34694</xdr:rowOff>
    </xdr:from>
    <xdr:to>
      <xdr:col>41</xdr:col>
      <xdr:colOff>50800</xdr:colOff>
      <xdr:row>98</xdr:row>
      <xdr:rowOff>76324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36794"/>
          <a:ext cx="889000" cy="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155119</xdr:rowOff>
    </xdr:from>
    <xdr:to>
      <xdr:col>55</xdr:col>
      <xdr:colOff>50800</xdr:colOff>
      <xdr:row>97</xdr:row>
      <xdr:rowOff>85269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1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6546</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6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156386</xdr:rowOff>
    </xdr:from>
    <xdr:to>
      <xdr:col>50</xdr:col>
      <xdr:colOff>165100</xdr:colOff>
      <xdr:row>98</xdr:row>
      <xdr:rowOff>86536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103063</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56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167968</xdr:rowOff>
    </xdr:from>
    <xdr:to>
      <xdr:col>46</xdr:col>
      <xdr:colOff>38100</xdr:colOff>
      <xdr:row>98</xdr:row>
      <xdr:rowOff>98118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9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114645</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57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155344</xdr:rowOff>
    </xdr:from>
    <xdr:to>
      <xdr:col>41</xdr:col>
      <xdr:colOff>101600</xdr:colOff>
      <xdr:row>98</xdr:row>
      <xdr:rowOff>85494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8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102021</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56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25524</xdr:rowOff>
    </xdr:from>
    <xdr:to>
      <xdr:col>36</xdr:col>
      <xdr:colOff>165100</xdr:colOff>
      <xdr:row>98</xdr:row>
      <xdr:rowOff>127124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118251</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92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149743</xdr:rowOff>
    </xdr:from>
    <xdr:to>
      <xdr:col>85</xdr:col>
      <xdr:colOff>127000</xdr:colOff>
      <xdr:row>38</xdr:row>
      <xdr:rowOff>132814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493393"/>
          <a:ext cx="838200" cy="1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149743</xdr:rowOff>
    </xdr:from>
    <xdr:to>
      <xdr:col>81</xdr:col>
      <xdr:colOff>50800</xdr:colOff>
      <xdr:row>38</xdr:row>
      <xdr:rowOff>97499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493393"/>
          <a:ext cx="889000" cy="11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97499</xdr:rowOff>
    </xdr:from>
    <xdr:to>
      <xdr:col>76</xdr:col>
      <xdr:colOff>114300</xdr:colOff>
      <xdr:row>39</xdr:row>
      <xdr:rowOff>606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12599"/>
          <a:ext cx="889000" cy="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81685</xdr:rowOff>
    </xdr:from>
    <xdr:to>
      <xdr:col>71</xdr:col>
      <xdr:colOff>177800</xdr:colOff>
      <xdr:row>39</xdr:row>
      <xdr:rowOff>606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596785"/>
          <a:ext cx="889000" cy="9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82014</xdr:rowOff>
    </xdr:from>
    <xdr:to>
      <xdr:col>85</xdr:col>
      <xdr:colOff>177800</xdr:colOff>
      <xdr:row>39</xdr:row>
      <xdr:rowOff>12164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5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41391</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3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98943</xdr:rowOff>
    </xdr:from>
    <xdr:to>
      <xdr:col>81</xdr:col>
      <xdr:colOff>101600</xdr:colOff>
      <xdr:row>38</xdr:row>
      <xdr:rowOff>29093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4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45620</xdr:rowOff>
    </xdr:from>
    <xdr:ext cx="59901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181795" y="621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46699</xdr:rowOff>
    </xdr:from>
    <xdr:to>
      <xdr:col>76</xdr:col>
      <xdr:colOff>165100</xdr:colOff>
      <xdr:row>38</xdr:row>
      <xdr:rowOff>148299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56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164826</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33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121256</xdr:rowOff>
    </xdr:from>
    <xdr:to>
      <xdr:col>72</xdr:col>
      <xdr:colOff>38100</xdr:colOff>
      <xdr:row>39</xdr:row>
      <xdr:rowOff>51406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3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67934</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41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30885</xdr:rowOff>
    </xdr:from>
    <xdr:to>
      <xdr:col>67</xdr:col>
      <xdr:colOff>101600</xdr:colOff>
      <xdr:row>38</xdr:row>
      <xdr:rowOff>132485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149012</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32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29956</xdr:rowOff>
    </xdr:from>
    <xdr:to>
      <xdr:col>85</xdr:col>
      <xdr:colOff>127000</xdr:colOff>
      <xdr:row>77</xdr:row>
      <xdr:rowOff>82451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231606"/>
          <a:ext cx="838200" cy="5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82451</xdr:rowOff>
    </xdr:from>
    <xdr:to>
      <xdr:col>81</xdr:col>
      <xdr:colOff>50800</xdr:colOff>
      <xdr:row>77</xdr:row>
      <xdr:rowOff>100817</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284101"/>
          <a:ext cx="889000" cy="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100817</xdr:rowOff>
    </xdr:from>
    <xdr:to>
      <xdr:col>76</xdr:col>
      <xdr:colOff>114300</xdr:colOff>
      <xdr:row>77</xdr:row>
      <xdr:rowOff>122980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302467"/>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82479</xdr:rowOff>
    </xdr:from>
    <xdr:to>
      <xdr:col>71</xdr:col>
      <xdr:colOff>177800</xdr:colOff>
      <xdr:row>77</xdr:row>
      <xdr:rowOff>122980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284129"/>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150606</xdr:rowOff>
    </xdr:from>
    <xdr:to>
      <xdr:col>85</xdr:col>
      <xdr:colOff>177800</xdr:colOff>
      <xdr:row>77</xdr:row>
      <xdr:rowOff>80756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8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2033</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0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31651</xdr:rowOff>
    </xdr:from>
    <xdr:to>
      <xdr:col>81</xdr:col>
      <xdr:colOff>101600</xdr:colOff>
      <xdr:row>77</xdr:row>
      <xdr:rowOff>133251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23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149778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00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50017</xdr:rowOff>
    </xdr:from>
    <xdr:to>
      <xdr:col>76</xdr:col>
      <xdr:colOff>165100</xdr:colOff>
      <xdr:row>77</xdr:row>
      <xdr:rowOff>151617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25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168144</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02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72180</xdr:rowOff>
    </xdr:from>
    <xdr:to>
      <xdr:col>72</xdr:col>
      <xdr:colOff>38100</xdr:colOff>
      <xdr:row>78</xdr:row>
      <xdr:rowOff>2330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2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18857</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04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31679</xdr:rowOff>
    </xdr:from>
    <xdr:to>
      <xdr:col>67</xdr:col>
      <xdr:colOff>101600</xdr:colOff>
      <xdr:row>77</xdr:row>
      <xdr:rowOff>133279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2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149806</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008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144994</xdr:rowOff>
    </xdr:from>
    <xdr:to>
      <xdr:col>85</xdr:col>
      <xdr:colOff>127000</xdr:colOff>
      <xdr:row>98</xdr:row>
      <xdr:rowOff>147441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47094"/>
          <a:ext cx="838200" cy="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147239</xdr:rowOff>
    </xdr:from>
    <xdr:to>
      <xdr:col>81</xdr:col>
      <xdr:colOff>50800</xdr:colOff>
      <xdr:row>98</xdr:row>
      <xdr:rowOff>147441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49339"/>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111356</xdr:rowOff>
    </xdr:from>
    <xdr:to>
      <xdr:col>76</xdr:col>
      <xdr:colOff>114300</xdr:colOff>
      <xdr:row>98</xdr:row>
      <xdr:rowOff>147239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13456"/>
          <a:ext cx="889000" cy="3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109400</xdr:rowOff>
    </xdr:from>
    <xdr:to>
      <xdr:col>71</xdr:col>
      <xdr:colOff>177800</xdr:colOff>
      <xdr:row>98</xdr:row>
      <xdr:rowOff>111356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11500"/>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94194</xdr:rowOff>
    </xdr:from>
    <xdr:to>
      <xdr:col>85</xdr:col>
      <xdr:colOff>177800</xdr:colOff>
      <xdr:row>99</xdr:row>
      <xdr:rowOff>24344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53571</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8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96641</xdr:rowOff>
    </xdr:from>
    <xdr:to>
      <xdr:col>81</xdr:col>
      <xdr:colOff>101600</xdr:colOff>
      <xdr:row>99</xdr:row>
      <xdr:rowOff>26791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43318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67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96439</xdr:rowOff>
    </xdr:from>
    <xdr:to>
      <xdr:col>76</xdr:col>
      <xdr:colOff>165100</xdr:colOff>
      <xdr:row>99</xdr:row>
      <xdr:rowOff>26589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43116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67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60556</xdr:rowOff>
    </xdr:from>
    <xdr:to>
      <xdr:col>72</xdr:col>
      <xdr:colOff>38100</xdr:colOff>
      <xdr:row>98</xdr:row>
      <xdr:rowOff>162156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7233</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03795" y="16637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58600</xdr:rowOff>
    </xdr:from>
    <xdr:to>
      <xdr:col>67</xdr:col>
      <xdr:colOff>101600</xdr:colOff>
      <xdr:row>98</xdr:row>
      <xdr:rowOff>160200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5277</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6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86345</xdr:rowOff>
    </xdr:from>
    <xdr:to>
      <xdr:col>116</xdr:col>
      <xdr:colOff>63500</xdr:colOff>
      <xdr:row>37</xdr:row>
      <xdr:rowOff>110782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429995"/>
          <a:ext cx="8382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110782</xdr:rowOff>
    </xdr:from>
    <xdr:to>
      <xdr:col>111</xdr:col>
      <xdr:colOff>177800</xdr:colOff>
      <xdr:row>37</xdr:row>
      <xdr:rowOff>114234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454432"/>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114234</xdr:rowOff>
    </xdr:from>
    <xdr:to>
      <xdr:col>107</xdr:col>
      <xdr:colOff>50800</xdr:colOff>
      <xdr:row>37</xdr:row>
      <xdr:rowOff>122601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457884"/>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151886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6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122601</xdr:rowOff>
    </xdr:from>
    <xdr:to>
      <xdr:col>102</xdr:col>
      <xdr:colOff>114300</xdr:colOff>
      <xdr:row>37</xdr:row>
      <xdr:rowOff>141780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466251"/>
          <a:ext cx="889000" cy="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35545</xdr:rowOff>
    </xdr:from>
    <xdr:to>
      <xdr:col>116</xdr:col>
      <xdr:colOff>114300</xdr:colOff>
      <xdr:row>37</xdr:row>
      <xdr:rowOff>137145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7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58422</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23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59982</xdr:rowOff>
    </xdr:from>
    <xdr:to>
      <xdr:col>112</xdr:col>
      <xdr:colOff>38100</xdr:colOff>
      <xdr:row>37</xdr:row>
      <xdr:rowOff>161582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40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6659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17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63434</xdr:rowOff>
    </xdr:from>
    <xdr:to>
      <xdr:col>107</xdr:col>
      <xdr:colOff>101600</xdr:colOff>
      <xdr:row>37</xdr:row>
      <xdr:rowOff>165034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0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18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71801</xdr:rowOff>
    </xdr:from>
    <xdr:to>
      <xdr:col>102</xdr:col>
      <xdr:colOff>165100</xdr:colOff>
      <xdr:row>38</xdr:row>
      <xdr:rowOff>1950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4154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18478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10428" y="619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90980</xdr:rowOff>
    </xdr:from>
    <xdr:to>
      <xdr:col>98</xdr:col>
      <xdr:colOff>38100</xdr:colOff>
      <xdr:row>38</xdr:row>
      <xdr:rowOff>21130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3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37657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620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128887</xdr:rowOff>
    </xdr:from>
    <xdr:to>
      <xdr:col>116</xdr:col>
      <xdr:colOff>63500</xdr:colOff>
      <xdr:row>58</xdr:row>
      <xdr:rowOff>34179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901537"/>
          <a:ext cx="838200" cy="7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30106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974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34179</xdr:rowOff>
    </xdr:from>
    <xdr:to>
      <xdr:col>111</xdr:col>
      <xdr:colOff>177800</xdr:colOff>
      <xdr:row>58</xdr:row>
      <xdr:rowOff>37772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978279"/>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145097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08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115070</xdr:rowOff>
    </xdr:from>
    <xdr:to>
      <xdr:col>107</xdr:col>
      <xdr:colOff>50800</xdr:colOff>
      <xdr:row>58</xdr:row>
      <xdr:rowOff>37772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887720"/>
          <a:ext cx="889000" cy="9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146299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0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115070</xdr:rowOff>
    </xdr:from>
    <xdr:to>
      <xdr:col>102</xdr:col>
      <xdr:colOff>114300</xdr:colOff>
      <xdr:row>58</xdr:row>
      <xdr:rowOff>107966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887720"/>
          <a:ext cx="889000" cy="1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142875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0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78087</xdr:rowOff>
    </xdr:from>
    <xdr:to>
      <xdr:col>116</xdr:col>
      <xdr:colOff>114300</xdr:colOff>
      <xdr:row>58</xdr:row>
      <xdr:rowOff>8237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100964</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154829</xdr:rowOff>
    </xdr:from>
    <xdr:to>
      <xdr:col>112</xdr:col>
      <xdr:colOff>38100</xdr:colOff>
      <xdr:row>58</xdr:row>
      <xdr:rowOff>84979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101506</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70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158422</xdr:rowOff>
    </xdr:from>
    <xdr:to>
      <xdr:col>107</xdr:col>
      <xdr:colOff>101600</xdr:colOff>
      <xdr:row>58</xdr:row>
      <xdr:rowOff>88572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3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105099</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70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64270</xdr:rowOff>
    </xdr:from>
    <xdr:to>
      <xdr:col>102</xdr:col>
      <xdr:colOff>165100</xdr:colOff>
      <xdr:row>57</xdr:row>
      <xdr:rowOff>165870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10947</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61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57166</xdr:rowOff>
    </xdr:from>
    <xdr:to>
      <xdr:col>98</xdr:col>
      <xdr:colOff>38100</xdr:colOff>
      <xdr:row>58</xdr:row>
      <xdr:rowOff>158766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0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149893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9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9916</xdr:rowOff>
    </xdr:from>
    <xdr:to>
      <xdr:col>116</xdr:col>
      <xdr:colOff>63500</xdr:colOff>
      <xdr:row>76</xdr:row>
      <xdr:rowOff>38869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040116"/>
          <a:ext cx="838200" cy="2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38869</xdr:rowOff>
    </xdr:from>
    <xdr:to>
      <xdr:col>111</xdr:col>
      <xdr:colOff>177800</xdr:colOff>
      <xdr:row>76</xdr:row>
      <xdr:rowOff>78088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69069"/>
          <a:ext cx="889000" cy="3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78088</xdr:rowOff>
    </xdr:from>
    <xdr:to>
      <xdr:col>107</xdr:col>
      <xdr:colOff>50800</xdr:colOff>
      <xdr:row>76</xdr:row>
      <xdr:rowOff>91336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108288"/>
          <a:ext cx="889000" cy="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74606</xdr:rowOff>
    </xdr:from>
    <xdr:to>
      <xdr:col>102</xdr:col>
      <xdr:colOff>114300</xdr:colOff>
      <xdr:row>76</xdr:row>
      <xdr:rowOff>91336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104806"/>
          <a:ext cx="889000" cy="1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130566</xdr:rowOff>
    </xdr:from>
    <xdr:to>
      <xdr:col>116</xdr:col>
      <xdr:colOff>114300</xdr:colOff>
      <xdr:row>76</xdr:row>
      <xdr:rowOff>60716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153443</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840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159519</xdr:rowOff>
    </xdr:from>
    <xdr:to>
      <xdr:col>112</xdr:col>
      <xdr:colOff>38100</xdr:colOff>
      <xdr:row>76</xdr:row>
      <xdr:rowOff>89669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106195</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7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27288</xdr:rowOff>
    </xdr:from>
    <xdr:to>
      <xdr:col>107</xdr:col>
      <xdr:colOff>101600</xdr:colOff>
      <xdr:row>76</xdr:row>
      <xdr:rowOff>128888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145415</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83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40536</xdr:rowOff>
    </xdr:from>
    <xdr:to>
      <xdr:col>102</xdr:col>
      <xdr:colOff>165100</xdr:colOff>
      <xdr:row>76</xdr:row>
      <xdr:rowOff>142136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7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158663</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84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23806</xdr:rowOff>
    </xdr:from>
    <xdr:to>
      <xdr:col>98</xdr:col>
      <xdr:colOff>38100</xdr:colOff>
      <xdr:row>76</xdr:row>
      <xdr:rowOff>125406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141933</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82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年度については、新型コロナウイルス感染症の影響により、新規事業等の追加により決算額が対前年度比</a:t>
          </a:r>
          <a:r>
            <a:rPr kumimoji="1" lang="en-US" altLang="ja-JP" sz="1200">
              <a:latin typeface="ＭＳ Ｐゴシック" panose="020B0600070205080204" pitchFamily="50" charset="-128"/>
              <a:ea typeface="ＭＳ Ｐゴシック" panose="020B0600070205080204" pitchFamily="50" charset="-128"/>
            </a:rPr>
            <a:t>21.5</a:t>
          </a:r>
          <a:r>
            <a:rPr kumimoji="1" lang="ja-JP" altLang="en-US" sz="1200">
              <a:latin typeface="ＭＳ Ｐゴシック" panose="020B0600070205080204" pitchFamily="50" charset="-128"/>
              <a:ea typeface="ＭＳ Ｐゴシック" panose="020B0600070205080204" pitchFamily="50" charset="-128"/>
            </a:rPr>
            <a:t>％増となった。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人件費においては、職員の昇給に加え、会計年度任用職員制度の導入に伴い、対前年度比</a:t>
          </a:r>
          <a:r>
            <a:rPr kumimoji="1" lang="en-US" altLang="ja-JP" sz="1200">
              <a:latin typeface="ＭＳ Ｐゴシック" panose="020B0600070205080204" pitchFamily="50" charset="-128"/>
              <a:ea typeface="ＭＳ Ｐゴシック" panose="020B0600070205080204" pitchFamily="50" charset="-128"/>
            </a:rPr>
            <a:t>20.9</a:t>
          </a:r>
          <a:r>
            <a:rPr kumimoji="1" lang="ja-JP" altLang="en-US" sz="1200">
              <a:latin typeface="ＭＳ Ｐゴシック" panose="020B0600070205080204" pitchFamily="50" charset="-128"/>
              <a:ea typeface="ＭＳ Ｐゴシック" panose="020B0600070205080204" pitchFamily="50" charset="-128"/>
            </a:rPr>
            <a:t>％増となっている。補助費については、新型コロナウイルス感染症の対策として、特別定額給付金事業やプレミアム付き商品券補助事業等が補正予算により追加となり、対前年度比</a:t>
          </a:r>
          <a:r>
            <a:rPr kumimoji="1" lang="en-US" altLang="ja-JP" sz="1200">
              <a:latin typeface="ＭＳ Ｐゴシック" panose="020B0600070205080204" pitchFamily="50" charset="-128"/>
              <a:ea typeface="ＭＳ Ｐゴシック" panose="020B0600070205080204" pitchFamily="50" charset="-128"/>
            </a:rPr>
            <a:t>55.8</a:t>
          </a:r>
          <a:r>
            <a:rPr kumimoji="1" lang="ja-JP" altLang="en-US" sz="1200">
              <a:latin typeface="ＭＳ Ｐゴシック" panose="020B0600070205080204" pitchFamily="50" charset="-128"/>
              <a:ea typeface="ＭＳ Ｐゴシック" panose="020B0600070205080204" pitchFamily="50" charset="-128"/>
            </a:rPr>
            <a:t>％の大幅な増となっている。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普通建設事業のうち、新規整備分として共同調理場の整備や防災行政無線デジタル同報系システム整備、生涯学習交流センターの整備等で増となったが、道路改良に係る経費が減額となっているため、新規整備分については減となっている。更新整備分として、原子力災害施設の改修や総合庁舎の照明</a:t>
          </a:r>
          <a:r>
            <a:rPr kumimoji="1" lang="en-US" altLang="ja-JP" sz="1200">
              <a:latin typeface="ＭＳ Ｐゴシック" panose="020B0600070205080204" pitchFamily="50" charset="-128"/>
              <a:ea typeface="ＭＳ Ｐゴシック" panose="020B0600070205080204" pitchFamily="50" charset="-128"/>
            </a:rPr>
            <a:t>LED</a:t>
          </a:r>
          <a:r>
            <a:rPr kumimoji="1" lang="ja-JP" altLang="en-US" sz="1200">
              <a:latin typeface="ＭＳ Ｐゴシック" panose="020B0600070205080204" pitchFamily="50" charset="-128"/>
              <a:ea typeface="ＭＳ Ｐゴシック" panose="020B0600070205080204" pitchFamily="50" charset="-128"/>
            </a:rPr>
            <a:t>化に加え、新型コロナウイルス感染症の対策として公共施設のトイレ改修を行ったことにより増となっている。災害復旧事業費では、大きな災害がなかったため減となっている。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貸付金については、奨学貸付金が微減となったが、津野山畜産公社への貸付金が増となったことに伴い増、繰出金では、国保会計において職員の異動に伴い職員給与等繰出金が増となっている。物件費では、令和元年度まで物件費で計上していた臨時職員に係る賃金が減、新型コロナウイルス感染症の影響により事業の中止や規模の縮小等により事業がこれまでどおり実施できなかったことにより減となっている。前年度繰上充用金については発生していないため、数値として表れていな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高知県梼原町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3,404
3,399
236.45
8,368,487
8,288,737
30,629
2,928,700
7,480,104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116497</xdr:rowOff>
    </xdr:from>
    <xdr:to>
      <xdr:col>24</xdr:col>
      <xdr:colOff>63500</xdr:colOff>
      <xdr:row>37</xdr:row>
      <xdr:rowOff>117716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60147"/>
          <a:ext cx="8382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108725</xdr:rowOff>
    </xdr:from>
    <xdr:to>
      <xdr:col>19</xdr:col>
      <xdr:colOff>177800</xdr:colOff>
      <xdr:row>37</xdr:row>
      <xdr:rowOff>116497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5237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108725</xdr:rowOff>
    </xdr:from>
    <xdr:to>
      <xdr:col>15</xdr:col>
      <xdr:colOff>50800</xdr:colOff>
      <xdr:row>37</xdr:row>
      <xdr:rowOff>132671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52375"/>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114211</xdr:rowOff>
    </xdr:from>
    <xdr:to>
      <xdr:col>10</xdr:col>
      <xdr:colOff>114300</xdr:colOff>
      <xdr:row>37</xdr:row>
      <xdr:rowOff>132671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57861"/>
          <a:ext cx="889000" cy="1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66916</xdr:rowOff>
    </xdr:from>
    <xdr:to>
      <xdr:col>24</xdr:col>
      <xdr:colOff>114300</xdr:colOff>
      <xdr:row>37</xdr:row>
      <xdr:rowOff>168517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10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45343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65697</xdr:rowOff>
    </xdr:from>
    <xdr:to>
      <xdr:col>20</xdr:col>
      <xdr:colOff>38100</xdr:colOff>
      <xdr:row>37</xdr:row>
      <xdr:rowOff>167297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158424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0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57925</xdr:rowOff>
    </xdr:from>
    <xdr:to>
      <xdr:col>15</xdr:col>
      <xdr:colOff>101600</xdr:colOff>
      <xdr:row>37</xdr:row>
      <xdr:rowOff>159525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150651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81871</xdr:rowOff>
    </xdr:from>
    <xdr:to>
      <xdr:col>10</xdr:col>
      <xdr:colOff>165100</xdr:colOff>
      <xdr:row>38</xdr:row>
      <xdr:rowOff>12021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3147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63411</xdr:rowOff>
    </xdr:from>
    <xdr:to>
      <xdr:col>6</xdr:col>
      <xdr:colOff>38100</xdr:colOff>
      <xdr:row>37</xdr:row>
      <xdr:rowOff>165012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70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156138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134246</xdr:rowOff>
    </xdr:from>
    <xdr:to>
      <xdr:col>24</xdr:col>
      <xdr:colOff>63500</xdr:colOff>
      <xdr:row>57</xdr:row>
      <xdr:rowOff>162045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735446"/>
          <a:ext cx="838200" cy="19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134660</xdr:rowOff>
    </xdr:from>
    <xdr:to>
      <xdr:col>19</xdr:col>
      <xdr:colOff>177800</xdr:colOff>
      <xdr:row>57</xdr:row>
      <xdr:rowOff>162045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07310"/>
          <a:ext cx="889000" cy="2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134660</xdr:rowOff>
    </xdr:from>
    <xdr:to>
      <xdr:col>15</xdr:col>
      <xdr:colOff>50800</xdr:colOff>
      <xdr:row>57</xdr:row>
      <xdr:rowOff>145962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07310"/>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145962</xdr:rowOff>
    </xdr:from>
    <xdr:to>
      <xdr:col>10</xdr:col>
      <xdr:colOff>114300</xdr:colOff>
      <xdr:row>58</xdr:row>
      <xdr:rowOff>13795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18612"/>
          <a:ext cx="889000" cy="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83446</xdr:rowOff>
    </xdr:from>
    <xdr:to>
      <xdr:col>24</xdr:col>
      <xdr:colOff>114300</xdr:colOff>
      <xdr:row>57</xdr:row>
      <xdr:rowOff>13596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106323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53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111245</xdr:rowOff>
    </xdr:from>
    <xdr:to>
      <xdr:col>20</xdr:col>
      <xdr:colOff>38100</xdr:colOff>
      <xdr:row>58</xdr:row>
      <xdr:rowOff>41395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57922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83860</xdr:rowOff>
    </xdr:from>
    <xdr:to>
      <xdr:col>15</xdr:col>
      <xdr:colOff>101600</xdr:colOff>
      <xdr:row>58</xdr:row>
      <xdr:rowOff>14010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30537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3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95162</xdr:rowOff>
    </xdr:from>
    <xdr:to>
      <xdr:col>10</xdr:col>
      <xdr:colOff>165100</xdr:colOff>
      <xdr:row>58</xdr:row>
      <xdr:rowOff>25312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6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41839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43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134445</xdr:rowOff>
    </xdr:from>
    <xdr:to>
      <xdr:col>6</xdr:col>
      <xdr:colOff>38100</xdr:colOff>
      <xdr:row>58</xdr:row>
      <xdr:rowOff>64595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0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81122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105910</xdr:rowOff>
    </xdr:from>
    <xdr:to>
      <xdr:col>24</xdr:col>
      <xdr:colOff>63500</xdr:colOff>
      <xdr:row>76</xdr:row>
      <xdr:rowOff>130519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36110"/>
          <a:ext cx="838200" cy="2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102564</xdr:rowOff>
    </xdr:from>
    <xdr:to>
      <xdr:col>19</xdr:col>
      <xdr:colOff>177800</xdr:colOff>
      <xdr:row>76</xdr:row>
      <xdr:rowOff>130519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132764"/>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63750</xdr:rowOff>
    </xdr:from>
    <xdr:to>
      <xdr:col>15</xdr:col>
      <xdr:colOff>50800</xdr:colOff>
      <xdr:row>76</xdr:row>
      <xdr:rowOff>102564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2579600"/>
          <a:ext cx="889000" cy="55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63750</xdr:rowOff>
    </xdr:from>
    <xdr:to>
      <xdr:col>10</xdr:col>
      <xdr:colOff>114300</xdr:colOff>
      <xdr:row>73</xdr:row>
      <xdr:rowOff>123323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2579600"/>
          <a:ext cx="889000" cy="5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55110</xdr:rowOff>
    </xdr:from>
    <xdr:to>
      <xdr:col>24</xdr:col>
      <xdr:colOff>114300</xdr:colOff>
      <xdr:row>76</xdr:row>
      <xdr:rowOff>156710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77986</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3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79719</xdr:rowOff>
    </xdr:from>
    <xdr:to>
      <xdr:col>20</xdr:col>
      <xdr:colOff>38100</xdr:colOff>
      <xdr:row>77</xdr:row>
      <xdr:rowOff>9869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26397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8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51764</xdr:rowOff>
    </xdr:from>
    <xdr:to>
      <xdr:col>15</xdr:col>
      <xdr:colOff>101600</xdr:colOff>
      <xdr:row>76</xdr:row>
      <xdr:rowOff>153364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169891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57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12950</xdr:rowOff>
    </xdr:from>
    <xdr:to>
      <xdr:col>10</xdr:col>
      <xdr:colOff>165100</xdr:colOff>
      <xdr:row>73</xdr:row>
      <xdr:rowOff>114550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2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131077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30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72523</xdr:rowOff>
    </xdr:from>
    <xdr:to>
      <xdr:col>6</xdr:col>
      <xdr:colOff>38100</xdr:colOff>
      <xdr:row>74</xdr:row>
      <xdr:rowOff>2673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258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19200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3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128967</xdr:rowOff>
    </xdr:from>
    <xdr:to>
      <xdr:col>24</xdr:col>
      <xdr:colOff>63500</xdr:colOff>
      <xdr:row>96</xdr:row>
      <xdr:rowOff>143890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588167"/>
          <a:ext cx="838200" cy="1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143890</xdr:rowOff>
    </xdr:from>
    <xdr:to>
      <xdr:col>19</xdr:col>
      <xdr:colOff>177800</xdr:colOff>
      <xdr:row>97</xdr:row>
      <xdr:rowOff>10880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03090"/>
          <a:ext cx="889000" cy="3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167211</xdr:rowOff>
    </xdr:from>
    <xdr:to>
      <xdr:col>15</xdr:col>
      <xdr:colOff>50800</xdr:colOff>
      <xdr:row>97</xdr:row>
      <xdr:rowOff>10880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626411"/>
          <a:ext cx="889000" cy="1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167211</xdr:rowOff>
    </xdr:from>
    <xdr:to>
      <xdr:col>10</xdr:col>
      <xdr:colOff>114300</xdr:colOff>
      <xdr:row>97</xdr:row>
      <xdr:rowOff>52245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626411"/>
          <a:ext cx="889000" cy="5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78167</xdr:rowOff>
    </xdr:from>
    <xdr:to>
      <xdr:col>24</xdr:col>
      <xdr:colOff>114300</xdr:colOff>
      <xdr:row>97</xdr:row>
      <xdr:rowOff>8317</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3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101044</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3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93090</xdr:rowOff>
    </xdr:from>
    <xdr:to>
      <xdr:col>20</xdr:col>
      <xdr:colOff>38100</xdr:colOff>
      <xdr:row>97</xdr:row>
      <xdr:rowOff>23240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5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39767</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27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131530</xdr:rowOff>
    </xdr:from>
    <xdr:to>
      <xdr:col>15</xdr:col>
      <xdr:colOff>101600</xdr:colOff>
      <xdr:row>97</xdr:row>
      <xdr:rowOff>61680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78207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116411</xdr:rowOff>
    </xdr:from>
    <xdr:to>
      <xdr:col>10</xdr:col>
      <xdr:colOff>165100</xdr:colOff>
      <xdr:row>97</xdr:row>
      <xdr:rowOff>46561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57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63088</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350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1445</xdr:rowOff>
    </xdr:from>
    <xdr:to>
      <xdr:col>6</xdr:col>
      <xdr:colOff>38100</xdr:colOff>
      <xdr:row>97</xdr:row>
      <xdr:rowOff>103045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3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119572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40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36515</xdr:rowOff>
    </xdr:from>
    <xdr:to>
      <xdr:col>55</xdr:col>
      <xdr:colOff>0</xdr:colOff>
      <xdr:row>58</xdr:row>
      <xdr:rowOff>54882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80615"/>
          <a:ext cx="838200" cy="1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48413</xdr:rowOff>
    </xdr:from>
    <xdr:to>
      <xdr:col>50</xdr:col>
      <xdr:colOff>114300</xdr:colOff>
      <xdr:row>58</xdr:row>
      <xdr:rowOff>54882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92513"/>
          <a:ext cx="8890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24757</xdr:rowOff>
    </xdr:from>
    <xdr:to>
      <xdr:col>45</xdr:col>
      <xdr:colOff>177800</xdr:colOff>
      <xdr:row>58</xdr:row>
      <xdr:rowOff>48413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968857"/>
          <a:ext cx="889000" cy="2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24757</xdr:rowOff>
    </xdr:from>
    <xdr:to>
      <xdr:col>41</xdr:col>
      <xdr:colOff>50800</xdr:colOff>
      <xdr:row>58</xdr:row>
      <xdr:rowOff>68048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968857"/>
          <a:ext cx="889000" cy="4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157165</xdr:rowOff>
    </xdr:from>
    <xdr:to>
      <xdr:col>55</xdr:col>
      <xdr:colOff>50800</xdr:colOff>
      <xdr:row>58</xdr:row>
      <xdr:rowOff>87315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2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116542</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1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4082</xdr:rowOff>
    </xdr:from>
    <xdr:to>
      <xdr:col>50</xdr:col>
      <xdr:colOff>165100</xdr:colOff>
      <xdr:row>58</xdr:row>
      <xdr:rowOff>105682</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122209</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2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169063</xdr:rowOff>
    </xdr:from>
    <xdr:to>
      <xdr:col>46</xdr:col>
      <xdr:colOff>38100</xdr:colOff>
      <xdr:row>58</xdr:row>
      <xdr:rowOff>99213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4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115740</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1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145407</xdr:rowOff>
    </xdr:from>
    <xdr:to>
      <xdr:col>41</xdr:col>
      <xdr:colOff>101600</xdr:colOff>
      <xdr:row>58</xdr:row>
      <xdr:rowOff>75557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92084</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693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17248</xdr:rowOff>
    </xdr:from>
    <xdr:to>
      <xdr:col>36</xdr:col>
      <xdr:colOff>165100</xdr:colOff>
      <xdr:row>58</xdr:row>
      <xdr:rowOff>118848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109975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5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162959</xdr:rowOff>
    </xdr:from>
    <xdr:to>
      <xdr:col>55</xdr:col>
      <xdr:colOff>0</xdr:colOff>
      <xdr:row>79</xdr:row>
      <xdr:rowOff>38509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536059"/>
          <a:ext cx="838200" cy="4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162959</xdr:rowOff>
    </xdr:from>
    <xdr:to>
      <xdr:col>50</xdr:col>
      <xdr:colOff>114300</xdr:colOff>
      <xdr:row>79</xdr:row>
      <xdr:rowOff>10466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36059"/>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10466</xdr:rowOff>
    </xdr:from>
    <xdr:to>
      <xdr:col>45</xdr:col>
      <xdr:colOff>177800</xdr:colOff>
      <xdr:row>79</xdr:row>
      <xdr:rowOff>32800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55016"/>
          <a:ext cx="889000" cy="2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32800</xdr:rowOff>
    </xdr:from>
    <xdr:to>
      <xdr:col>41</xdr:col>
      <xdr:colOff>50800</xdr:colOff>
      <xdr:row>79</xdr:row>
      <xdr:rowOff>38215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577350"/>
          <a:ext cx="889000" cy="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159159</xdr:rowOff>
    </xdr:from>
    <xdr:to>
      <xdr:col>55</xdr:col>
      <xdr:colOff>50800</xdr:colOff>
      <xdr:row>79</xdr:row>
      <xdr:rowOff>89309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5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74086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112159</xdr:rowOff>
    </xdr:from>
    <xdr:to>
      <xdr:col>50</xdr:col>
      <xdr:colOff>165100</xdr:colOff>
      <xdr:row>79</xdr:row>
      <xdr:rowOff>42309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8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33436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7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131116</xdr:rowOff>
    </xdr:from>
    <xdr:to>
      <xdr:col>46</xdr:col>
      <xdr:colOff>38100</xdr:colOff>
      <xdr:row>79</xdr:row>
      <xdr:rowOff>61266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52393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153450</xdr:rowOff>
    </xdr:from>
    <xdr:to>
      <xdr:col>41</xdr:col>
      <xdr:colOff>101600</xdr:colOff>
      <xdr:row>79</xdr:row>
      <xdr:rowOff>83600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52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74727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6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158865</xdr:rowOff>
    </xdr:from>
    <xdr:to>
      <xdr:col>36</xdr:col>
      <xdr:colOff>165100</xdr:colOff>
      <xdr:row>79</xdr:row>
      <xdr:rowOff>89015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5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80142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62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168875</xdr:rowOff>
    </xdr:from>
    <xdr:to>
      <xdr:col>55</xdr:col>
      <xdr:colOff>0</xdr:colOff>
      <xdr:row>97</xdr:row>
      <xdr:rowOff>5618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28075"/>
          <a:ext cx="838200" cy="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5618</xdr:rowOff>
    </xdr:from>
    <xdr:to>
      <xdr:col>50</xdr:col>
      <xdr:colOff>114300</xdr:colOff>
      <xdr:row>97</xdr:row>
      <xdr:rowOff>13236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36268"/>
          <a:ext cx="889000" cy="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13236</xdr:rowOff>
    </xdr:from>
    <xdr:to>
      <xdr:col>45</xdr:col>
      <xdr:colOff>177800</xdr:colOff>
      <xdr:row>97</xdr:row>
      <xdr:rowOff>129921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643886"/>
          <a:ext cx="889000" cy="11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129921</xdr:rowOff>
    </xdr:from>
    <xdr:to>
      <xdr:col>41</xdr:col>
      <xdr:colOff>50800</xdr:colOff>
      <xdr:row>97</xdr:row>
      <xdr:rowOff>163288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60571"/>
          <a:ext cx="889000" cy="3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118075</xdr:rowOff>
    </xdr:from>
    <xdr:to>
      <xdr:col>55</xdr:col>
      <xdr:colOff>50800</xdr:colOff>
      <xdr:row>97</xdr:row>
      <xdr:rowOff>48225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7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140952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126268</xdr:rowOff>
    </xdr:from>
    <xdr:to>
      <xdr:col>50</xdr:col>
      <xdr:colOff>165100</xdr:colOff>
      <xdr:row>97</xdr:row>
      <xdr:rowOff>56418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72945</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36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133886</xdr:rowOff>
    </xdr:from>
    <xdr:to>
      <xdr:col>46</xdr:col>
      <xdr:colOff>38100</xdr:colOff>
      <xdr:row>97</xdr:row>
      <xdr:rowOff>64036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9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80563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36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79121</xdr:rowOff>
    </xdr:from>
    <xdr:to>
      <xdr:col>41</xdr:col>
      <xdr:colOff>101600</xdr:colOff>
      <xdr:row>98</xdr:row>
      <xdr:rowOff>9271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0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25798</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48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112488</xdr:rowOff>
    </xdr:from>
    <xdr:to>
      <xdr:col>36</xdr:col>
      <xdr:colOff>165100</xdr:colOff>
      <xdr:row>98</xdr:row>
      <xdr:rowOff>42638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4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59165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51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159634</xdr:rowOff>
    </xdr:from>
    <xdr:to>
      <xdr:col>85</xdr:col>
      <xdr:colOff>127000</xdr:colOff>
      <xdr:row>37</xdr:row>
      <xdr:rowOff>88612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331834"/>
          <a:ext cx="838200" cy="10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159634</xdr:rowOff>
    </xdr:from>
    <xdr:to>
      <xdr:col>81</xdr:col>
      <xdr:colOff>50800</xdr:colOff>
      <xdr:row>38</xdr:row>
      <xdr:rowOff>1119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331834"/>
          <a:ext cx="889000" cy="18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1119</xdr:rowOff>
    </xdr:from>
    <xdr:to>
      <xdr:col>76</xdr:col>
      <xdr:colOff>114300</xdr:colOff>
      <xdr:row>38</xdr:row>
      <xdr:rowOff>46786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16219"/>
          <a:ext cx="889000" cy="4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46786</xdr:rowOff>
    </xdr:from>
    <xdr:to>
      <xdr:col>71</xdr:col>
      <xdr:colOff>177800</xdr:colOff>
      <xdr:row>38</xdr:row>
      <xdr:rowOff>83423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61886"/>
          <a:ext cx="889000" cy="3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37812</xdr:rowOff>
    </xdr:from>
    <xdr:to>
      <xdr:col>85</xdr:col>
      <xdr:colOff>177800</xdr:colOff>
      <xdr:row>37</xdr:row>
      <xdr:rowOff>139412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60689</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3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108834</xdr:rowOff>
    </xdr:from>
    <xdr:to>
      <xdr:col>81</xdr:col>
      <xdr:colOff>101600</xdr:colOff>
      <xdr:row>37</xdr:row>
      <xdr:rowOff>38984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8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55511</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605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121769</xdr:rowOff>
    </xdr:from>
    <xdr:to>
      <xdr:col>76</xdr:col>
      <xdr:colOff>165100</xdr:colOff>
      <xdr:row>38</xdr:row>
      <xdr:rowOff>51919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68446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167436</xdr:rowOff>
    </xdr:from>
    <xdr:to>
      <xdr:col>72</xdr:col>
      <xdr:colOff>38100</xdr:colOff>
      <xdr:row>38</xdr:row>
      <xdr:rowOff>97586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1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88713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0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32623</xdr:rowOff>
    </xdr:from>
    <xdr:to>
      <xdr:col>67</xdr:col>
      <xdr:colOff>101600</xdr:colOff>
      <xdr:row>38</xdr:row>
      <xdr:rowOff>134223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4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125350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101840</xdr:rowOff>
    </xdr:from>
    <xdr:to>
      <xdr:col>85</xdr:col>
      <xdr:colOff>127000</xdr:colOff>
      <xdr:row>57</xdr:row>
      <xdr:rowOff>37769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703040"/>
          <a:ext cx="838200" cy="10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37769</xdr:rowOff>
    </xdr:from>
    <xdr:to>
      <xdr:col>81</xdr:col>
      <xdr:colOff>50800</xdr:colOff>
      <xdr:row>57</xdr:row>
      <xdr:rowOff>149406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10419"/>
          <a:ext cx="889000" cy="11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27145</xdr:rowOff>
    </xdr:from>
    <xdr:to>
      <xdr:col>76</xdr:col>
      <xdr:colOff>114300</xdr:colOff>
      <xdr:row>57</xdr:row>
      <xdr:rowOff>149406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456895"/>
          <a:ext cx="889000" cy="46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27145</xdr:rowOff>
    </xdr:from>
    <xdr:to>
      <xdr:col>71</xdr:col>
      <xdr:colOff>177800</xdr:colOff>
      <xdr:row>56</xdr:row>
      <xdr:rowOff>134364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456895"/>
          <a:ext cx="889000" cy="27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51040</xdr:rowOff>
    </xdr:from>
    <xdr:to>
      <xdr:col>85</xdr:col>
      <xdr:colOff>177800</xdr:colOff>
      <xdr:row>56</xdr:row>
      <xdr:rowOff>152640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73917</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50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158419</xdr:rowOff>
    </xdr:from>
    <xdr:to>
      <xdr:col>81</xdr:col>
      <xdr:colOff>101600</xdr:colOff>
      <xdr:row>57</xdr:row>
      <xdr:rowOff>88569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7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105096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53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98606</xdr:rowOff>
    </xdr:from>
    <xdr:to>
      <xdr:col>76</xdr:col>
      <xdr:colOff>165100</xdr:colOff>
      <xdr:row>58</xdr:row>
      <xdr:rowOff>28756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7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45283</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64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147795</xdr:rowOff>
    </xdr:from>
    <xdr:to>
      <xdr:col>72</xdr:col>
      <xdr:colOff>38100</xdr:colOff>
      <xdr:row>55</xdr:row>
      <xdr:rowOff>77945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40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94472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18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83564</xdr:rowOff>
    </xdr:from>
    <xdr:to>
      <xdr:col>67</xdr:col>
      <xdr:colOff>101600</xdr:colOff>
      <xdr:row>57</xdr:row>
      <xdr:rowOff>13714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8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30241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459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149743</xdr:rowOff>
    </xdr:from>
    <xdr:to>
      <xdr:col>85</xdr:col>
      <xdr:colOff>127000</xdr:colOff>
      <xdr:row>78</xdr:row>
      <xdr:rowOff>132814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51393"/>
          <a:ext cx="838200" cy="1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149743</xdr:rowOff>
    </xdr:from>
    <xdr:to>
      <xdr:col>81</xdr:col>
      <xdr:colOff>50800</xdr:colOff>
      <xdr:row>78</xdr:row>
      <xdr:rowOff>97498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351393"/>
          <a:ext cx="889000" cy="11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97498</xdr:rowOff>
    </xdr:from>
    <xdr:to>
      <xdr:col>76</xdr:col>
      <xdr:colOff>114300</xdr:colOff>
      <xdr:row>79</xdr:row>
      <xdr:rowOff>606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70598"/>
          <a:ext cx="889000" cy="7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81685</xdr:rowOff>
    </xdr:from>
    <xdr:to>
      <xdr:col>71</xdr:col>
      <xdr:colOff>177800</xdr:colOff>
      <xdr:row>79</xdr:row>
      <xdr:rowOff>606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54785"/>
          <a:ext cx="889000" cy="9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82014</xdr:rowOff>
    </xdr:from>
    <xdr:to>
      <xdr:col>85</xdr:col>
      <xdr:colOff>177800</xdr:colOff>
      <xdr:row>79</xdr:row>
      <xdr:rowOff>12164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41391</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4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98943</xdr:rowOff>
    </xdr:from>
    <xdr:to>
      <xdr:col>81</xdr:col>
      <xdr:colOff>101600</xdr:colOff>
      <xdr:row>78</xdr:row>
      <xdr:rowOff>29093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0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45620</xdr:rowOff>
    </xdr:from>
    <xdr:ext cx="59901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181795" y="1307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46698</xdr:rowOff>
    </xdr:from>
    <xdr:to>
      <xdr:col>76</xdr:col>
      <xdr:colOff>165100</xdr:colOff>
      <xdr:row>78</xdr:row>
      <xdr:rowOff>148298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164825</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121256</xdr:rowOff>
    </xdr:from>
    <xdr:to>
      <xdr:col>72</xdr:col>
      <xdr:colOff>38100</xdr:colOff>
      <xdr:row>79</xdr:row>
      <xdr:rowOff>51406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9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67933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30885</xdr:rowOff>
    </xdr:from>
    <xdr:to>
      <xdr:col>67</xdr:col>
      <xdr:colOff>101600</xdr:colOff>
      <xdr:row>78</xdr:row>
      <xdr:rowOff>132485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149012</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17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29956</xdr:rowOff>
    </xdr:from>
    <xdr:to>
      <xdr:col>85</xdr:col>
      <xdr:colOff>127000</xdr:colOff>
      <xdr:row>97</xdr:row>
      <xdr:rowOff>82451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660606"/>
          <a:ext cx="838200" cy="5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82451</xdr:rowOff>
    </xdr:from>
    <xdr:to>
      <xdr:col>81</xdr:col>
      <xdr:colOff>50800</xdr:colOff>
      <xdr:row>97</xdr:row>
      <xdr:rowOff>100817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13101"/>
          <a:ext cx="889000" cy="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100817</xdr:rowOff>
    </xdr:from>
    <xdr:to>
      <xdr:col>76</xdr:col>
      <xdr:colOff>114300</xdr:colOff>
      <xdr:row>97</xdr:row>
      <xdr:rowOff>122980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31467"/>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82479</xdr:rowOff>
    </xdr:from>
    <xdr:to>
      <xdr:col>71</xdr:col>
      <xdr:colOff>177800</xdr:colOff>
      <xdr:row>97</xdr:row>
      <xdr:rowOff>122980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13129"/>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150606</xdr:rowOff>
    </xdr:from>
    <xdr:to>
      <xdr:col>85</xdr:col>
      <xdr:colOff>177800</xdr:colOff>
      <xdr:row>97</xdr:row>
      <xdr:rowOff>80756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0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2033</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46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31651</xdr:rowOff>
    </xdr:from>
    <xdr:to>
      <xdr:col>81</xdr:col>
      <xdr:colOff>101600</xdr:colOff>
      <xdr:row>97</xdr:row>
      <xdr:rowOff>133251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149778</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4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50017</xdr:rowOff>
    </xdr:from>
    <xdr:to>
      <xdr:col>76</xdr:col>
      <xdr:colOff>165100</xdr:colOff>
      <xdr:row>97</xdr:row>
      <xdr:rowOff>151617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168144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45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72180</xdr:rowOff>
    </xdr:from>
    <xdr:to>
      <xdr:col>72</xdr:col>
      <xdr:colOff>38100</xdr:colOff>
      <xdr:row>98</xdr:row>
      <xdr:rowOff>2330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0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18857</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47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31679</xdr:rowOff>
    </xdr:from>
    <xdr:to>
      <xdr:col>67</xdr:col>
      <xdr:colOff>101600</xdr:colOff>
      <xdr:row>97</xdr:row>
      <xdr:rowOff>133279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6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149806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43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総務費については、防災行政無線デジタル同報系システム整備、生涯学習交流センターの整備、原子力災害施設の改修、新型コロナウイルス感染症対策事業により増となり、対前年度比</a:t>
          </a:r>
          <a:r>
            <a:rPr kumimoji="1" lang="en-US" altLang="ja-JP" sz="1300">
              <a:latin typeface="ＭＳ Ｐゴシック" panose="020B0600070205080204" pitchFamily="50" charset="-128"/>
              <a:ea typeface="ＭＳ Ｐゴシック" panose="020B0600070205080204" pitchFamily="50" charset="-128"/>
            </a:rPr>
            <a:t>129.5</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農林水産業費では、森林資源解析業務委託料の完了で減となったが、津野山畜産公社貸付金や雲の上の温泉空調設備改修工事、育林事業委託料で増となり、対前年度比</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教育費では、共同調理場の整備、歴史民俗資料館の修繕、校内設備通信ネットワーク整備により、対前年度比</a:t>
          </a:r>
          <a:r>
            <a:rPr kumimoji="1" lang="en-US" altLang="ja-JP" sz="1300">
              <a:latin typeface="ＭＳ Ｐゴシック" panose="020B0600070205080204" pitchFamily="50" charset="-128"/>
              <a:ea typeface="ＭＳ Ｐゴシック" panose="020B0600070205080204" pitchFamily="50" charset="-128"/>
            </a:rPr>
            <a:t>28.2</a:t>
          </a:r>
          <a:r>
            <a:rPr kumimoji="1" lang="ja-JP" altLang="en-US" sz="1300">
              <a:latin typeface="ＭＳ Ｐゴシック" panose="020B0600070205080204" pitchFamily="50" charset="-128"/>
              <a:ea typeface="ＭＳ Ｐゴシック" panose="020B0600070205080204" pitchFamily="50" charset="-128"/>
            </a:rPr>
            <a:t>％増となっている。公債費では、繰上償還の実施により増となっている。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一方、減額となったものは、災害復旧費において、大きな災害がなかったことによる減、商工費では自然体験型観光基盤整備事業委託料、セラピーロード歩道橋工事等の完成により減となった。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消防費では、高幡消防組合への負担金の減、耐震性貯水槽設置工事の完了による減、新型コロナウイルス感染症の影響により、消防団において十分な活動ができなかったことによる手当の減となった。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財政調整基金については、前年度の余剰金について</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を積立て、消防道や作業道等の災害復旧事業等で取り崩しを行っているが、令和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年度は大きな災害等もなかったため繰入れを行わず、余剰分について財政調整基金へ積立てを行ったことで</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ポイント増となっている。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高知県梼原町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資金不足等が発生していないため、赤字額についてはグラフへの表示がない。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標準財政規模が増となったこと、病院事業会計では新型コロナウイルス感染症の影響により入院及び外来患者数の減に伴い歳入減となり実質収支額についても減、一般会計でも実質収支額が減となっている。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今後も予算の計画的な執行及び健全な財政運営につとめていく。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8368487</v>
      </c>
      <c r="BO4" s="395"/>
      <c r="BP4" s="395"/>
      <c r="BQ4" s="395"/>
      <c r="BR4" s="395"/>
      <c r="BS4" s="395"/>
      <c r="BT4" s="395"/>
      <c r="BU4" s="396"/>
      <c r="BV4" s="394">
        <v>6946924</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v>
      </c>
      <c r="CU4" s="401"/>
      <c r="CV4" s="401"/>
      <c r="CW4" s="401"/>
      <c r="CX4" s="401"/>
      <c r="CY4" s="401"/>
      <c r="CZ4" s="401"/>
      <c r="DA4" s="402"/>
      <c r="DB4" s="400">
        <v>1.5</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8288737</v>
      </c>
      <c r="BO5" s="432"/>
      <c r="BP5" s="432"/>
      <c r="BQ5" s="432"/>
      <c r="BR5" s="432"/>
      <c r="BS5" s="432"/>
      <c r="BT5" s="432"/>
      <c r="BU5" s="433"/>
      <c r="BV5" s="431">
        <v>6820147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88.9</v>
      </c>
      <c r="CU5" s="429"/>
      <c r="CV5" s="429"/>
      <c r="CW5" s="429"/>
      <c r="CX5" s="429"/>
      <c r="CY5" s="429"/>
      <c r="CZ5" s="429"/>
      <c r="DA5" s="430"/>
      <c r="DB5" s="428">
        <v>87.6</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79750</v>
      </c>
      <c r="BO6" s="432"/>
      <c r="BP6" s="432"/>
      <c r="BQ6" s="432"/>
      <c r="BR6" s="432"/>
      <c r="BS6" s="432"/>
      <c r="BT6" s="432"/>
      <c r="BU6" s="433"/>
      <c r="BV6" s="431">
        <v>126777</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91.2</v>
      </c>
      <c r="CU6" s="469"/>
      <c r="CV6" s="469"/>
      <c r="CW6" s="469"/>
      <c r="CX6" s="469"/>
      <c r="CY6" s="469"/>
      <c r="CZ6" s="469"/>
      <c r="DA6" s="470"/>
      <c r="DB6" s="468">
        <v>89.9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49121</v>
      </c>
      <c r="BO7" s="432"/>
      <c r="BP7" s="432"/>
      <c r="BQ7" s="432"/>
      <c r="BR7" s="432"/>
      <c r="BS7" s="432"/>
      <c r="BT7" s="432"/>
      <c r="BU7" s="433"/>
      <c r="BV7" s="431">
        <v>85543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2928700</v>
      </c>
      <c r="CU7" s="432"/>
      <c r="CV7" s="432"/>
      <c r="CW7" s="432"/>
      <c r="CX7" s="432"/>
      <c r="CY7" s="432"/>
      <c r="CZ7" s="432"/>
      <c r="DA7" s="433"/>
      <c r="DB7" s="431">
        <v>2816101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30629</v>
      </c>
      <c r="BO8" s="432"/>
      <c r="BP8" s="432"/>
      <c r="BQ8" s="432"/>
      <c r="BR8" s="432"/>
      <c r="BS8" s="432"/>
      <c r="BT8" s="432"/>
      <c r="BU8" s="433"/>
      <c r="BV8" s="431">
        <v>41234</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0.13</v>
      </c>
      <c r="CU8" s="472"/>
      <c r="CV8" s="472"/>
      <c r="CW8" s="472"/>
      <c r="CX8" s="472"/>
      <c r="CY8" s="472"/>
      <c r="CZ8" s="472"/>
      <c r="DA8" s="473"/>
      <c r="DB8" s="471">
        <v>0.13</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3307</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115</v>
      </c>
      <c r="AV9" s="464"/>
      <c r="AW9" s="464"/>
      <c r="AX9" s="464"/>
      <c r="AY9" s="465" t="s">
        <v>116</v>
      </c>
      <c r="AZ9" s="466"/>
      <c r="BA9" s="466"/>
      <c r="BB9" s="466"/>
      <c r="BC9" s="466"/>
      <c r="BD9" s="466"/>
      <c r="BE9" s="466"/>
      <c r="BF9" s="466"/>
      <c r="BG9" s="466"/>
      <c r="BH9" s="466"/>
      <c r="BI9" s="466"/>
      <c r="BJ9" s="466"/>
      <c r="BK9" s="466"/>
      <c r="BL9" s="466"/>
      <c r="BM9" s="467"/>
      <c r="BN9" s="431">
        <v>-10605</v>
      </c>
      <c r="BO9" s="432"/>
      <c r="BP9" s="432"/>
      <c r="BQ9" s="432"/>
      <c r="BR9" s="432"/>
      <c r="BS9" s="432"/>
      <c r="BT9" s="432"/>
      <c r="BU9" s="433"/>
      <c r="BV9" s="431">
        <v>-11542</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21.9</v>
      </c>
      <c r="CU9" s="429"/>
      <c r="CV9" s="429"/>
      <c r="CW9" s="429"/>
      <c r="CX9" s="429"/>
      <c r="CY9" s="429"/>
      <c r="CZ9" s="429"/>
      <c r="DA9" s="430"/>
      <c r="DB9" s="428">
        <v>21.1</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118</v>
      </c>
      <c r="M10" s="461"/>
      <c r="N10" s="461"/>
      <c r="O10" s="461"/>
      <c r="P10" s="461"/>
      <c r="Q10" s="462"/>
      <c r="R10" s="482">
        <v>3608</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227371</v>
      </c>
      <c r="BO10" s="432"/>
      <c r="BP10" s="432"/>
      <c r="BQ10" s="432"/>
      <c r="BR10" s="432"/>
      <c r="BS10" s="432"/>
      <c r="BT10" s="432"/>
      <c r="BU10" s="433"/>
      <c r="BV10" s="431">
        <v>27315</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120</v>
      </c>
      <c r="AV11" s="464"/>
      <c r="AW11" s="464"/>
      <c r="AX11" s="464"/>
      <c r="AY11" s="465" t="s">
        <v>126</v>
      </c>
      <c r="AZ11" s="466"/>
      <c r="BA11" s="466"/>
      <c r="BB11" s="466"/>
      <c r="BC11" s="466"/>
      <c r="BD11" s="466"/>
      <c r="BE11" s="466"/>
      <c r="BF11" s="466"/>
      <c r="BG11" s="466"/>
      <c r="BH11" s="466"/>
      <c r="BI11" s="466"/>
      <c r="BJ11" s="466"/>
      <c r="BK11" s="466"/>
      <c r="BL11" s="466"/>
      <c r="BM11" s="467"/>
      <c r="BN11" s="431">
        <v>321236</v>
      </c>
      <c r="BO11" s="432"/>
      <c r="BP11" s="432"/>
      <c r="BQ11" s="432"/>
      <c r="BR11" s="432"/>
      <c r="BS11" s="432"/>
      <c r="BT11" s="432"/>
      <c r="BU11" s="433"/>
      <c r="BV11" s="431">
        <v>216039</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3404</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135</v>
      </c>
      <c r="AV12" s="464"/>
      <c r="AW12" s="464"/>
      <c r="AX12" s="464"/>
      <c r="AY12" s="465" t="s">
        <v>136</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98795</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138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139</v>
      </c>
      <c r="N13" s="523"/>
      <c r="O13" s="523"/>
      <c r="P13" s="523"/>
      <c r="Q13" s="524"/>
      <c r="R13" s="515">
        <v>3399</v>
      </c>
      <c r="S13" s="516"/>
      <c r="T13" s="516"/>
      <c r="U13" s="516"/>
      <c r="V13" s="517"/>
      <c r="W13" s="447" t="s">
        <v>140</v>
      </c>
      <c r="X13" s="448"/>
      <c r="Y13" s="448"/>
      <c r="Z13" s="448"/>
      <c r="AA13" s="448"/>
      <c r="AB13" s="438"/>
      <c r="AC13" s="482">
        <v>511</v>
      </c>
      <c r="AD13" s="483"/>
      <c r="AE13" s="483"/>
      <c r="AF13" s="483"/>
      <c r="AG13" s="525"/>
      <c r="AH13" s="482">
        <v>575</v>
      </c>
      <c r="AI13" s="483"/>
      <c r="AJ13" s="483"/>
      <c r="AK13" s="483"/>
      <c r="AL13" s="484"/>
      <c r="AM13" s="460" t="s">
        <v>141</v>
      </c>
      <c r="AN13" s="461"/>
      <c r="AO13" s="461"/>
      <c r="AP13" s="461"/>
      <c r="AQ13" s="461"/>
      <c r="AR13" s="461"/>
      <c r="AS13" s="461"/>
      <c r="AT13" s="462"/>
      <c r="AU13" s="463" t="s">
        <v>120</v>
      </c>
      <c r="AV13" s="464"/>
      <c r="AW13" s="464"/>
      <c r="AX13" s="464"/>
      <c r="AY13" s="465" t="s">
        <v>142</v>
      </c>
      <c r="AZ13" s="466"/>
      <c r="BA13" s="466"/>
      <c r="BB13" s="466"/>
      <c r="BC13" s="466"/>
      <c r="BD13" s="466"/>
      <c r="BE13" s="466"/>
      <c r="BF13" s="466"/>
      <c r="BG13" s="466"/>
      <c r="BH13" s="466"/>
      <c r="BI13" s="466"/>
      <c r="BJ13" s="466"/>
      <c r="BK13" s="466"/>
      <c r="BL13" s="466"/>
      <c r="BM13" s="467"/>
      <c r="BN13" s="431">
        <v>538002</v>
      </c>
      <c r="BO13" s="432"/>
      <c r="BP13" s="432"/>
      <c r="BQ13" s="432"/>
      <c r="BR13" s="432"/>
      <c r="BS13" s="432"/>
      <c r="BT13" s="432"/>
      <c r="BU13" s="433"/>
      <c r="BV13" s="431">
        <v>133017</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4</v>
      </c>
      <c r="CU13" s="429"/>
      <c r="CV13" s="429"/>
      <c r="CW13" s="429"/>
      <c r="CX13" s="429"/>
      <c r="CY13" s="429"/>
      <c r="CZ13" s="429"/>
      <c r="DA13" s="430"/>
      <c r="DB13" s="428">
        <v>4.2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3470</v>
      </c>
      <c r="S14" s="516"/>
      <c r="T14" s="516"/>
      <c r="U14" s="516"/>
      <c r="V14" s="517"/>
      <c r="W14" s="421"/>
      <c r="X14" s="422"/>
      <c r="Y14" s="422"/>
      <c r="Z14" s="422"/>
      <c r="AA14" s="422"/>
      <c r="AB14" s="411"/>
      <c r="AC14" s="518">
        <v>27.7</v>
      </c>
      <c r="AD14" s="519"/>
      <c r="AE14" s="519"/>
      <c r="AF14" s="519"/>
      <c r="AG14" s="520"/>
      <c r="AH14" s="518">
        <v>27.7</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t="s">
        <v>129</v>
      </c>
      <c r="CU14" s="530"/>
      <c r="CV14" s="530"/>
      <c r="CW14" s="530"/>
      <c r="CX14" s="530"/>
      <c r="CY14" s="530"/>
      <c r="CZ14" s="530"/>
      <c r="DA14" s="531"/>
      <c r="DB14" s="529" t="s">
        <v>129</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139</v>
      </c>
      <c r="N15" s="523"/>
      <c r="O15" s="523"/>
      <c r="P15" s="523"/>
      <c r="Q15" s="524"/>
      <c r="R15" s="515">
        <v>3467</v>
      </c>
      <c r="S15" s="516"/>
      <c r="T15" s="516"/>
      <c r="U15" s="516"/>
      <c r="V15" s="517"/>
      <c r="W15" s="447" t="s">
        <v>146</v>
      </c>
      <c r="X15" s="448"/>
      <c r="Y15" s="448"/>
      <c r="Z15" s="448"/>
      <c r="AA15" s="448"/>
      <c r="AB15" s="438"/>
      <c r="AC15" s="482">
        <v>443</v>
      </c>
      <c r="AD15" s="483"/>
      <c r="AE15" s="483"/>
      <c r="AF15" s="483"/>
      <c r="AG15" s="525"/>
      <c r="AH15" s="482">
        <v>546</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398665</v>
      </c>
      <c r="BO15" s="395"/>
      <c r="BP15" s="395"/>
      <c r="BQ15" s="395"/>
      <c r="BR15" s="395"/>
      <c r="BS15" s="395"/>
      <c r="BT15" s="395"/>
      <c r="BU15" s="396"/>
      <c r="BV15" s="394">
        <v>360103</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24</v>
      </c>
      <c r="AD16" s="519"/>
      <c r="AE16" s="519"/>
      <c r="AF16" s="519"/>
      <c r="AG16" s="520"/>
      <c r="AH16" s="518">
        <v>26.3</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2779711</v>
      </c>
      <c r="BO16" s="432"/>
      <c r="BP16" s="432"/>
      <c r="BQ16" s="432"/>
      <c r="BR16" s="432"/>
      <c r="BS16" s="432"/>
      <c r="BT16" s="432"/>
      <c r="BU16" s="433"/>
      <c r="BV16" s="431">
        <v>2668763</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892</v>
      </c>
      <c r="AD17" s="483"/>
      <c r="AE17" s="483"/>
      <c r="AF17" s="483"/>
      <c r="AG17" s="525"/>
      <c r="AH17" s="482">
        <v>954</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477578</v>
      </c>
      <c r="BO17" s="432"/>
      <c r="BP17" s="432"/>
      <c r="BQ17" s="432"/>
      <c r="BR17" s="432"/>
      <c r="BS17" s="432"/>
      <c r="BT17" s="432"/>
      <c r="BU17" s="433"/>
      <c r="BV17" s="431">
        <v>439141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236.45</v>
      </c>
      <c r="M18" s="547"/>
      <c r="N18" s="547"/>
      <c r="O18" s="547"/>
      <c r="P18" s="547"/>
      <c r="Q18" s="547"/>
      <c r="R18" s="548"/>
      <c r="S18" s="548"/>
      <c r="T18" s="548"/>
      <c r="U18" s="548"/>
      <c r="V18" s="549"/>
      <c r="W18" s="449"/>
      <c r="X18" s="450"/>
      <c r="Y18" s="450"/>
      <c r="Z18" s="450"/>
      <c r="AA18" s="450"/>
      <c r="AB18" s="441"/>
      <c r="AC18" s="550">
        <v>48.3</v>
      </c>
      <c r="AD18" s="551"/>
      <c r="AE18" s="551"/>
      <c r="AF18" s="551"/>
      <c r="AG18" s="552"/>
      <c r="AH18" s="550">
        <v>46</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2606590</v>
      </c>
      <c r="BO18" s="432"/>
      <c r="BP18" s="432"/>
      <c r="BQ18" s="432"/>
      <c r="BR18" s="432"/>
      <c r="BS18" s="432"/>
      <c r="BT18" s="432"/>
      <c r="BU18" s="433"/>
      <c r="BV18" s="431">
        <v>2474768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14</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3922985</v>
      </c>
      <c r="BO19" s="432"/>
      <c r="BP19" s="432"/>
      <c r="BQ19" s="432"/>
      <c r="BR19" s="432"/>
      <c r="BS19" s="432"/>
      <c r="BT19" s="432"/>
      <c r="BU19" s="433"/>
      <c r="BV19" s="431">
        <v>3618472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1513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7480104</v>
      </c>
      <c r="BO23" s="432"/>
      <c r="BP23" s="432"/>
      <c r="BQ23" s="432"/>
      <c r="BR23" s="432"/>
      <c r="BS23" s="432"/>
      <c r="BT23" s="432"/>
      <c r="BU23" s="433"/>
      <c r="BV23" s="431">
        <v>6465466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6820</v>
      </c>
      <c r="R24" s="483"/>
      <c r="S24" s="483"/>
      <c r="T24" s="483"/>
      <c r="U24" s="483"/>
      <c r="V24" s="525"/>
      <c r="W24" s="584"/>
      <c r="X24" s="572"/>
      <c r="Y24" s="573"/>
      <c r="Z24" s="481" t="s">
        <v>170</v>
      </c>
      <c r="AA24" s="461"/>
      <c r="AB24" s="461"/>
      <c r="AC24" s="461"/>
      <c r="AD24" s="461"/>
      <c r="AE24" s="461"/>
      <c r="AF24" s="461"/>
      <c r="AG24" s="462"/>
      <c r="AH24" s="482">
        <v>76</v>
      </c>
      <c r="AI24" s="483"/>
      <c r="AJ24" s="483"/>
      <c r="AK24" s="483"/>
      <c r="AL24" s="525"/>
      <c r="AM24" s="482">
        <v>200564</v>
      </c>
      <c r="AN24" s="483"/>
      <c r="AO24" s="483"/>
      <c r="AP24" s="483"/>
      <c r="AQ24" s="483"/>
      <c r="AR24" s="525"/>
      <c r="AS24" s="482">
        <v>2639</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7024055</v>
      </c>
      <c r="BO24" s="432"/>
      <c r="BP24" s="432"/>
      <c r="BQ24" s="432"/>
      <c r="BR24" s="432"/>
      <c r="BS24" s="432"/>
      <c r="BT24" s="432"/>
      <c r="BU24" s="433"/>
      <c r="BV24" s="431">
        <v>6141030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5900</v>
      </c>
      <c r="R25" s="483"/>
      <c r="S25" s="483"/>
      <c r="T25" s="483"/>
      <c r="U25" s="483"/>
      <c r="V25" s="525"/>
      <c r="W25" s="584"/>
      <c r="X25" s="572"/>
      <c r="Y25" s="573"/>
      <c r="Z25" s="481" t="s">
        <v>173</v>
      </c>
      <c r="AA25" s="461"/>
      <c r="AB25" s="461"/>
      <c r="AC25" s="461"/>
      <c r="AD25" s="461"/>
      <c r="AE25" s="461"/>
      <c r="AF25" s="461"/>
      <c r="AG25" s="462"/>
      <c r="AH25" s="482" t="s">
        <v>138</v>
      </c>
      <c r="AI25" s="483"/>
      <c r="AJ25" s="483"/>
      <c r="AK25" s="483"/>
      <c r="AL25" s="525"/>
      <c r="AM25" s="482" t="s">
        <v>138</v>
      </c>
      <c r="AN25" s="483"/>
      <c r="AO25" s="483"/>
      <c r="AP25" s="483"/>
      <c r="AQ25" s="483"/>
      <c r="AR25" s="525"/>
      <c r="AS25" s="482" t="s">
        <v>138</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950529</v>
      </c>
      <c r="BO25" s="395"/>
      <c r="BP25" s="395"/>
      <c r="BQ25" s="395"/>
      <c r="BR25" s="395"/>
      <c r="BS25" s="395"/>
      <c r="BT25" s="395"/>
      <c r="BU25" s="396"/>
      <c r="BV25" s="394">
        <v>568581</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5540</v>
      </c>
      <c r="R26" s="483"/>
      <c r="S26" s="483"/>
      <c r="T26" s="483"/>
      <c r="U26" s="483"/>
      <c r="V26" s="525"/>
      <c r="W26" s="584"/>
      <c r="X26" s="572"/>
      <c r="Y26" s="573"/>
      <c r="Z26" s="481" t="s">
        <v>176</v>
      </c>
      <c r="AA26" s="594"/>
      <c r="AB26" s="594"/>
      <c r="AC26" s="594"/>
      <c r="AD26" s="594"/>
      <c r="AE26" s="594"/>
      <c r="AF26" s="594"/>
      <c r="AG26" s="595"/>
      <c r="AH26" s="482" t="s">
        <v>138</v>
      </c>
      <c r="AI26" s="483"/>
      <c r="AJ26" s="483"/>
      <c r="AK26" s="483"/>
      <c r="AL26" s="525"/>
      <c r="AM26" s="482" t="s">
        <v>138</v>
      </c>
      <c r="AN26" s="483"/>
      <c r="AO26" s="483"/>
      <c r="AP26" s="483"/>
      <c r="AQ26" s="483"/>
      <c r="AR26" s="525"/>
      <c r="AS26" s="482" t="s">
        <v>138</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138</v>
      </c>
      <c r="BO26" s="432"/>
      <c r="BP26" s="432"/>
      <c r="BQ26" s="432"/>
      <c r="BR26" s="432"/>
      <c r="BS26" s="432"/>
      <c r="BT26" s="432"/>
      <c r="BU26" s="433"/>
      <c r="BV26" s="431" t="s">
        <v>138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178</v>
      </c>
      <c r="F27" s="461"/>
      <c r="G27" s="461"/>
      <c r="H27" s="461"/>
      <c r="I27" s="461"/>
      <c r="J27" s="461"/>
      <c r="K27" s="462"/>
      <c r="L27" s="482">
        <v>1</v>
      </c>
      <c r="M27" s="483"/>
      <c r="N27" s="483"/>
      <c r="O27" s="483"/>
      <c r="P27" s="525"/>
      <c r="Q27" s="482">
        <v>2700</v>
      </c>
      <c r="R27" s="483"/>
      <c r="S27" s="483"/>
      <c r="T27" s="483"/>
      <c r="U27" s="483"/>
      <c r="V27" s="525"/>
      <c r="W27" s="584"/>
      <c r="X27" s="572"/>
      <c r="Y27" s="573"/>
      <c r="Z27" s="481" t="s">
        <v>179</v>
      </c>
      <c r="AA27" s="461"/>
      <c r="AB27" s="461"/>
      <c r="AC27" s="461"/>
      <c r="AD27" s="461"/>
      <c r="AE27" s="461"/>
      <c r="AF27" s="461"/>
      <c r="AG27" s="462"/>
      <c r="AH27" s="482">
        <v>7</v>
      </c>
      <c r="AI27" s="483"/>
      <c r="AJ27" s="483"/>
      <c r="AK27" s="483"/>
      <c r="AL27" s="525"/>
      <c r="AM27" s="482">
        <v>16037</v>
      </c>
      <c r="AN27" s="483"/>
      <c r="AO27" s="483"/>
      <c r="AP27" s="483"/>
      <c r="AQ27" s="483"/>
      <c r="AR27" s="525"/>
      <c r="AS27" s="482">
        <v>2291</v>
      </c>
      <c r="AT27" s="483"/>
      <c r="AU27" s="483"/>
      <c r="AV27" s="483"/>
      <c r="AW27" s="483"/>
      <c r="AX27" s="484"/>
      <c r="AY27" s="526" t="s">
        <v>180</v>
      </c>
      <c r="AZ27" s="527"/>
      <c r="BA27" s="527"/>
      <c r="BB27" s="527"/>
      <c r="BC27" s="527"/>
      <c r="BD27" s="527"/>
      <c r="BE27" s="527"/>
      <c r="BF27" s="527"/>
      <c r="BG27" s="527"/>
      <c r="BH27" s="527"/>
      <c r="BI27" s="527"/>
      <c r="BJ27" s="527"/>
      <c r="BK27" s="527"/>
      <c r="BL27" s="527"/>
      <c r="BM27" s="528"/>
      <c r="BN27" s="607">
        <v>149387</v>
      </c>
      <c r="BO27" s="608"/>
      <c r="BP27" s="608"/>
      <c r="BQ27" s="608"/>
      <c r="BR27" s="608"/>
      <c r="BS27" s="608"/>
      <c r="BT27" s="608"/>
      <c r="BU27" s="609"/>
      <c r="BV27" s="607">
        <v>149367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181</v>
      </c>
      <c r="F28" s="461"/>
      <c r="G28" s="461"/>
      <c r="H28" s="461"/>
      <c r="I28" s="461"/>
      <c r="J28" s="461"/>
      <c r="K28" s="462"/>
      <c r="L28" s="482">
        <v>1</v>
      </c>
      <c r="M28" s="483"/>
      <c r="N28" s="483"/>
      <c r="O28" s="483"/>
      <c r="P28" s="525"/>
      <c r="Q28" s="482">
        <v>2400</v>
      </c>
      <c r="R28" s="483"/>
      <c r="S28" s="483"/>
      <c r="T28" s="483"/>
      <c r="U28" s="483"/>
      <c r="V28" s="525"/>
      <c r="W28" s="584"/>
      <c r="X28" s="572"/>
      <c r="Y28" s="573"/>
      <c r="Z28" s="481" t="s">
        <v>182</v>
      </c>
      <c r="AA28" s="461"/>
      <c r="AB28" s="461"/>
      <c r="AC28" s="461"/>
      <c r="AD28" s="461"/>
      <c r="AE28" s="461"/>
      <c r="AF28" s="461"/>
      <c r="AG28" s="462"/>
      <c r="AH28" s="482" t="s">
        <v>138</v>
      </c>
      <c r="AI28" s="483"/>
      <c r="AJ28" s="483"/>
      <c r="AK28" s="483"/>
      <c r="AL28" s="525"/>
      <c r="AM28" s="482" t="s">
        <v>138</v>
      </c>
      <c r="AN28" s="483"/>
      <c r="AO28" s="483"/>
      <c r="AP28" s="483"/>
      <c r="AQ28" s="483"/>
      <c r="AR28" s="525"/>
      <c r="AS28" s="482" t="s">
        <v>138</v>
      </c>
      <c r="AT28" s="483"/>
      <c r="AU28" s="483"/>
      <c r="AV28" s="483"/>
      <c r="AW28" s="483"/>
      <c r="AX28" s="484"/>
      <c r="AY28" s="610" t="s">
        <v>183</v>
      </c>
      <c r="AZ28" s="611"/>
      <c r="BA28" s="611"/>
      <c r="BB28" s="612"/>
      <c r="BC28" s="391" t="s">
        <v>48</v>
      </c>
      <c r="BD28" s="392"/>
      <c r="BE28" s="392"/>
      <c r="BF28" s="392"/>
      <c r="BG28" s="392"/>
      <c r="BH28" s="392"/>
      <c r="BI28" s="392"/>
      <c r="BJ28" s="392"/>
      <c r="BK28" s="392"/>
      <c r="BL28" s="392"/>
      <c r="BM28" s="393"/>
      <c r="BN28" s="394">
        <v>864790</v>
      </c>
      <c r="BO28" s="395"/>
      <c r="BP28" s="395"/>
      <c r="BQ28" s="395"/>
      <c r="BR28" s="395"/>
      <c r="BS28" s="395"/>
      <c r="BT28" s="395"/>
      <c r="BU28" s="396"/>
      <c r="BV28" s="394">
        <v>637419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184</v>
      </c>
      <c r="F29" s="461"/>
      <c r="G29" s="461"/>
      <c r="H29" s="461"/>
      <c r="I29" s="461"/>
      <c r="J29" s="461"/>
      <c r="K29" s="462"/>
      <c r="L29" s="482">
        <v>6</v>
      </c>
      <c r="M29" s="483"/>
      <c r="N29" s="483"/>
      <c r="O29" s="483"/>
      <c r="P29" s="525"/>
      <c r="Q29" s="482">
        <v>2200</v>
      </c>
      <c r="R29" s="483"/>
      <c r="S29" s="483"/>
      <c r="T29" s="483"/>
      <c r="U29" s="483"/>
      <c r="V29" s="525"/>
      <c r="W29" s="585"/>
      <c r="X29" s="586"/>
      <c r="Y29" s="587"/>
      <c r="Z29" s="481" t="s">
        <v>185</v>
      </c>
      <c r="AA29" s="461"/>
      <c r="AB29" s="461"/>
      <c r="AC29" s="461"/>
      <c r="AD29" s="461"/>
      <c r="AE29" s="461"/>
      <c r="AF29" s="461"/>
      <c r="AG29" s="462"/>
      <c r="AH29" s="482">
        <v>83</v>
      </c>
      <c r="AI29" s="483"/>
      <c r="AJ29" s="483"/>
      <c r="AK29" s="483"/>
      <c r="AL29" s="525"/>
      <c r="AM29" s="482">
        <v>216601</v>
      </c>
      <c r="AN29" s="483"/>
      <c r="AO29" s="483"/>
      <c r="AP29" s="483"/>
      <c r="AQ29" s="483"/>
      <c r="AR29" s="525"/>
      <c r="AS29" s="482">
        <v>2610</v>
      </c>
      <c r="AT29" s="483"/>
      <c r="AU29" s="483"/>
      <c r="AV29" s="483"/>
      <c r="AW29" s="483"/>
      <c r="AX29" s="484"/>
      <c r="AY29" s="613"/>
      <c r="AZ29" s="614"/>
      <c r="BA29" s="614"/>
      <c r="BB29" s="615"/>
      <c r="BC29" s="465" t="s">
        <v>186</v>
      </c>
      <c r="BD29" s="466"/>
      <c r="BE29" s="466"/>
      <c r="BF29" s="466"/>
      <c r="BG29" s="466"/>
      <c r="BH29" s="466"/>
      <c r="BI29" s="466"/>
      <c r="BJ29" s="466"/>
      <c r="BK29" s="466"/>
      <c r="BL29" s="466"/>
      <c r="BM29" s="467"/>
      <c r="BN29" s="431">
        <v>982836</v>
      </c>
      <c r="BO29" s="432"/>
      <c r="BP29" s="432"/>
      <c r="BQ29" s="432"/>
      <c r="BR29" s="432"/>
      <c r="BS29" s="432"/>
      <c r="BT29" s="432"/>
      <c r="BU29" s="433"/>
      <c r="BV29" s="431">
        <v>1282429</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187</v>
      </c>
      <c r="X30" s="592"/>
      <c r="Y30" s="592"/>
      <c r="Z30" s="592"/>
      <c r="AA30" s="592"/>
      <c r="AB30" s="592"/>
      <c r="AC30" s="592"/>
      <c r="AD30" s="592"/>
      <c r="AE30" s="592"/>
      <c r="AF30" s="592"/>
      <c r="AG30" s="593"/>
      <c r="AH30" s="550">
        <v>90.2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6910449</v>
      </c>
      <c r="BO30" s="608"/>
      <c r="BP30" s="608"/>
      <c r="BQ30" s="608"/>
      <c r="BR30" s="608"/>
      <c r="BS30" s="608"/>
      <c r="BT30" s="608"/>
      <c r="BU30" s="609"/>
      <c r="BV30" s="607">
        <v>7551169</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194</v>
      </c>
      <c r="D33" s="455"/>
      <c r="E33" s="420" t="s">
        <v>195</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194</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194</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IF('各会計、関係団体の財政状況及び健全化判断比率'!B31="","",'各会計、関係団体の財政状況及び健全化判断比率'!B31)</f>
        <v>病院事業会計</v>
      </c>
      <c r="AP34" s="621"/>
      <c r="AQ34" s="621"/>
      <c r="AR34" s="621"/>
      <c r="AS34" s="621"/>
      <c r="AT34" s="621"/>
      <c r="AU34" s="621"/>
      <c r="AV34" s="621"/>
      <c r="AW34" s="621"/>
      <c r="AX34" s="621"/>
      <c r="AY34" s="621"/>
      <c r="AZ34" s="621"/>
      <c r="BA34" s="621"/>
      <c r="BB34" s="621"/>
      <c r="BC34" s="621"/>
      <c r="BD34" s="214"/>
      <c r="BE34" s="620">
        <f>IF(BG34="","",MAX(C34:D43,U34:V43,AM34:AN43)+1)</f>
        <v>8</v>
      </c>
      <c r="BF34" s="620"/>
      <c r="BG34" s="621" t="str">
        <f>IF('各会計、関係団体の財政状況及び健全化判断比率'!B32="","",'各会計、関係団体の財政状況及び健全化判断比率'!B32)</f>
        <v>簡易水道事業特別会計</v>
      </c>
      <c r="BH34" s="621"/>
      <c r="BI34" s="621"/>
      <c r="BJ34" s="621"/>
      <c r="BK34" s="621"/>
      <c r="BL34" s="621"/>
      <c r="BM34" s="621"/>
      <c r="BN34" s="621"/>
      <c r="BO34" s="621"/>
      <c r="BP34" s="621"/>
      <c r="BQ34" s="621"/>
      <c r="BR34" s="621"/>
      <c r="BS34" s="621"/>
      <c r="BT34" s="621"/>
      <c r="BU34" s="621"/>
      <c r="BV34" s="214"/>
      <c r="BW34" s="620">
        <f>IF(BY34="","",MAX(C34:D43,U34:V43,AM34:AN43,BE34:BF43)+1)</f>
        <v>12</v>
      </c>
      <c r="BX34" s="620"/>
      <c r="BY34" s="621" t="str">
        <f>IF('各会計、関係団体の財政状況及び健全化判断比率'!B68="","",'各会計、関係団体の財政状況及び健全化判断比率'!B68)</f>
        <v>高幡消防組合（一般会計）</v>
      </c>
      <c r="BZ34" s="621"/>
      <c r="CA34" s="621"/>
      <c r="CB34" s="621"/>
      <c r="CC34" s="621"/>
      <c r="CD34" s="621"/>
      <c r="CE34" s="621"/>
      <c r="CF34" s="621"/>
      <c r="CG34" s="621"/>
      <c r="CH34" s="621"/>
      <c r="CI34" s="621"/>
      <c r="CJ34" s="621"/>
      <c r="CK34" s="621"/>
      <c r="CL34" s="621"/>
      <c r="CM34" s="621"/>
      <c r="CN34" s="214"/>
      <c r="CO34" s="620">
        <f>IF(CQ34="","",MAX(C34:D43,U34:V43,AM34:AN43,BE34:BF43,BW34:BX43)+1)</f>
        <v>22</v>
      </c>
      <c r="CP34" s="620"/>
      <c r="CQ34" s="621" t="str">
        <f>IF('各会計、関係団体の財政状況及び健全化判断比率'!BS7="","",'各会計、関係団体の財政状況及び健全化判断比率'!BS7)</f>
        <v>株式会社 雲の上</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松原診療所特別会計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f t="shared" ref="BE35:BE43" si="1">IF(BG35="","",BE34+1)</f>
        <v>9</v>
      </c>
      <c r="BF35" s="620"/>
      <c r="BG35" s="621" t="str">
        <f>IF('各会計、関係団体の財政状況及び健全化判断比率'!B33="","",'各会計、関係団体の財政状況及び健全化判断比率'!B33)</f>
        <v>下水道事業特別会計</v>
      </c>
      <c r="BH35" s="621"/>
      <c r="BI35" s="621"/>
      <c r="BJ35" s="621"/>
      <c r="BK35" s="621"/>
      <c r="BL35" s="621"/>
      <c r="BM35" s="621"/>
      <c r="BN35" s="621"/>
      <c r="BO35" s="621"/>
      <c r="BP35" s="621"/>
      <c r="BQ35" s="621"/>
      <c r="BR35" s="621"/>
      <c r="BS35" s="621"/>
      <c r="BT35" s="621"/>
      <c r="BU35" s="621"/>
      <c r="BV35" s="214"/>
      <c r="BW35" s="620">
        <f t="shared" ref="BW35:BW43" si="2">IF(BY35="","",BW34+1)</f>
        <v>13</v>
      </c>
      <c r="BX35" s="620"/>
      <c r="BY35" s="621" t="str">
        <f>IF('各会計、関係団体の財政状況及び健全化判断比率'!B69="","",'各会計、関係団体の財政状況及び健全化判断比率'!B69)</f>
        <v>津野山養護老人ホーム組合（一般会計）</v>
      </c>
      <c r="BZ35" s="621"/>
      <c r="CA35" s="621"/>
      <c r="CB35" s="621"/>
      <c r="CC35" s="621"/>
      <c r="CD35" s="621"/>
      <c r="CE35" s="621"/>
      <c r="CF35" s="621"/>
      <c r="CG35" s="621"/>
      <c r="CH35" s="621"/>
      <c r="CI35" s="621"/>
      <c r="CJ35" s="621"/>
      <c r="CK35" s="621"/>
      <c r="CL35" s="621"/>
      <c r="CM35" s="621"/>
      <c r="CN35" s="214"/>
      <c r="CO35" s="620">
        <f t="shared" ref="CO35:CO43" si="3">IF(CQ35="","",CO34+1)</f>
        <v>23</v>
      </c>
      <c r="CP35" s="620"/>
      <c r="CQ35" s="621" t="str">
        <f>IF('各会計、関係団体の財政状況及び健全化判断比率'!BS8="","",'各会計、関係団体の財政状況及び健全化判断比率'!BS8)</f>
        <v>梼原町土地開発公社</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四万川診療所特別会計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f t="shared" si="1"/>
        <v>10</v>
      </c>
      <c r="BF36" s="620"/>
      <c r="BG36" s="621" t="str">
        <f>IF('各会計、関係団体の財政状況及び健全化判断比率'!B34="","",'各会計、関係団体の財政状況及び健全化判断比率'!B34)</f>
        <v>農業集落排水事業特別会計</v>
      </c>
      <c r="BH36" s="621"/>
      <c r="BI36" s="621"/>
      <c r="BJ36" s="621"/>
      <c r="BK36" s="621"/>
      <c r="BL36" s="621"/>
      <c r="BM36" s="621"/>
      <c r="BN36" s="621"/>
      <c r="BO36" s="621"/>
      <c r="BP36" s="621"/>
      <c r="BQ36" s="621"/>
      <c r="BR36" s="621"/>
      <c r="BS36" s="621"/>
      <c r="BT36" s="621"/>
      <c r="BU36" s="621"/>
      <c r="BV36" s="214"/>
      <c r="BW36" s="620">
        <f t="shared" si="2"/>
        <v>14</v>
      </c>
      <c r="BX36" s="620"/>
      <c r="BY36" s="621" t="str">
        <f>IF('各会計、関係団体の財政状況及び健全化判断比率'!B70="","",'各会計、関係団体の財政状況及び健全化判断比率'!B70)</f>
        <v>高陵特別養護老人ホーム組合（一般会計）</v>
      </c>
      <c r="BZ36" s="621"/>
      <c r="CA36" s="621"/>
      <c r="CB36" s="621"/>
      <c r="CC36" s="621"/>
      <c r="CD36" s="621"/>
      <c r="CE36" s="621"/>
      <c r="CF36" s="621"/>
      <c r="CG36" s="621"/>
      <c r="CH36" s="621"/>
      <c r="CI36" s="621"/>
      <c r="CJ36" s="621"/>
      <c r="CK36" s="621"/>
      <c r="CL36" s="621"/>
      <c r="CM36" s="621"/>
      <c r="CN36" s="214"/>
      <c r="CO36" s="620">
        <f t="shared" si="3"/>
        <v>24</v>
      </c>
      <c r="CP36" s="620"/>
      <c r="CQ36" s="621" t="str">
        <f>IF('各会計、関係団体の財政状況及び健全化判断比率'!BS9="","",'各会計、関係団体の財政状況及び健全化判断比率'!BS9)</f>
        <v>ゆすはらペレット株式会社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f t="shared" si="1"/>
        <v>11</v>
      </c>
      <c r="BF37" s="620"/>
      <c r="BG37" s="621" t="str">
        <f>IF('各会計、関係団体の財政状況及び健全化判断比率'!B35="","",'各会計、関係団体の財政状況及び健全化判断比率'!B35)</f>
        <v>風ぐるま事業特別会計</v>
      </c>
      <c r="BH37" s="621"/>
      <c r="BI37" s="621"/>
      <c r="BJ37" s="621"/>
      <c r="BK37" s="621"/>
      <c r="BL37" s="621"/>
      <c r="BM37" s="621"/>
      <c r="BN37" s="621"/>
      <c r="BO37" s="621"/>
      <c r="BP37" s="621"/>
      <c r="BQ37" s="621"/>
      <c r="BR37" s="621"/>
      <c r="BS37" s="621"/>
      <c r="BT37" s="621"/>
      <c r="BU37" s="621"/>
      <c r="BV37" s="214"/>
      <c r="BW37" s="620">
        <f t="shared" si="2"/>
        <v>15</v>
      </c>
      <c r="BX37" s="620"/>
      <c r="BY37" s="621" t="str">
        <f>IF('各会計、関係団体の財政状況及び健全化判断比率'!B71="","",'各会計、関係団体の財政状況及び健全化判断比率'!B71)</f>
        <v>津野山広域事務組合（一般会計）</v>
      </c>
      <c r="BZ37" s="621"/>
      <c r="CA37" s="621"/>
      <c r="CB37" s="621"/>
      <c r="CC37" s="621"/>
      <c r="CD37" s="621"/>
      <c r="CE37" s="621"/>
      <c r="CF37" s="621"/>
      <c r="CG37" s="621"/>
      <c r="CH37" s="621"/>
      <c r="CI37" s="621"/>
      <c r="CJ37" s="621"/>
      <c r="CK37" s="621"/>
      <c r="CL37" s="621"/>
      <c r="CM37" s="621"/>
      <c r="CN37" s="214"/>
      <c r="CO37" s="620">
        <f t="shared" si="3"/>
        <v>25</v>
      </c>
      <c r="CP37" s="620"/>
      <c r="CQ37" s="621" t="str">
        <f>IF('各会計、関係団体の財政状況及び健全化判断比率'!BS10="","",'各会計、関係団体の財政状況及び健全化判断比率'!BS10)</f>
        <v>一般社団法人 津野山畜産公社</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16</v>
      </c>
      <c r="BX38" s="620"/>
      <c r="BY38" s="621" t="str">
        <f>IF('各会計、関係団体の財政状況及び健全化判断比率'!B72="","",'各会計、関係団体の財政状況及び健全化判断比率'!B72)</f>
        <v>高幡東部清掃組合（一般会計）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17</v>
      </c>
      <c r="BX39" s="620"/>
      <c r="BY39" s="621" t="str">
        <f>IF('各会計、関係団体の財政状況及び健全化判断比率'!B73="","",'各会計、関係団体の財政状況及び健全化判断比率'!B73)</f>
        <v>高知県広域食肉センター事務組合（一般会計）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18</v>
      </c>
      <c r="BX40" s="620"/>
      <c r="BY40" s="621" t="str">
        <f>IF('各会計、関係団体の財政状況及び健全化判断比率'!B74="","",'各会計、関係団体の財政状況及び健全化判断比率'!B74)</f>
        <v>高幡障害者支援施設組合（一般会計）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19</v>
      </c>
      <c r="BX41" s="620"/>
      <c r="BY41" s="621" t="str">
        <f>IF('各会計、関係団体の財政状況及び健全化判断比率'!B75="","",'各会計、関係団体の財政状況及び健全化判断比率'!B75)</f>
        <v>高幡広域市町村圏事務組合（一般会計）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20</v>
      </c>
      <c r="BX42" s="620"/>
      <c r="BY42" s="621" t="str">
        <f>IF('各会計、関係団体の財政状況及び健全化判断比率'!B76="","",'各会計、関係団体の財政状況及び健全化判断比率'!B76)</f>
        <v>高幡広域市町村圏事務組合（滞納整理事業特別会計）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21</v>
      </c>
      <c r="BX43" s="620"/>
      <c r="BY43" s="621" t="str">
        <f>IF('各会計、関係団体の財政状況及び健全化判断比率'!B77="","",'各会計、関係団体の財政状況及び健全化判断比率'!B77)</f>
        <v>こうち人づくり広域連合（一般会計）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3KpzmN4dokjLzvKytDw38yqX/j8whWOY2QMhpCKfP4s35RkMcEPq0KRfb5dnR8uDtzykpn2IkJaGPX5A6KOrew==" saltValue="ko+y2Fv7Vr/EcGMuB6KdR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P32" sqref="P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13" t="s">
        <v>576</v>
      </c>
      <c r="D34" s="1213"/>
      <c r="E34" s="1214"/>
      <c r="F34" s="32">
        <v>17.690000000000001</v>
      </c>
      <c r="G34" s="33">
        <v>17.8</v>
      </c>
      <c r="H34" s="33">
        <v>16.350000000000001</v>
      </c>
      <c r="I34" s="33">
        <v>13.66</v>
      </c>
      <c r="J34" s="34">
        <v>11.66</v>
      </c>
      <c r="K34" s="22"/>
      <c r="L34" s="22"/>
      <c r="M34" s="22"/>
      <c r="N34" s="22"/>
      <c r="O34" s="22"/>
      <c r="P34" s="22"/>
    </row>
    <row r="35" spans="1:16" ht="39" customHeight="1" x14ac:dyDescent="0.15">
      <c r="A35" s="22"/>
      <c r="B35" s="35"/>
      <c r="C35" s="1207" t="s">
        <v>577</v>
      </c>
      <c r="D35" s="1208"/>
      <c r="E35" s="1209"/>
      <c r="F35" s="36">
        <v>4.88</v>
      </c>
      <c r="G35" s="37">
        <v>1.96</v>
      </c>
      <c r="H35" s="37">
        <v>1.86</v>
      </c>
      <c r="I35" s="37">
        <v>1.46</v>
      </c>
      <c r="J35" s="38">
        <v>1.04</v>
      </c>
      <c r="K35" s="22"/>
      <c r="L35" s="22"/>
      <c r="M35" s="22"/>
      <c r="N35" s="22"/>
      <c r="O35" s="22"/>
      <c r="P35" s="22"/>
    </row>
    <row r="36" spans="1:16" ht="39" customHeight="1" x14ac:dyDescent="0.15">
      <c r="A36" s="22"/>
      <c r="B36" s="35"/>
      <c r="C36" s="1207" t="s">
        <v>578</v>
      </c>
      <c r="D36" s="1208"/>
      <c r="E36" s="1209"/>
      <c r="F36" s="36">
        <v>0.31</v>
      </c>
      <c r="G36" s="37">
        <v>0.33</v>
      </c>
      <c r="H36" s="37">
        <v>0.62</v>
      </c>
      <c r="I36" s="37">
        <v>0.2</v>
      </c>
      <c r="J36" s="38">
        <v>0.35</v>
      </c>
      <c r="K36" s="22"/>
      <c r="L36" s="22"/>
      <c r="M36" s="22"/>
      <c r="N36" s="22"/>
      <c r="O36" s="22"/>
      <c r="P36" s="22"/>
    </row>
    <row r="37" spans="1:16" ht="39" customHeight="1" x14ac:dyDescent="0.15">
      <c r="A37" s="22"/>
      <c r="B37" s="35"/>
      <c r="C37" s="1207" t="s">
        <v>579</v>
      </c>
      <c r="D37" s="1208"/>
      <c r="E37" s="1209"/>
      <c r="F37" s="36">
        <v>0.01</v>
      </c>
      <c r="G37" s="37">
        <v>0.04</v>
      </c>
      <c r="H37" s="37">
        <v>0</v>
      </c>
      <c r="I37" s="37">
        <v>0</v>
      </c>
      <c r="J37" s="38">
        <v>0.05</v>
      </c>
      <c r="K37" s="22"/>
      <c r="L37" s="22"/>
      <c r="M37" s="22"/>
      <c r="N37" s="22"/>
      <c r="O37" s="22"/>
      <c r="P37" s="22"/>
    </row>
    <row r="38" spans="1:16" ht="39" customHeight="1" x14ac:dyDescent="0.15">
      <c r="A38" s="22"/>
      <c r="B38" s="35"/>
      <c r="C38" s="1207" t="s">
        <v>580</v>
      </c>
      <c r="D38" s="1208"/>
      <c r="E38" s="1209"/>
      <c r="F38" s="36">
        <v>0.02</v>
      </c>
      <c r="G38" s="37">
        <v>0.01</v>
      </c>
      <c r="H38" s="37">
        <v>0.01</v>
      </c>
      <c r="I38" s="37">
        <v>0.02</v>
      </c>
      <c r="J38" s="38">
        <v>0.01</v>
      </c>
      <c r="K38" s="22"/>
      <c r="L38" s="22"/>
      <c r="M38" s="22"/>
      <c r="N38" s="22"/>
      <c r="O38" s="22"/>
      <c r="P38" s="22"/>
    </row>
    <row r="39" spans="1:16" ht="39" customHeight="1" x14ac:dyDescent="0.15">
      <c r="A39" s="22"/>
      <c r="B39" s="35"/>
      <c r="C39" s="1207" t="s">
        <v>581</v>
      </c>
      <c r="D39" s="1208"/>
      <c r="E39" s="1209"/>
      <c r="F39" s="36">
        <v>0.15</v>
      </c>
      <c r="G39" s="37">
        <v>0.03</v>
      </c>
      <c r="H39" s="37">
        <v>0.09</v>
      </c>
      <c r="I39" s="37">
        <v>0.04</v>
      </c>
      <c r="J39" s="38">
        <v>0</v>
      </c>
      <c r="K39" s="22"/>
      <c r="L39" s="22"/>
      <c r="M39" s="22"/>
      <c r="N39" s="22"/>
      <c r="O39" s="22"/>
      <c r="P39" s="22"/>
    </row>
    <row r="40" spans="1:16" ht="39" customHeight="1" x14ac:dyDescent="0.15">
      <c r="A40" s="22"/>
      <c r="B40" s="35"/>
      <c r="C40" s="1207" t="s">
        <v>582</v>
      </c>
      <c r="D40" s="1208"/>
      <c r="E40" s="1209"/>
      <c r="F40" s="36">
        <v>0</v>
      </c>
      <c r="G40" s="37">
        <v>0</v>
      </c>
      <c r="H40" s="37">
        <v>0</v>
      </c>
      <c r="I40" s="37">
        <v>0</v>
      </c>
      <c r="J40" s="38">
        <v>0</v>
      </c>
      <c r="K40" s="22"/>
      <c r="L40" s="22"/>
      <c r="M40" s="22"/>
      <c r="N40" s="22"/>
      <c r="O40" s="22"/>
      <c r="P40" s="22"/>
    </row>
    <row r="41" spans="1:16" ht="39" customHeight="1" x14ac:dyDescent="0.15">
      <c r="A41" s="22"/>
      <c r="B41" s="35"/>
      <c r="C41" s="1207" t="s">
        <v>583</v>
      </c>
      <c r="D41" s="1208"/>
      <c r="E41" s="1209"/>
      <c r="F41" s="36">
        <v>0</v>
      </c>
      <c r="G41" s="37">
        <v>0</v>
      </c>
      <c r="H41" s="37">
        <v>0</v>
      </c>
      <c r="I41" s="37">
        <v>0</v>
      </c>
      <c r="J41" s="38">
        <v>0</v>
      </c>
      <c r="K41" s="22"/>
      <c r="L41" s="22"/>
      <c r="M41" s="22"/>
      <c r="N41" s="22"/>
      <c r="O41" s="22"/>
      <c r="P41" s="22"/>
    </row>
    <row r="42" spans="1:16" ht="39" customHeight="1" x14ac:dyDescent="0.15">
      <c r="A42" s="22"/>
      <c r="B42" s="39"/>
      <c r="C42" s="1207" t="s">
        <v>584</v>
      </c>
      <c r="D42" s="1208"/>
      <c r="E42" s="1209"/>
      <c r="F42" s="36" t="s">
        <v>528</v>
      </c>
      <c r="G42" s="37" t="s">
        <v>528</v>
      </c>
      <c r="H42" s="37" t="s">
        <v>528</v>
      </c>
      <c r="I42" s="37" t="s">
        <v>528</v>
      </c>
      <c r="J42" s="38" t="s">
        <v>528</v>
      </c>
      <c r="K42" s="22"/>
      <c r="L42" s="22"/>
      <c r="M42" s="22"/>
      <c r="N42" s="22"/>
      <c r="O42" s="22"/>
      <c r="P42" s="22"/>
    </row>
    <row r="43" spans="1:16" ht="39" customHeight="1" thickBot="1" x14ac:dyDescent="0.2">
      <c r="A43" s="22"/>
      <c r="B43" s="40"/>
      <c r="C43" s="1210" t="s">
        <v>585</v>
      </c>
      <c r="D43" s="1211"/>
      <c r="E43" s="121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eWczx+gJmyZhFjthsnq7hF2T/skXF1Wi9UO5n0Yp3/GQxfUZg1mn1Jefn6zEUhM8jBS3MEJSj6XTRrOyI4NkA==" saltValue="2UMcKqpPOreMczHE5/KS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O50" sqref="O5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15" t="s">
        <v>11</v>
      </c>
      <c r="C45" s="1216"/>
      <c r="D45" s="58"/>
      <c r="E45" s="1221" t="s">
        <v>12</v>
      </c>
      <c r="F45" s="1221"/>
      <c r="G45" s="1221"/>
      <c r="H45" s="1221"/>
      <c r="I45" s="1221"/>
      <c r="J45" s="1222"/>
      <c r="K45" s="59">
        <v>649</v>
      </c>
      <c r="L45" s="60">
        <v>589</v>
      </c>
      <c r="M45" s="60">
        <v>571</v>
      </c>
      <c r="N45" s="60">
        <v>547</v>
      </c>
      <c r="O45" s="61">
        <v>537</v>
      </c>
      <c r="P45" s="48"/>
      <c r="Q45" s="48"/>
      <c r="R45" s="48"/>
      <c r="S45" s="48"/>
      <c r="T45" s="48"/>
      <c r="U45" s="48"/>
    </row>
    <row r="46" spans="1:21" ht="30.75" customHeight="1" x14ac:dyDescent="0.15">
      <c r="A46" s="48"/>
      <c r="B46" s="1217"/>
      <c r="C46" s="1218"/>
      <c r="D46" s="62"/>
      <c r="E46" s="1223" t="s">
        <v>13</v>
      </c>
      <c r="F46" s="1223"/>
      <c r="G46" s="1223"/>
      <c r="H46" s="1223"/>
      <c r="I46" s="1223"/>
      <c r="J46" s="1224"/>
      <c r="K46" s="63" t="s">
        <v>528</v>
      </c>
      <c r="L46" s="64" t="s">
        <v>528</v>
      </c>
      <c r="M46" s="64" t="s">
        <v>528</v>
      </c>
      <c r="N46" s="64" t="s">
        <v>528</v>
      </c>
      <c r="O46" s="65" t="s">
        <v>528</v>
      </c>
      <c r="P46" s="48"/>
      <c r="Q46" s="48"/>
      <c r="R46" s="48"/>
      <c r="S46" s="48"/>
      <c r="T46" s="48"/>
      <c r="U46" s="48"/>
    </row>
    <row r="47" spans="1:21" ht="30.75" customHeight="1" x14ac:dyDescent="0.15">
      <c r="A47" s="48"/>
      <c r="B47" s="1217"/>
      <c r="C47" s="1218"/>
      <c r="D47" s="62"/>
      <c r="E47" s="1223" t="s">
        <v>14</v>
      </c>
      <c r="F47" s="1223"/>
      <c r="G47" s="1223"/>
      <c r="H47" s="1223"/>
      <c r="I47" s="1223"/>
      <c r="J47" s="1224"/>
      <c r="K47" s="63" t="s">
        <v>528</v>
      </c>
      <c r="L47" s="64" t="s">
        <v>528</v>
      </c>
      <c r="M47" s="64" t="s">
        <v>528</v>
      </c>
      <c r="N47" s="64" t="s">
        <v>528</v>
      </c>
      <c r="O47" s="65" t="s">
        <v>528</v>
      </c>
      <c r="P47" s="48"/>
      <c r="Q47" s="48"/>
      <c r="R47" s="48"/>
      <c r="S47" s="48"/>
      <c r="T47" s="48"/>
      <c r="U47" s="48"/>
    </row>
    <row r="48" spans="1:21" ht="30.75" customHeight="1" x14ac:dyDescent="0.15">
      <c r="A48" s="48"/>
      <c r="B48" s="1217"/>
      <c r="C48" s="1218"/>
      <c r="D48" s="62"/>
      <c r="E48" s="1223" t="s">
        <v>15</v>
      </c>
      <c r="F48" s="1223"/>
      <c r="G48" s="1223"/>
      <c r="H48" s="1223"/>
      <c r="I48" s="1223"/>
      <c r="J48" s="1224"/>
      <c r="K48" s="63">
        <v>170</v>
      </c>
      <c r="L48" s="64">
        <v>179</v>
      </c>
      <c r="M48" s="64">
        <v>175</v>
      </c>
      <c r="N48" s="64">
        <v>182</v>
      </c>
      <c r="O48" s="65">
        <v>172</v>
      </c>
      <c r="P48" s="48"/>
      <c r="Q48" s="48"/>
      <c r="R48" s="48"/>
      <c r="S48" s="48"/>
      <c r="T48" s="48"/>
      <c r="U48" s="48"/>
    </row>
    <row r="49" spans="1:21" ht="30.75" customHeight="1" x14ac:dyDescent="0.15">
      <c r="A49" s="48"/>
      <c r="B49" s="1217"/>
      <c r="C49" s="1218"/>
      <c r="D49" s="62"/>
      <c r="E49" s="1223" t="s">
        <v>16</v>
      </c>
      <c r="F49" s="1223"/>
      <c r="G49" s="1223"/>
      <c r="H49" s="1223"/>
      <c r="I49" s="1223"/>
      <c r="J49" s="1224"/>
      <c r="K49" s="63">
        <v>24</v>
      </c>
      <c r="L49" s="64">
        <v>24</v>
      </c>
      <c r="M49" s="64">
        <v>24</v>
      </c>
      <c r="N49" s="64">
        <v>24</v>
      </c>
      <c r="O49" s="65">
        <v>24</v>
      </c>
      <c r="P49" s="48"/>
      <c r="Q49" s="48"/>
      <c r="R49" s="48"/>
      <c r="S49" s="48"/>
      <c r="T49" s="48"/>
      <c r="U49" s="48"/>
    </row>
    <row r="50" spans="1:21" ht="30.75" customHeight="1" x14ac:dyDescent="0.15">
      <c r="A50" s="48"/>
      <c r="B50" s="1217"/>
      <c r="C50" s="1218"/>
      <c r="D50" s="62"/>
      <c r="E50" s="1223" t="s">
        <v>17</v>
      </c>
      <c r="F50" s="1223"/>
      <c r="G50" s="1223"/>
      <c r="H50" s="1223"/>
      <c r="I50" s="1223"/>
      <c r="J50" s="1224"/>
      <c r="K50" s="63">
        <v>5</v>
      </c>
      <c r="L50" s="64">
        <v>5</v>
      </c>
      <c r="M50" s="64">
        <v>5</v>
      </c>
      <c r="N50" s="64">
        <v>5</v>
      </c>
      <c r="O50" s="65">
        <v>5</v>
      </c>
      <c r="P50" s="48"/>
      <c r="Q50" s="48"/>
      <c r="R50" s="48"/>
      <c r="S50" s="48"/>
      <c r="T50" s="48"/>
      <c r="U50" s="48"/>
    </row>
    <row r="51" spans="1:21" ht="30.75" customHeight="1" x14ac:dyDescent="0.15">
      <c r="A51" s="48"/>
      <c r="B51" s="1219"/>
      <c r="C51" s="1220"/>
      <c r="D51" s="66"/>
      <c r="E51" s="1223" t="s">
        <v>18</v>
      </c>
      <c r="F51" s="1223"/>
      <c r="G51" s="1223"/>
      <c r="H51" s="1223"/>
      <c r="I51" s="1223"/>
      <c r="J51" s="1224"/>
      <c r="K51" s="63" t="s">
        <v>528</v>
      </c>
      <c r="L51" s="64">
        <v>0</v>
      </c>
      <c r="M51" s="64">
        <v>0</v>
      </c>
      <c r="N51" s="64">
        <v>0</v>
      </c>
      <c r="O51" s="65">
        <v>0</v>
      </c>
      <c r="P51" s="48"/>
      <c r="Q51" s="48"/>
      <c r="R51" s="48"/>
      <c r="S51" s="48"/>
      <c r="T51" s="48"/>
      <c r="U51" s="48"/>
    </row>
    <row r="52" spans="1:21" ht="30.75" customHeight="1" x14ac:dyDescent="0.15">
      <c r="A52" s="48"/>
      <c r="B52" s="1225" t="s">
        <v>19</v>
      </c>
      <c r="C52" s="1226"/>
      <c r="D52" s="66"/>
      <c r="E52" s="1223" t="s">
        <v>20</v>
      </c>
      <c r="F52" s="1223"/>
      <c r="G52" s="1223"/>
      <c r="H52" s="1223"/>
      <c r="I52" s="1223"/>
      <c r="J52" s="1224"/>
      <c r="K52" s="63">
        <v>736</v>
      </c>
      <c r="L52" s="64">
        <v>706</v>
      </c>
      <c r="M52" s="64">
        <v>678</v>
      </c>
      <c r="N52" s="64">
        <v>670</v>
      </c>
      <c r="O52" s="65">
        <v>660</v>
      </c>
      <c r="P52" s="48"/>
      <c r="Q52" s="48"/>
      <c r="R52" s="48"/>
      <c r="S52" s="48"/>
      <c r="T52" s="48"/>
      <c r="U52" s="48"/>
    </row>
    <row r="53" spans="1:21" ht="30.75" customHeight="1" thickBot="1" x14ac:dyDescent="0.2">
      <c r="A53" s="48"/>
      <c r="B53" s="1227" t="s">
        <v>21</v>
      </c>
      <c r="C53" s="1228"/>
      <c r="D53" s="67"/>
      <c r="E53" s="1229" t="s">
        <v>22</v>
      </c>
      <c r="F53" s="1229"/>
      <c r="G53" s="1229"/>
      <c r="H53" s="1229"/>
      <c r="I53" s="1229"/>
      <c r="J53" s="1230"/>
      <c r="K53" s="68">
        <v>112</v>
      </c>
      <c r="L53" s="69">
        <v>91</v>
      </c>
      <c r="M53" s="69">
        <v>97</v>
      </c>
      <c r="N53" s="69">
        <v>88</v>
      </c>
      <c r="O53" s="70">
        <v>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31" t="s">
        <v>25</v>
      </c>
      <c r="C57" s="1232"/>
      <c r="D57" s="1235" t="s">
        <v>26</v>
      </c>
      <c r="E57" s="1236"/>
      <c r="F57" s="1236"/>
      <c r="G57" s="1236"/>
      <c r="H57" s="1236"/>
      <c r="I57" s="1236"/>
      <c r="J57" s="1237"/>
      <c r="K57" s="83"/>
      <c r="L57" s="84"/>
      <c r="M57" s="84"/>
      <c r="N57" s="84"/>
      <c r="O57" s="85"/>
    </row>
    <row r="58" spans="1:21" ht="31.5" customHeight="1" thickBot="1" x14ac:dyDescent="0.2">
      <c r="B58" s="1233"/>
      <c r="C58" s="1234"/>
      <c r="D58" s="1238" t="s">
        <v>27</v>
      </c>
      <c r="E58" s="1239"/>
      <c r="F58" s="1239"/>
      <c r="G58" s="1239"/>
      <c r="H58" s="1239"/>
      <c r="I58" s="1239"/>
      <c r="J58" s="124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8/ec98Mu4SOSpK64TAc79WcT1qXM0wv6dUQJw1s8Wb3xOlCka3lyBGfV8zfIs+fNvVuV5uaz+4POPdPXhrz0w==" saltValue="fka0kAjvY2OhxxbS9ZqS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7" zoomScale="70" zoomScaleNormal="70" zoomScaleSheetLayoutView="100" workbookViewId="0">
      <selection activeCell="S45" sqref="S45"/>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41" t="s">
        <v>30</v>
      </c>
      <c r="C41" s="1242"/>
      <c r="D41" s="102"/>
      <c r="E41" s="1247" t="s">
        <v>31</v>
      </c>
      <c r="F41" s="1247"/>
      <c r="G41" s="1247"/>
      <c r="H41" s="1248"/>
      <c r="I41" s="103">
        <v>4805</v>
      </c>
      <c r="J41" s="104">
        <v>6046</v>
      </c>
      <c r="K41" s="104">
        <v>6088</v>
      </c>
      <c r="L41" s="104">
        <v>6465</v>
      </c>
      <c r="M41" s="105">
        <v>7480</v>
      </c>
    </row>
    <row r="42" spans="2:13" ht="27.75" customHeight="1" x14ac:dyDescent="0.15">
      <c r="B42" s="1243"/>
      <c r="C42" s="1244"/>
      <c r="D42" s="106"/>
      <c r="E42" s="1249" t="s">
        <v>32</v>
      </c>
      <c r="F42" s="1249"/>
      <c r="G42" s="1249"/>
      <c r="H42" s="1250"/>
      <c r="I42" s="107">
        <v>72</v>
      </c>
      <c r="J42" s="108">
        <v>58</v>
      </c>
      <c r="K42" s="108">
        <v>45</v>
      </c>
      <c r="L42" s="108">
        <v>32</v>
      </c>
      <c r="M42" s="109">
        <v>18</v>
      </c>
    </row>
    <row r="43" spans="2:13" ht="27.75" customHeight="1" x14ac:dyDescent="0.15">
      <c r="B43" s="1243"/>
      <c r="C43" s="1244"/>
      <c r="D43" s="106"/>
      <c r="E43" s="1249" t="s">
        <v>33</v>
      </c>
      <c r="F43" s="1249"/>
      <c r="G43" s="1249"/>
      <c r="H43" s="1250"/>
      <c r="I43" s="107">
        <v>1899</v>
      </c>
      <c r="J43" s="108">
        <v>1787</v>
      </c>
      <c r="K43" s="108">
        <v>1732</v>
      </c>
      <c r="L43" s="108">
        <v>1593</v>
      </c>
      <c r="M43" s="109">
        <v>1446</v>
      </c>
    </row>
    <row r="44" spans="2:13" ht="27.75" customHeight="1" x14ac:dyDescent="0.15">
      <c r="B44" s="1243"/>
      <c r="C44" s="1244"/>
      <c r="D44" s="106"/>
      <c r="E44" s="1249" t="s">
        <v>34</v>
      </c>
      <c r="F44" s="1249"/>
      <c r="G44" s="1249"/>
      <c r="H44" s="1250"/>
      <c r="I44" s="107">
        <v>191</v>
      </c>
      <c r="J44" s="108">
        <v>167</v>
      </c>
      <c r="K44" s="108">
        <v>143</v>
      </c>
      <c r="L44" s="108">
        <v>119</v>
      </c>
      <c r="M44" s="109">
        <v>95</v>
      </c>
    </row>
    <row r="45" spans="2:13" ht="27.75" customHeight="1" x14ac:dyDescent="0.15">
      <c r="B45" s="1243"/>
      <c r="C45" s="1244"/>
      <c r="D45" s="106"/>
      <c r="E45" s="1249" t="s">
        <v>35</v>
      </c>
      <c r="F45" s="1249"/>
      <c r="G45" s="1249"/>
      <c r="H45" s="1250"/>
      <c r="I45" s="107">
        <v>255</v>
      </c>
      <c r="J45" s="108">
        <v>228</v>
      </c>
      <c r="K45" s="108">
        <v>184</v>
      </c>
      <c r="L45" s="108">
        <v>183</v>
      </c>
      <c r="M45" s="109">
        <v>119</v>
      </c>
    </row>
    <row r="46" spans="2:13" ht="27.75" customHeight="1" x14ac:dyDescent="0.15">
      <c r="B46" s="1243"/>
      <c r="C46" s="1244"/>
      <c r="D46" s="110"/>
      <c r="E46" s="1249" t="s">
        <v>36</v>
      </c>
      <c r="F46" s="1249"/>
      <c r="G46" s="1249"/>
      <c r="H46" s="1250"/>
      <c r="I46" s="107" t="s">
        <v>528</v>
      </c>
      <c r="J46" s="108" t="s">
        <v>528</v>
      </c>
      <c r="K46" s="108" t="s">
        <v>528</v>
      </c>
      <c r="L46" s="108" t="s">
        <v>528</v>
      </c>
      <c r="M46" s="109" t="s">
        <v>528</v>
      </c>
    </row>
    <row r="47" spans="2:13" ht="27.75" customHeight="1" x14ac:dyDescent="0.15">
      <c r="B47" s="1243"/>
      <c r="C47" s="1244"/>
      <c r="D47" s="111"/>
      <c r="E47" s="1251" t="s">
        <v>37</v>
      </c>
      <c r="F47" s="1252"/>
      <c r="G47" s="1252"/>
      <c r="H47" s="1253"/>
      <c r="I47" s="107" t="s">
        <v>528</v>
      </c>
      <c r="J47" s="108" t="s">
        <v>528</v>
      </c>
      <c r="K47" s="108" t="s">
        <v>528</v>
      </c>
      <c r="L47" s="108" t="s">
        <v>528</v>
      </c>
      <c r="M47" s="109" t="s">
        <v>528</v>
      </c>
    </row>
    <row r="48" spans="2:13" ht="27.75" customHeight="1" x14ac:dyDescent="0.15">
      <c r="B48" s="1243"/>
      <c r="C48" s="1244"/>
      <c r="D48" s="106"/>
      <c r="E48" s="1249" t="s">
        <v>38</v>
      </c>
      <c r="F48" s="1249"/>
      <c r="G48" s="1249"/>
      <c r="H48" s="1250"/>
      <c r="I48" s="107" t="s">
        <v>528</v>
      </c>
      <c r="J48" s="108" t="s">
        <v>528</v>
      </c>
      <c r="K48" s="108" t="s">
        <v>528</v>
      </c>
      <c r="L48" s="108" t="s">
        <v>528</v>
      </c>
      <c r="M48" s="109" t="s">
        <v>528</v>
      </c>
    </row>
    <row r="49" spans="2:13" ht="27.75" customHeight="1" x14ac:dyDescent="0.15">
      <c r="B49" s="1245"/>
      <c r="C49" s="1246"/>
      <c r="D49" s="106"/>
      <c r="E49" s="1249" t="s">
        <v>39</v>
      </c>
      <c r="F49" s="1249"/>
      <c r="G49" s="1249"/>
      <c r="H49" s="1250"/>
      <c r="I49" s="107" t="s">
        <v>528</v>
      </c>
      <c r="J49" s="108" t="s">
        <v>528</v>
      </c>
      <c r="K49" s="108" t="s">
        <v>528</v>
      </c>
      <c r="L49" s="108" t="s">
        <v>528</v>
      </c>
      <c r="M49" s="109" t="s">
        <v>528</v>
      </c>
    </row>
    <row r="50" spans="2:13" ht="27.75" customHeight="1" x14ac:dyDescent="0.15">
      <c r="B50" s="1254" t="s">
        <v>40</v>
      </c>
      <c r="C50" s="1255"/>
      <c r="D50" s="112"/>
      <c r="E50" s="1249" t="s">
        <v>41</v>
      </c>
      <c r="F50" s="1249"/>
      <c r="G50" s="1249"/>
      <c r="H50" s="1250"/>
      <c r="I50" s="107">
        <v>11593</v>
      </c>
      <c r="J50" s="108">
        <v>11032</v>
      </c>
      <c r="K50" s="108">
        <v>10338</v>
      </c>
      <c r="L50" s="108">
        <v>9770</v>
      </c>
      <c r="M50" s="109">
        <v>9073</v>
      </c>
    </row>
    <row r="51" spans="2:13" ht="27.75" customHeight="1" x14ac:dyDescent="0.15">
      <c r="B51" s="1243"/>
      <c r="C51" s="1244"/>
      <c r="D51" s="106"/>
      <c r="E51" s="1249" t="s">
        <v>42</v>
      </c>
      <c r="F51" s="1249"/>
      <c r="G51" s="1249"/>
      <c r="H51" s="1250"/>
      <c r="I51" s="107" t="s">
        <v>528</v>
      </c>
      <c r="J51" s="108" t="s">
        <v>528</v>
      </c>
      <c r="K51" s="108" t="s">
        <v>528</v>
      </c>
      <c r="L51" s="108" t="s">
        <v>528</v>
      </c>
      <c r="M51" s="109" t="s">
        <v>528</v>
      </c>
    </row>
    <row r="52" spans="2:13" ht="27.75" customHeight="1" x14ac:dyDescent="0.15">
      <c r="B52" s="1245"/>
      <c r="C52" s="1246"/>
      <c r="D52" s="106"/>
      <c r="E52" s="1249" t="s">
        <v>43</v>
      </c>
      <c r="F52" s="1249"/>
      <c r="G52" s="1249"/>
      <c r="H52" s="1250"/>
      <c r="I52" s="107">
        <v>5232</v>
      </c>
      <c r="J52" s="108">
        <v>6711</v>
      </c>
      <c r="K52" s="108">
        <v>6689</v>
      </c>
      <c r="L52" s="108">
        <v>7016</v>
      </c>
      <c r="M52" s="109">
        <v>7380</v>
      </c>
    </row>
    <row r="53" spans="2:13" ht="27.75" customHeight="1" thickBot="1" x14ac:dyDescent="0.2">
      <c r="B53" s="1256" t="s">
        <v>44</v>
      </c>
      <c r="C53" s="1257"/>
      <c r="D53" s="113"/>
      <c r="E53" s="1258" t="s">
        <v>45</v>
      </c>
      <c r="F53" s="1258"/>
      <c r="G53" s="1258"/>
      <c r="H53" s="1259"/>
      <c r="I53" s="114">
        <v>-9604</v>
      </c>
      <c r="J53" s="115">
        <v>-9456</v>
      </c>
      <c r="K53" s="115">
        <v>-8834</v>
      </c>
      <c r="L53" s="115">
        <v>-8394</v>
      </c>
      <c r="M53" s="116">
        <v>-7294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Q5i7zbWYcZm6XDXRz1J+Ja3R2s3taMcpu00pZkWjIg+lj2BmpMUXBw8QXTfNHqsy/n6RnJlN+kZr5NniSRxfA==" saltValue="dcJwzA1rWE8Cj3bhJcAa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2" zoomScale="55" zoomScaleNormal="55" zoomScaleSheetLayoutView="100" workbookViewId="0">
      <selection activeCell="H53" sqref="H5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268" t="s">
        <v>48</v>
      </c>
      <c r="D55" s="1268"/>
      <c r="E55" s="1269"/>
      <c r="F55" s="128">
        <v>709</v>
      </c>
      <c r="G55" s="128">
        <v>637</v>
      </c>
      <c r="H55" s="129">
        <v>865</v>
      </c>
    </row>
    <row r="56" spans="2:8" ht="52.5" customHeight="1" x14ac:dyDescent="0.15">
      <c r="B56" s="130"/>
      <c r="C56" s="1270" t="s">
        <v>49</v>
      </c>
      <c r="D56" s="1270"/>
      <c r="E56" s="1271"/>
      <c r="F56" s="131">
        <v>1487</v>
      </c>
      <c r="G56" s="131">
        <v>1282</v>
      </c>
      <c r="H56" s="132">
        <v>983</v>
      </c>
    </row>
    <row r="57" spans="2:8" ht="53.25" customHeight="1" x14ac:dyDescent="0.15">
      <c r="B57" s="130"/>
      <c r="C57" s="1272" t="s">
        <v>50</v>
      </c>
      <c r="D57" s="1272"/>
      <c r="E57" s="1273"/>
      <c r="F57" s="133">
        <v>7836</v>
      </c>
      <c r="G57" s="133">
        <v>7551</v>
      </c>
      <c r="H57" s="134">
        <v>6910</v>
      </c>
    </row>
    <row r="58" spans="2:8" ht="45.75" customHeight="1" x14ac:dyDescent="0.15">
      <c r="B58" s="135"/>
      <c r="C58" s="1260" t="s">
        <v>609</v>
      </c>
      <c r="D58" s="1261"/>
      <c r="E58" s="1262"/>
      <c r="F58" s="136">
        <v>2608</v>
      </c>
      <c r="G58" s="136">
        <v>2580</v>
      </c>
      <c r="H58" s="137">
        <v>2530</v>
      </c>
    </row>
    <row r="59" spans="2:8" ht="45.75" customHeight="1" x14ac:dyDescent="0.15">
      <c r="B59" s="135"/>
      <c r="C59" s="1260" t="s">
        <v>610</v>
      </c>
      <c r="D59" s="1261"/>
      <c r="E59" s="1262"/>
      <c r="F59" s="136">
        <v>2326</v>
      </c>
      <c r="G59" s="136">
        <v>2231</v>
      </c>
      <c r="H59" s="137">
        <v>2082</v>
      </c>
    </row>
    <row r="60" spans="2:8" ht="45.75" customHeight="1" x14ac:dyDescent="0.15">
      <c r="B60" s="135"/>
      <c r="C60" s="1260" t="s">
        <v>613</v>
      </c>
      <c r="D60" s="1261"/>
      <c r="E60" s="1262"/>
      <c r="F60" s="136">
        <v>1301</v>
      </c>
      <c r="G60" s="136">
        <v>1217</v>
      </c>
      <c r="H60" s="137">
        <v>1213</v>
      </c>
    </row>
    <row r="61" spans="2:8" ht="45.75" customHeight="1" x14ac:dyDescent="0.15">
      <c r="B61" s="135"/>
      <c r="C61" s="1260" t="s">
        <v>611</v>
      </c>
      <c r="D61" s="1261"/>
      <c r="E61" s="1262"/>
      <c r="F61" s="136">
        <v>1581</v>
      </c>
      <c r="G61" s="136">
        <v>1501</v>
      </c>
      <c r="H61" s="137">
        <v>1038</v>
      </c>
    </row>
    <row r="62" spans="2:8" ht="45.75" customHeight="1" thickBot="1" x14ac:dyDescent="0.2">
      <c r="B62" s="138"/>
      <c r="C62" s="1263" t="s">
        <v>612</v>
      </c>
      <c r="D62" s="1264"/>
      <c r="E62" s="1265"/>
      <c r="F62" s="139">
        <v>0</v>
      </c>
      <c r="G62" s="139">
        <v>3</v>
      </c>
      <c r="H62" s="140">
        <v>28</v>
      </c>
    </row>
    <row r="63" spans="2:8" ht="52.5" customHeight="1" thickBot="1" x14ac:dyDescent="0.2">
      <c r="B63" s="141"/>
      <c r="C63" s="1266" t="s">
        <v>51</v>
      </c>
      <c r="D63" s="1266"/>
      <c r="E63" s="1267"/>
      <c r="F63" s="142">
        <v>10032</v>
      </c>
      <c r="G63" s="142">
        <v>9471</v>
      </c>
      <c r="H63" s="143">
        <v>8758</v>
      </c>
    </row>
    <row r="64" spans="2:8" ht="15" customHeight="1" x14ac:dyDescent="0.15"/>
  </sheetData>
  <sheetProtection algorithmName="SHA-512" hashValue="Ri9FAhRfNyOoASAVAGEjfGLPKYBezt3cs7helicQE5I0YxE5erMkcOL7BtTCnE/1JcxjP9fGs0narOA7SnAzKQ==" saltValue="3KAYTM85inO5txn67466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669422</v>
      </c>
      <c r="E3" s="162"/>
      <c r="F3" s="163">
        <v>291945</v>
      </c>
      <c r="G3" s="164"/>
      <c r="H3" s="165"/>
    </row>
    <row r="4" spans="1:8" x14ac:dyDescent="0.15">
      <c r="A4" s="166"/>
      <c r="B4" s="167"/>
      <c r="C4" s="168"/>
      <c r="D4" s="169">
        <v>478673</v>
      </c>
      <c r="E4" s="170"/>
      <c r="F4" s="171">
        <v>127651</v>
      </c>
      <c r="G4" s="172"/>
      <c r="H4" s="173"/>
    </row>
    <row r="5" spans="1:8" x14ac:dyDescent="0.15">
      <c r="A5" s="154" t="s">
        <v>562</v>
      </c>
      <c r="B5" s="159"/>
      <c r="C5" s="160"/>
      <c r="D5" s="161">
        <v>958945</v>
      </c>
      <c r="E5" s="162"/>
      <c r="F5" s="163">
        <v>291173</v>
      </c>
      <c r="G5" s="164"/>
      <c r="H5" s="165"/>
    </row>
    <row r="6" spans="1:8" x14ac:dyDescent="0.15">
      <c r="A6" s="166"/>
      <c r="B6" s="167"/>
      <c r="C6" s="168"/>
      <c r="D6" s="169">
        <v>679675</v>
      </c>
      <c r="E6" s="170"/>
      <c r="F6" s="171">
        <v>119071</v>
      </c>
      <c r="G6" s="172"/>
      <c r="H6" s="173"/>
    </row>
    <row r="7" spans="1:8" x14ac:dyDescent="0.15">
      <c r="A7" s="154" t="s">
        <v>563</v>
      </c>
      <c r="B7" s="159"/>
      <c r="C7" s="160"/>
      <c r="D7" s="161">
        <v>581468</v>
      </c>
      <c r="E7" s="162"/>
      <c r="F7" s="163">
        <v>271581</v>
      </c>
      <c r="G7" s="164"/>
      <c r="H7" s="165"/>
    </row>
    <row r="8" spans="1:8" x14ac:dyDescent="0.15">
      <c r="A8" s="166"/>
      <c r="B8" s="167"/>
      <c r="C8" s="168"/>
      <c r="D8" s="169">
        <v>240021</v>
      </c>
      <c r="E8" s="170"/>
      <c r="F8" s="171">
        <v>117844</v>
      </c>
      <c r="G8" s="172"/>
      <c r="H8" s="173"/>
    </row>
    <row r="9" spans="1:8" x14ac:dyDescent="0.15">
      <c r="A9" s="154" t="s">
        <v>564</v>
      </c>
      <c r="B9" s="159"/>
      <c r="C9" s="160"/>
      <c r="D9" s="161">
        <v>592936</v>
      </c>
      <c r="E9" s="162"/>
      <c r="F9" s="163">
        <v>268375</v>
      </c>
      <c r="G9" s="164"/>
      <c r="H9" s="165"/>
    </row>
    <row r="10" spans="1:8" x14ac:dyDescent="0.15">
      <c r="A10" s="166"/>
      <c r="B10" s="167"/>
      <c r="C10" s="168"/>
      <c r="D10" s="169">
        <v>218611</v>
      </c>
      <c r="E10" s="170"/>
      <c r="F10" s="171">
        <v>119602</v>
      </c>
      <c r="G10" s="172"/>
      <c r="H10" s="173"/>
    </row>
    <row r="11" spans="1:8" x14ac:dyDescent="0.15">
      <c r="A11" s="154" t="s">
        <v>565</v>
      </c>
      <c r="B11" s="159"/>
      <c r="C11" s="160"/>
      <c r="D11" s="161">
        <v>925926</v>
      </c>
      <c r="E11" s="162"/>
      <c r="F11" s="163">
        <v>301035</v>
      </c>
      <c r="G11" s="164"/>
      <c r="H11" s="165"/>
    </row>
    <row r="12" spans="1:8" x14ac:dyDescent="0.15">
      <c r="A12" s="166"/>
      <c r="B12" s="167"/>
      <c r="C12" s="174"/>
      <c r="D12" s="169">
        <v>506061</v>
      </c>
      <c r="E12" s="170"/>
      <c r="F12" s="171">
        <v>154376</v>
      </c>
      <c r="G12" s="172"/>
      <c r="H12" s="173"/>
    </row>
    <row r="13" spans="1:8" x14ac:dyDescent="0.15">
      <c r="A13" s="154"/>
      <c r="B13" s="159"/>
      <c r="C13" s="175"/>
      <c r="D13" s="176">
        <v>745739</v>
      </c>
      <c r="E13" s="177"/>
      <c r="F13" s="178">
        <v>284822</v>
      </c>
      <c r="G13" s="179"/>
      <c r="H13" s="165"/>
    </row>
    <row r="14" spans="1:8" x14ac:dyDescent="0.15">
      <c r="A14" s="166"/>
      <c r="B14" s="167"/>
      <c r="C14" s="168"/>
      <c r="D14" s="169">
        <v>424608</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4.8899999999999997</v>
      </c>
      <c r="C19" s="180">
        <f>ROUND(VALUE(SUBSTITUTE(実質収支比率等に係る経年分析!G$48,"▲","-")),2)</f>
        <v>1.97</v>
      </c>
      <c r="D19" s="180">
        <f>ROUND(VALUE(SUBSTITUTE(実質収支比率等に係る経年分析!H$48,"▲","-")),2)</f>
        <v>1.86</v>
      </c>
      <c r="E19" s="180">
        <f>ROUND(VALUE(SUBSTITUTE(実質収支比率等に係る経年分析!I$48,"▲","-")),2)</f>
        <v>1.46</v>
      </c>
      <c r="F19" s="180">
        <f>ROUND(VALUE(SUBSTITUTE(実質収支比率等に係る経年分析!J$48,"▲","-")),2)</f>
        <v>1.05</v>
      </c>
    </row>
    <row r="20" spans="1:11" x14ac:dyDescent="0.15">
      <c r="A20" s="180" t="s">
        <v>55</v>
      </c>
      <c r="B20" s="180">
        <f>ROUND(VALUE(SUBSTITUTE(実質収支比率等に係る経年分析!F$47,"▲","-")),2)</f>
        <v>26.51</v>
      </c>
      <c r="C20" s="180">
        <f>ROUND(VALUE(SUBSTITUTE(実質収支比率等に係る経年分析!G$47,"▲","-")),2)</f>
        <v>30.51</v>
      </c>
      <c r="D20" s="180">
        <f>ROUND(VALUE(SUBSTITUTE(実質収支比率等に係る経年分析!H$47,"▲","-")),2)</f>
        <v>25.03</v>
      </c>
      <c r="E20" s="180">
        <f>ROUND(VALUE(SUBSTITUTE(実質収支比率等に係る経年分析!I$47,"▲","-")),2)</f>
        <v>22.63</v>
      </c>
      <c r="F20" s="180">
        <f>ROUND(VALUE(SUBSTITUTE(実質収支比率等に係る経年分析!J$47,"▲","-")),2)</f>
        <v>29.53</v>
      </c>
    </row>
    <row r="21" spans="1:11" x14ac:dyDescent="0.15">
      <c r="A21" s="180" t="s">
        <v>56</v>
      </c>
      <c r="B21" s="180">
        <f>IF(ISNUMBER(VALUE(SUBSTITUTE(実質収支比率等に係る経年分析!F$49,"▲","-"))),ROUND(VALUE(SUBSTITUTE(実質収支比率等に係る経年分析!F$49,"▲","-")),2),NA())</f>
        <v>7.61</v>
      </c>
      <c r="C21" s="180">
        <f>IF(ISNUMBER(VALUE(SUBSTITUTE(実質収支比率等に係る経年分析!G$49,"▲","-"))),ROUND(VALUE(SUBSTITUTE(実質収支比率等に係る経年分析!G$49,"▲","-")),2),NA())</f>
        <v>3.15</v>
      </c>
      <c r="D21" s="180">
        <f>IF(ISNUMBER(VALUE(SUBSTITUTE(実質収支比率等に係る経年分析!H$49,"▲","-"))),ROUND(VALUE(SUBSTITUTE(実質収支比率等に係る経年分析!H$49,"▲","-")),2),NA())</f>
        <v>-1</v>
      </c>
      <c r="E21" s="180">
        <f>IF(ISNUMBER(VALUE(SUBSTITUTE(実質収支比率等に係る経年分析!I$49,"▲","-"))),ROUND(VALUE(SUBSTITUTE(実質収支比率等に係る経年分析!I$49,"▲","-")),2),NA())</f>
        <v>4.72</v>
      </c>
      <c r="F21" s="180">
        <f>IF(ISNUMBER(VALUE(SUBSTITUTE(実質収支比率等に係る経年分析!J$49,"▲","-"))),ROUND(VALUE(SUBSTITUTE(実質収支比率等に係る経年分析!J$49,"▲","-")),2),NA())</f>
        <v>18.37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四万川診療所特別会計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松原診療所特別会計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風ぐるま事業特別会計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0.05</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4.88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1.04</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17.690000000000001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16.350000000000001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11.66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736</v>
      </c>
      <c r="E42" s="182"/>
      <c r="F42" s="182"/>
      <c r="G42" s="182">
        <f>'実質公債費比率（分子）の構造'!L$52</f>
        <v>706</v>
      </c>
      <c r="H42" s="182"/>
      <c r="I42" s="182"/>
      <c r="J42" s="182">
        <f>'実質公債費比率（分子）の構造'!M$52</f>
        <v>678</v>
      </c>
      <c r="K42" s="182"/>
      <c r="L42" s="182"/>
      <c r="M42" s="182">
        <f>'実質公債費比率（分子）の構造'!N$52</f>
        <v>670</v>
      </c>
      <c r="N42" s="182"/>
      <c r="O42" s="182"/>
      <c r="P42" s="182">
        <f>'実質公債費比率（分子）の構造'!O$52</f>
        <v>660</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x14ac:dyDescent="0.15">
      <c r="A45" s="182" t="s">
        <v>66</v>
      </c>
      <c r="B45" s="182">
        <f>'実質公債費比率（分子）の構造'!K$49</f>
        <v>24</v>
      </c>
      <c r="C45" s="182"/>
      <c r="D45" s="182"/>
      <c r="E45" s="182">
        <f>'実質公債費比率（分子）の構造'!L$49</f>
        <v>24</v>
      </c>
      <c r="F45" s="182"/>
      <c r="G45" s="182"/>
      <c r="H45" s="182">
        <f>'実質公債費比率（分子）の構造'!M$49</f>
        <v>24</v>
      </c>
      <c r="I45" s="182"/>
      <c r="J45" s="182"/>
      <c r="K45" s="182">
        <f>'実質公債費比率（分子）の構造'!N$49</f>
        <v>24</v>
      </c>
      <c r="L45" s="182"/>
      <c r="M45" s="182"/>
      <c r="N45" s="182">
        <f>'実質公債費比率（分子）の構造'!O$49</f>
        <v>24</v>
      </c>
      <c r="O45" s="182"/>
      <c r="P45" s="182"/>
    </row>
    <row r="46" spans="1:16" x14ac:dyDescent="0.15">
      <c r="A46" s="182" t="s">
        <v>67</v>
      </c>
      <c r="B46" s="182">
        <f>'実質公債費比率（分子）の構造'!K$48</f>
        <v>170</v>
      </c>
      <c r="C46" s="182"/>
      <c r="D46" s="182"/>
      <c r="E46" s="182">
        <f>'実質公債費比率（分子）の構造'!L$48</f>
        <v>179</v>
      </c>
      <c r="F46" s="182"/>
      <c r="G46" s="182"/>
      <c r="H46" s="182">
        <f>'実質公債費比率（分子）の構造'!M$48</f>
        <v>175</v>
      </c>
      <c r="I46" s="182"/>
      <c r="J46" s="182"/>
      <c r="K46" s="182">
        <f>'実質公債費比率（分子）の構造'!N$48</f>
        <v>182</v>
      </c>
      <c r="L46" s="182"/>
      <c r="M46" s="182"/>
      <c r="N46" s="182">
        <f>'実質公債費比率（分子）の構造'!O$48</f>
        <v>172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649</v>
      </c>
      <c r="C49" s="182"/>
      <c r="D49" s="182"/>
      <c r="E49" s="182">
        <f>'実質公債費比率（分子）の構造'!L$45</f>
        <v>589</v>
      </c>
      <c r="F49" s="182"/>
      <c r="G49" s="182"/>
      <c r="H49" s="182">
        <f>'実質公債費比率（分子）の構造'!M$45</f>
        <v>571</v>
      </c>
      <c r="I49" s="182"/>
      <c r="J49" s="182"/>
      <c r="K49" s="182">
        <f>'実質公債費比率（分子）の構造'!N$45</f>
        <v>547</v>
      </c>
      <c r="L49" s="182"/>
      <c r="M49" s="182"/>
      <c r="N49" s="182">
        <f>'実質公債費比率（分子）の構造'!O$45</f>
        <v>537</v>
      </c>
      <c r="O49" s="182"/>
      <c r="P49" s="182"/>
    </row>
    <row r="50" spans="1:16" x14ac:dyDescent="0.15">
      <c r="A50" s="182" t="s">
        <v>71</v>
      </c>
      <c r="B50" s="182" t="e">
        <f>NA()</f>
        <v>#N/A</v>
      </c>
      <c r="C50" s="182">
        <f>IF(ISNUMBER('実質公債費比率（分子）の構造'!K$53),'実質公債費比率（分子）の構造'!K$53,NA())</f>
        <v>112</v>
      </c>
      <c r="D50" s="182" t="e">
        <f>NA()</f>
        <v>#N/A</v>
      </c>
      <c r="E50" s="182" t="e">
        <f>NA()</f>
        <v>#N/A</v>
      </c>
      <c r="F50" s="182">
        <f>IF(ISNUMBER('実質公債費比率（分子）の構造'!L$53),'実質公債費比率（分子）の構造'!L$53,NA())</f>
        <v>91</v>
      </c>
      <c r="G50" s="182" t="e">
        <f>NA()</f>
        <v>#N/A</v>
      </c>
      <c r="H50" s="182" t="e">
        <f>NA()</f>
        <v>#N/A</v>
      </c>
      <c r="I50" s="182">
        <f>IF(ISNUMBER('実質公債費比率（分子）の構造'!M$53),'実質公債費比率（分子）の構造'!M$53,NA())</f>
        <v>97</v>
      </c>
      <c r="J50" s="182" t="e">
        <f>NA()</f>
        <v>#N/A</v>
      </c>
      <c r="K50" s="182" t="e">
        <f>NA()</f>
        <v>#N/A</v>
      </c>
      <c r="L50" s="182">
        <f>IF(ISNUMBER('実質公債費比率（分子）の構造'!N$53),'実質公債費比率（分子）の構造'!N$53,NA())</f>
        <v>88</v>
      </c>
      <c r="M50" s="182" t="e">
        <f>NA()</f>
        <v>#N/A</v>
      </c>
      <c r="N50" s="182" t="e">
        <f>NA()</f>
        <v>#N/A</v>
      </c>
      <c r="O50" s="182">
        <f>IF(ISNUMBER('実質公債費比率（分子）の構造'!O$53),'実質公債費比率（分子）の構造'!O$53,NA())</f>
        <v>78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5232</v>
      </c>
      <c r="E56" s="181"/>
      <c r="F56" s="181"/>
      <c r="G56" s="181">
        <f>'将来負担比率（分子）の構造'!J$52</f>
        <v>6711</v>
      </c>
      <c r="H56" s="181"/>
      <c r="I56" s="181"/>
      <c r="J56" s="181">
        <f>'将来負担比率（分子）の構造'!K$52</f>
        <v>6689</v>
      </c>
      <c r="K56" s="181"/>
      <c r="L56" s="181"/>
      <c r="M56" s="181">
        <f>'将来負担比率（分子）の構造'!L$52</f>
        <v>7016</v>
      </c>
      <c r="N56" s="181"/>
      <c r="O56" s="181"/>
      <c r="P56" s="181">
        <f>'将来負担比率（分子）の構造'!M$52</f>
        <v>7380</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11593</v>
      </c>
      <c r="E58" s="181"/>
      <c r="F58" s="181"/>
      <c r="G58" s="181">
        <f>'将来負担比率（分子）の構造'!J$50</f>
        <v>11032</v>
      </c>
      <c r="H58" s="181"/>
      <c r="I58" s="181"/>
      <c r="J58" s="181">
        <f>'将来負担比率（分子）の構造'!K$50</f>
        <v>10338</v>
      </c>
      <c r="K58" s="181"/>
      <c r="L58" s="181"/>
      <c r="M58" s="181">
        <f>'将来負担比率（分子）の構造'!L$50</f>
        <v>9770</v>
      </c>
      <c r="N58" s="181"/>
      <c r="O58" s="181"/>
      <c r="P58" s="181">
        <f>'将来負担比率（分子）の構造'!M$50</f>
        <v>9073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255</v>
      </c>
      <c r="C62" s="181"/>
      <c r="D62" s="181"/>
      <c r="E62" s="181">
        <f>'将来負担比率（分子）の構造'!J$45</f>
        <v>228</v>
      </c>
      <c r="F62" s="181"/>
      <c r="G62" s="181"/>
      <c r="H62" s="181">
        <f>'将来負担比率（分子）の構造'!K$45</f>
        <v>184</v>
      </c>
      <c r="I62" s="181"/>
      <c r="J62" s="181"/>
      <c r="K62" s="181">
        <f>'将来負担比率（分子）の構造'!L$45</f>
        <v>183</v>
      </c>
      <c r="L62" s="181"/>
      <c r="M62" s="181"/>
      <c r="N62" s="181">
        <f>'将来負担比率（分子）の構造'!M$45</f>
        <v>119</v>
      </c>
      <c r="O62" s="181"/>
      <c r="P62" s="181"/>
    </row>
    <row r="63" spans="1:16" x14ac:dyDescent="0.15">
      <c r="A63" s="181" t="s">
        <v>34</v>
      </c>
      <c r="B63" s="181">
        <f>'将来負担比率（分子）の構造'!I$44</f>
        <v>191</v>
      </c>
      <c r="C63" s="181"/>
      <c r="D63" s="181"/>
      <c r="E63" s="181">
        <f>'将来負担比率（分子）の構造'!J$44</f>
        <v>167</v>
      </c>
      <c r="F63" s="181"/>
      <c r="G63" s="181"/>
      <c r="H63" s="181">
        <f>'将来負担比率（分子）の構造'!K$44</f>
        <v>143</v>
      </c>
      <c r="I63" s="181"/>
      <c r="J63" s="181"/>
      <c r="K63" s="181">
        <f>'将来負担比率（分子）の構造'!L$44</f>
        <v>119</v>
      </c>
      <c r="L63" s="181"/>
      <c r="M63" s="181"/>
      <c r="N63" s="181">
        <f>'将来負担比率（分子）の構造'!M$44</f>
        <v>95</v>
      </c>
      <c r="O63" s="181"/>
      <c r="P63" s="181"/>
    </row>
    <row r="64" spans="1:16" x14ac:dyDescent="0.15">
      <c r="A64" s="181" t="s">
        <v>33</v>
      </c>
      <c r="B64" s="181">
        <f>'将来負担比率（分子）の構造'!I$43</f>
        <v>1899</v>
      </c>
      <c r="C64" s="181"/>
      <c r="D64" s="181"/>
      <c r="E64" s="181">
        <f>'将来負担比率（分子）の構造'!J$43</f>
        <v>1787</v>
      </c>
      <c r="F64" s="181"/>
      <c r="G64" s="181"/>
      <c r="H64" s="181">
        <f>'将来負担比率（分子）の構造'!K$43</f>
        <v>1732</v>
      </c>
      <c r="I64" s="181"/>
      <c r="J64" s="181"/>
      <c r="K64" s="181">
        <f>'将来負担比率（分子）の構造'!L$43</f>
        <v>1593</v>
      </c>
      <c r="L64" s="181"/>
      <c r="M64" s="181"/>
      <c r="N64" s="181">
        <f>'将来負担比率（分子）の構造'!M$43</f>
        <v>1446</v>
      </c>
      <c r="O64" s="181"/>
      <c r="P64" s="181"/>
    </row>
    <row r="65" spans="1:16" x14ac:dyDescent="0.15">
      <c r="A65" s="181" t="s">
        <v>32</v>
      </c>
      <c r="B65" s="181">
        <f>'将来負担比率（分子）の構造'!I$42</f>
        <v>72</v>
      </c>
      <c r="C65" s="181"/>
      <c r="D65" s="181"/>
      <c r="E65" s="181">
        <f>'将来負担比率（分子）の構造'!J$42</f>
        <v>58</v>
      </c>
      <c r="F65" s="181"/>
      <c r="G65" s="181"/>
      <c r="H65" s="181">
        <f>'将来負担比率（分子）の構造'!K$42</f>
        <v>45</v>
      </c>
      <c r="I65" s="181"/>
      <c r="J65" s="181"/>
      <c r="K65" s="181">
        <f>'将来負担比率（分子）の構造'!L$42</f>
        <v>32</v>
      </c>
      <c r="L65" s="181"/>
      <c r="M65" s="181"/>
      <c r="N65" s="181">
        <f>'将来負担比率（分子）の構造'!M$42</f>
        <v>18</v>
      </c>
      <c r="O65" s="181"/>
      <c r="P65" s="181"/>
    </row>
    <row r="66" spans="1:16" x14ac:dyDescent="0.15">
      <c r="A66" s="181" t="s">
        <v>31</v>
      </c>
      <c r="B66" s="181">
        <f>'将来負担比率（分子）の構造'!I$41</f>
        <v>4805</v>
      </c>
      <c r="C66" s="181"/>
      <c r="D66" s="181"/>
      <c r="E66" s="181">
        <f>'将来負担比率（分子）の構造'!J$41</f>
        <v>6046</v>
      </c>
      <c r="F66" s="181"/>
      <c r="G66" s="181"/>
      <c r="H66" s="181">
        <f>'将来負担比率（分子）の構造'!K$41</f>
        <v>6088</v>
      </c>
      <c r="I66" s="181"/>
      <c r="J66" s="181"/>
      <c r="K66" s="181">
        <f>'将来負担比率（分子）の構造'!L$41</f>
        <v>6465</v>
      </c>
      <c r="L66" s="181"/>
      <c r="M66" s="181"/>
      <c r="N66" s="181">
        <f>'将来負担比率（分子）の構造'!M$41</f>
        <v>7480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709</v>
      </c>
      <c r="C72" s="185">
        <f>基金残高に係る経年分析!G55</f>
        <v>637</v>
      </c>
      <c r="D72" s="185">
        <f>基金残高に係る経年分析!H55</f>
        <v>865</v>
      </c>
    </row>
    <row r="73" spans="1:16" x14ac:dyDescent="0.15">
      <c r="A73" s="184" t="s">
        <v>78</v>
      </c>
      <c r="B73" s="185">
        <f>基金残高に係る経年分析!F56</f>
        <v>1487</v>
      </c>
      <c r="C73" s="185">
        <f>基金残高に係る経年分析!G56</f>
        <v>1282</v>
      </c>
      <c r="D73" s="185">
        <f>基金残高に係る経年分析!H56</f>
        <v>983</v>
      </c>
    </row>
    <row r="74" spans="1:16" x14ac:dyDescent="0.15">
      <c r="A74" s="184" t="s">
        <v>79</v>
      </c>
      <c r="B74" s="185">
        <f>基金残高に係る経年分析!F57</f>
        <v>7836</v>
      </c>
      <c r="C74" s="185">
        <f>基金残高に係る経年分析!G57</f>
        <v>7551</v>
      </c>
      <c r="D74" s="185">
        <f>基金残高に係る経年分析!H57</f>
        <v>6910</v>
      </c>
    </row>
  </sheetData>
  <sheetProtection algorithmName="SHA-512" hashValue="XMbWw/HsG6h+KwbUprw3Z16s2VBrj1wjat6go/GGqaHsJCaqbrFijFWK/TILi2uUdNNv35Ueyab4ltwZK0ui0A==" saltValue="20TDJ+STZfRnzxL5eDja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302170</v>
      </c>
      <c r="S5" s="637"/>
      <c r="T5" s="637"/>
      <c r="U5" s="637"/>
      <c r="V5" s="637"/>
      <c r="W5" s="637"/>
      <c r="X5" s="637"/>
      <c r="Y5" s="638"/>
      <c r="Z5" s="639">
        <v>3.6</v>
      </c>
      <c r="AA5" s="639"/>
      <c r="AB5" s="639"/>
      <c r="AC5" s="639"/>
      <c r="AD5" s="640">
        <v>302170</v>
      </c>
      <c r="AE5" s="640"/>
      <c r="AF5" s="640"/>
      <c r="AG5" s="640"/>
      <c r="AH5" s="640"/>
      <c r="AI5" s="640"/>
      <c r="AJ5" s="640"/>
      <c r="AK5" s="640"/>
      <c r="AL5" s="641">
        <v>10.6</v>
      </c>
      <c r="AM5" s="642"/>
      <c r="AN5" s="642"/>
      <c r="AO5" s="643"/>
      <c r="AP5" s="633" t="s">
        <v>223</v>
      </c>
      <c r="AQ5" s="634"/>
      <c r="AR5" s="634"/>
      <c r="AS5" s="634"/>
      <c r="AT5" s="634"/>
      <c r="AU5" s="634"/>
      <c r="AV5" s="634"/>
      <c r="AW5" s="634"/>
      <c r="AX5" s="634"/>
      <c r="AY5" s="634"/>
      <c r="AZ5" s="634"/>
      <c r="BA5" s="634"/>
      <c r="BB5" s="634"/>
      <c r="BC5" s="634"/>
      <c r="BD5" s="634"/>
      <c r="BE5" s="634"/>
      <c r="BF5" s="635"/>
      <c r="BG5" s="647">
        <v>302170</v>
      </c>
      <c r="BH5" s="648"/>
      <c r="BI5" s="648"/>
      <c r="BJ5" s="648"/>
      <c r="BK5" s="648"/>
      <c r="BL5" s="648"/>
      <c r="BM5" s="648"/>
      <c r="BN5" s="649"/>
      <c r="BO5" s="650">
        <v>100</v>
      </c>
      <c r="BP5" s="650"/>
      <c r="BQ5" s="650"/>
      <c r="BR5" s="650"/>
      <c r="BS5" s="651" t="s">
        <v>224</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216</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15">
      <c r="B6" s="644" t="s">
        <v>228</v>
      </c>
      <c r="C6" s="645"/>
      <c r="D6" s="645"/>
      <c r="E6" s="645"/>
      <c r="F6" s="645"/>
      <c r="G6" s="645"/>
      <c r="H6" s="645"/>
      <c r="I6" s="645"/>
      <c r="J6" s="645"/>
      <c r="K6" s="645"/>
      <c r="L6" s="645"/>
      <c r="M6" s="645"/>
      <c r="N6" s="645"/>
      <c r="O6" s="645"/>
      <c r="P6" s="645"/>
      <c r="Q6" s="646"/>
      <c r="R6" s="647">
        <v>90551</v>
      </c>
      <c r="S6" s="648"/>
      <c r="T6" s="648"/>
      <c r="U6" s="648"/>
      <c r="V6" s="648"/>
      <c r="W6" s="648"/>
      <c r="X6" s="648"/>
      <c r="Y6" s="649"/>
      <c r="Z6" s="650">
        <v>1.1000000000000001</v>
      </c>
      <c r="AA6" s="650"/>
      <c r="AB6" s="650"/>
      <c r="AC6" s="650"/>
      <c r="AD6" s="651">
        <v>90551</v>
      </c>
      <c r="AE6" s="651"/>
      <c r="AF6" s="651"/>
      <c r="AG6" s="651"/>
      <c r="AH6" s="651"/>
      <c r="AI6" s="651"/>
      <c r="AJ6" s="651"/>
      <c r="AK6" s="651"/>
      <c r="AL6" s="652">
        <v>3.2</v>
      </c>
      <c r="AM6" s="653"/>
      <c r="AN6" s="653"/>
      <c r="AO6" s="654"/>
      <c r="AP6" s="644" t="s">
        <v>229</v>
      </c>
      <c r="AQ6" s="645"/>
      <c r="AR6" s="645"/>
      <c r="AS6" s="645"/>
      <c r="AT6" s="645"/>
      <c r="AU6" s="645"/>
      <c r="AV6" s="645"/>
      <c r="AW6" s="645"/>
      <c r="AX6" s="645"/>
      <c r="AY6" s="645"/>
      <c r="AZ6" s="645"/>
      <c r="BA6" s="645"/>
      <c r="BB6" s="645"/>
      <c r="BC6" s="645"/>
      <c r="BD6" s="645"/>
      <c r="BE6" s="645"/>
      <c r="BF6" s="646"/>
      <c r="BG6" s="647">
        <v>302170</v>
      </c>
      <c r="BH6" s="648"/>
      <c r="BI6" s="648"/>
      <c r="BJ6" s="648"/>
      <c r="BK6" s="648"/>
      <c r="BL6" s="648"/>
      <c r="BM6" s="648"/>
      <c r="BN6" s="649"/>
      <c r="BO6" s="650">
        <v>100</v>
      </c>
      <c r="BP6" s="650"/>
      <c r="BQ6" s="650"/>
      <c r="BR6" s="650"/>
      <c r="BS6" s="651" t="s">
        <v>230</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48180</v>
      </c>
      <c r="CS6" s="648"/>
      <c r="CT6" s="648"/>
      <c r="CU6" s="648"/>
      <c r="CV6" s="648"/>
      <c r="CW6" s="648"/>
      <c r="CX6" s="648"/>
      <c r="CY6" s="649"/>
      <c r="CZ6" s="641">
        <v>0.6</v>
      </c>
      <c r="DA6" s="642"/>
      <c r="DB6" s="642"/>
      <c r="DC6" s="661"/>
      <c r="DD6" s="656" t="s">
        <v>230</v>
      </c>
      <c r="DE6" s="648"/>
      <c r="DF6" s="648"/>
      <c r="DG6" s="648"/>
      <c r="DH6" s="648"/>
      <c r="DI6" s="648"/>
      <c r="DJ6" s="648"/>
      <c r="DK6" s="648"/>
      <c r="DL6" s="648"/>
      <c r="DM6" s="648"/>
      <c r="DN6" s="648"/>
      <c r="DO6" s="648"/>
      <c r="DP6" s="649"/>
      <c r="DQ6" s="656">
        <v>48125</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521</v>
      </c>
      <c r="S7" s="648"/>
      <c r="T7" s="648"/>
      <c r="U7" s="648"/>
      <c r="V7" s="648"/>
      <c r="W7" s="648"/>
      <c r="X7" s="648"/>
      <c r="Y7" s="649"/>
      <c r="Z7" s="650">
        <v>0</v>
      </c>
      <c r="AA7" s="650"/>
      <c r="AB7" s="650"/>
      <c r="AC7" s="650"/>
      <c r="AD7" s="651">
        <v>521</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114020</v>
      </c>
      <c r="BH7" s="648"/>
      <c r="BI7" s="648"/>
      <c r="BJ7" s="648"/>
      <c r="BK7" s="648"/>
      <c r="BL7" s="648"/>
      <c r="BM7" s="648"/>
      <c r="BN7" s="649"/>
      <c r="BO7" s="650">
        <v>37.700000000000003</v>
      </c>
      <c r="BP7" s="650"/>
      <c r="BQ7" s="650"/>
      <c r="BR7" s="650"/>
      <c r="BS7" s="651" t="s">
        <v>230</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2593607</v>
      </c>
      <c r="CS7" s="648"/>
      <c r="CT7" s="648"/>
      <c r="CU7" s="648"/>
      <c r="CV7" s="648"/>
      <c r="CW7" s="648"/>
      <c r="CX7" s="648"/>
      <c r="CY7" s="649"/>
      <c r="CZ7" s="650">
        <v>31.3</v>
      </c>
      <c r="DA7" s="650"/>
      <c r="DB7" s="650"/>
      <c r="DC7" s="650"/>
      <c r="DD7" s="656">
        <v>1152403</v>
      </c>
      <c r="DE7" s="648"/>
      <c r="DF7" s="648"/>
      <c r="DG7" s="648"/>
      <c r="DH7" s="648"/>
      <c r="DI7" s="648"/>
      <c r="DJ7" s="648"/>
      <c r="DK7" s="648"/>
      <c r="DL7" s="648"/>
      <c r="DM7" s="648"/>
      <c r="DN7" s="648"/>
      <c r="DO7" s="648"/>
      <c r="DP7" s="649"/>
      <c r="DQ7" s="656">
        <v>975435</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868</v>
      </c>
      <c r="S8" s="648"/>
      <c r="T8" s="648"/>
      <c r="U8" s="648"/>
      <c r="V8" s="648"/>
      <c r="W8" s="648"/>
      <c r="X8" s="648"/>
      <c r="Y8" s="649"/>
      <c r="Z8" s="650">
        <v>0</v>
      </c>
      <c r="AA8" s="650"/>
      <c r="AB8" s="650"/>
      <c r="AC8" s="650"/>
      <c r="AD8" s="651">
        <v>868</v>
      </c>
      <c r="AE8" s="651"/>
      <c r="AF8" s="651"/>
      <c r="AG8" s="651"/>
      <c r="AH8" s="651"/>
      <c r="AI8" s="651"/>
      <c r="AJ8" s="651"/>
      <c r="AK8" s="651"/>
      <c r="AL8" s="652">
        <v>0</v>
      </c>
      <c r="AM8" s="653"/>
      <c r="AN8" s="653"/>
      <c r="AO8" s="654"/>
      <c r="AP8" s="644" t="s">
        <v>236</v>
      </c>
      <c r="AQ8" s="645"/>
      <c r="AR8" s="645"/>
      <c r="AS8" s="645"/>
      <c r="AT8" s="645"/>
      <c r="AU8" s="645"/>
      <c r="AV8" s="645"/>
      <c r="AW8" s="645"/>
      <c r="AX8" s="645"/>
      <c r="AY8" s="645"/>
      <c r="AZ8" s="645"/>
      <c r="BA8" s="645"/>
      <c r="BB8" s="645"/>
      <c r="BC8" s="645"/>
      <c r="BD8" s="645"/>
      <c r="BE8" s="645"/>
      <c r="BF8" s="646"/>
      <c r="BG8" s="647">
        <v>5041</v>
      </c>
      <c r="BH8" s="648"/>
      <c r="BI8" s="648"/>
      <c r="BJ8" s="648"/>
      <c r="BK8" s="648"/>
      <c r="BL8" s="648"/>
      <c r="BM8" s="648"/>
      <c r="BN8" s="649"/>
      <c r="BO8" s="650">
        <v>1.7</v>
      </c>
      <c r="BP8" s="650"/>
      <c r="BQ8" s="650"/>
      <c r="BR8" s="650"/>
      <c r="BS8" s="656" t="s">
        <v>230</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809259</v>
      </c>
      <c r="CS8" s="648"/>
      <c r="CT8" s="648"/>
      <c r="CU8" s="648"/>
      <c r="CV8" s="648"/>
      <c r="CW8" s="648"/>
      <c r="CX8" s="648"/>
      <c r="CY8" s="649"/>
      <c r="CZ8" s="650">
        <v>9.8000000000000007</v>
      </c>
      <c r="DA8" s="650"/>
      <c r="DB8" s="650"/>
      <c r="DC8" s="650"/>
      <c r="DD8" s="656">
        <v>900</v>
      </c>
      <c r="DE8" s="648"/>
      <c r="DF8" s="648"/>
      <c r="DG8" s="648"/>
      <c r="DH8" s="648"/>
      <c r="DI8" s="648"/>
      <c r="DJ8" s="648"/>
      <c r="DK8" s="648"/>
      <c r="DL8" s="648"/>
      <c r="DM8" s="648"/>
      <c r="DN8" s="648"/>
      <c r="DO8" s="648"/>
      <c r="DP8" s="649"/>
      <c r="DQ8" s="656">
        <v>470377</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1074</v>
      </c>
      <c r="S9" s="648"/>
      <c r="T9" s="648"/>
      <c r="U9" s="648"/>
      <c r="V9" s="648"/>
      <c r="W9" s="648"/>
      <c r="X9" s="648"/>
      <c r="Y9" s="649"/>
      <c r="Z9" s="650">
        <v>0</v>
      </c>
      <c r="AA9" s="650"/>
      <c r="AB9" s="650"/>
      <c r="AC9" s="650"/>
      <c r="AD9" s="651">
        <v>1074</v>
      </c>
      <c r="AE9" s="651"/>
      <c r="AF9" s="651"/>
      <c r="AG9" s="651"/>
      <c r="AH9" s="651"/>
      <c r="AI9" s="651"/>
      <c r="AJ9" s="651"/>
      <c r="AK9" s="651"/>
      <c r="AL9" s="652">
        <v>0</v>
      </c>
      <c r="AM9" s="653"/>
      <c r="AN9" s="653"/>
      <c r="AO9" s="654"/>
      <c r="AP9" s="644" t="s">
        <v>239</v>
      </c>
      <c r="AQ9" s="645"/>
      <c r="AR9" s="645"/>
      <c r="AS9" s="645"/>
      <c r="AT9" s="645"/>
      <c r="AU9" s="645"/>
      <c r="AV9" s="645"/>
      <c r="AW9" s="645"/>
      <c r="AX9" s="645"/>
      <c r="AY9" s="645"/>
      <c r="AZ9" s="645"/>
      <c r="BA9" s="645"/>
      <c r="BB9" s="645"/>
      <c r="BC9" s="645"/>
      <c r="BD9" s="645"/>
      <c r="BE9" s="645"/>
      <c r="BF9" s="646"/>
      <c r="BG9" s="647">
        <v>96012</v>
      </c>
      <c r="BH9" s="648"/>
      <c r="BI9" s="648"/>
      <c r="BJ9" s="648"/>
      <c r="BK9" s="648"/>
      <c r="BL9" s="648"/>
      <c r="BM9" s="648"/>
      <c r="BN9" s="649"/>
      <c r="BO9" s="650">
        <v>31.8</v>
      </c>
      <c r="BP9" s="650"/>
      <c r="BQ9" s="650"/>
      <c r="BR9" s="650"/>
      <c r="BS9" s="656" t="s">
        <v>138</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526582</v>
      </c>
      <c r="CS9" s="648"/>
      <c r="CT9" s="648"/>
      <c r="CU9" s="648"/>
      <c r="CV9" s="648"/>
      <c r="CW9" s="648"/>
      <c r="CX9" s="648"/>
      <c r="CY9" s="649"/>
      <c r="CZ9" s="650">
        <v>6.4</v>
      </c>
      <c r="DA9" s="650"/>
      <c r="DB9" s="650"/>
      <c r="DC9" s="650"/>
      <c r="DD9" s="656">
        <v>38758</v>
      </c>
      <c r="DE9" s="648"/>
      <c r="DF9" s="648"/>
      <c r="DG9" s="648"/>
      <c r="DH9" s="648"/>
      <c r="DI9" s="648"/>
      <c r="DJ9" s="648"/>
      <c r="DK9" s="648"/>
      <c r="DL9" s="648"/>
      <c r="DM9" s="648"/>
      <c r="DN9" s="648"/>
      <c r="DO9" s="648"/>
      <c r="DP9" s="649"/>
      <c r="DQ9" s="656">
        <v>441675</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138</v>
      </c>
      <c r="S10" s="648"/>
      <c r="T10" s="648"/>
      <c r="U10" s="648"/>
      <c r="V10" s="648"/>
      <c r="W10" s="648"/>
      <c r="X10" s="648"/>
      <c r="Y10" s="649"/>
      <c r="Z10" s="650" t="s">
        <v>230</v>
      </c>
      <c r="AA10" s="650"/>
      <c r="AB10" s="650"/>
      <c r="AC10" s="650"/>
      <c r="AD10" s="651" t="s">
        <v>138</v>
      </c>
      <c r="AE10" s="651"/>
      <c r="AF10" s="651"/>
      <c r="AG10" s="651"/>
      <c r="AH10" s="651"/>
      <c r="AI10" s="651"/>
      <c r="AJ10" s="651"/>
      <c r="AK10" s="651"/>
      <c r="AL10" s="652" t="s">
        <v>230</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5932</v>
      </c>
      <c r="BH10" s="648"/>
      <c r="BI10" s="648"/>
      <c r="BJ10" s="648"/>
      <c r="BK10" s="648"/>
      <c r="BL10" s="648"/>
      <c r="BM10" s="648"/>
      <c r="BN10" s="649"/>
      <c r="BO10" s="650">
        <v>2</v>
      </c>
      <c r="BP10" s="650"/>
      <c r="BQ10" s="650"/>
      <c r="BR10" s="650"/>
      <c r="BS10" s="656" t="s">
        <v>230</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t="s">
        <v>230</v>
      </c>
      <c r="CS10" s="648"/>
      <c r="CT10" s="648"/>
      <c r="CU10" s="648"/>
      <c r="CV10" s="648"/>
      <c r="CW10" s="648"/>
      <c r="CX10" s="648"/>
      <c r="CY10" s="649"/>
      <c r="CZ10" s="650" t="s">
        <v>230</v>
      </c>
      <c r="DA10" s="650"/>
      <c r="DB10" s="650"/>
      <c r="DC10" s="650"/>
      <c r="DD10" s="656" t="s">
        <v>230</v>
      </c>
      <c r="DE10" s="648"/>
      <c r="DF10" s="648"/>
      <c r="DG10" s="648"/>
      <c r="DH10" s="648"/>
      <c r="DI10" s="648"/>
      <c r="DJ10" s="648"/>
      <c r="DK10" s="648"/>
      <c r="DL10" s="648"/>
      <c r="DM10" s="648"/>
      <c r="DN10" s="648"/>
      <c r="DO10" s="648"/>
      <c r="DP10" s="649"/>
      <c r="DQ10" s="656" t="s">
        <v>230</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78187</v>
      </c>
      <c r="S11" s="648"/>
      <c r="T11" s="648"/>
      <c r="U11" s="648"/>
      <c r="V11" s="648"/>
      <c r="W11" s="648"/>
      <c r="X11" s="648"/>
      <c r="Y11" s="649"/>
      <c r="Z11" s="652">
        <v>0.9</v>
      </c>
      <c r="AA11" s="653"/>
      <c r="AB11" s="653"/>
      <c r="AC11" s="665"/>
      <c r="AD11" s="656">
        <v>78187</v>
      </c>
      <c r="AE11" s="648"/>
      <c r="AF11" s="648"/>
      <c r="AG11" s="648"/>
      <c r="AH11" s="648"/>
      <c r="AI11" s="648"/>
      <c r="AJ11" s="648"/>
      <c r="AK11" s="649"/>
      <c r="AL11" s="652">
        <v>2.7</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7035</v>
      </c>
      <c r="BH11" s="648"/>
      <c r="BI11" s="648"/>
      <c r="BJ11" s="648"/>
      <c r="BK11" s="648"/>
      <c r="BL11" s="648"/>
      <c r="BM11" s="648"/>
      <c r="BN11" s="649"/>
      <c r="BO11" s="650">
        <v>2.2999999999999998</v>
      </c>
      <c r="BP11" s="650"/>
      <c r="BQ11" s="650"/>
      <c r="BR11" s="650"/>
      <c r="BS11" s="656" t="s">
        <v>230</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768247</v>
      </c>
      <c r="CS11" s="648"/>
      <c r="CT11" s="648"/>
      <c r="CU11" s="648"/>
      <c r="CV11" s="648"/>
      <c r="CW11" s="648"/>
      <c r="CX11" s="648"/>
      <c r="CY11" s="649"/>
      <c r="CZ11" s="650">
        <v>9.3000000000000007</v>
      </c>
      <c r="DA11" s="650"/>
      <c r="DB11" s="650"/>
      <c r="DC11" s="650"/>
      <c r="DD11" s="656">
        <v>361819</v>
      </c>
      <c r="DE11" s="648"/>
      <c r="DF11" s="648"/>
      <c r="DG11" s="648"/>
      <c r="DH11" s="648"/>
      <c r="DI11" s="648"/>
      <c r="DJ11" s="648"/>
      <c r="DK11" s="648"/>
      <c r="DL11" s="648"/>
      <c r="DM11" s="648"/>
      <c r="DN11" s="648"/>
      <c r="DO11" s="648"/>
      <c r="DP11" s="649"/>
      <c r="DQ11" s="656">
        <v>211162</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t="s">
        <v>230</v>
      </c>
      <c r="S12" s="648"/>
      <c r="T12" s="648"/>
      <c r="U12" s="648"/>
      <c r="V12" s="648"/>
      <c r="W12" s="648"/>
      <c r="X12" s="648"/>
      <c r="Y12" s="649"/>
      <c r="Z12" s="650" t="s">
        <v>230</v>
      </c>
      <c r="AA12" s="650"/>
      <c r="AB12" s="650"/>
      <c r="AC12" s="650"/>
      <c r="AD12" s="651" t="s">
        <v>138</v>
      </c>
      <c r="AE12" s="651"/>
      <c r="AF12" s="651"/>
      <c r="AG12" s="651"/>
      <c r="AH12" s="651"/>
      <c r="AI12" s="651"/>
      <c r="AJ12" s="651"/>
      <c r="AK12" s="651"/>
      <c r="AL12" s="652" t="s">
        <v>138</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152070</v>
      </c>
      <c r="BH12" s="648"/>
      <c r="BI12" s="648"/>
      <c r="BJ12" s="648"/>
      <c r="BK12" s="648"/>
      <c r="BL12" s="648"/>
      <c r="BM12" s="648"/>
      <c r="BN12" s="649"/>
      <c r="BO12" s="650">
        <v>50.3</v>
      </c>
      <c r="BP12" s="650"/>
      <c r="BQ12" s="650"/>
      <c r="BR12" s="650"/>
      <c r="BS12" s="656" t="s">
        <v>230</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62928</v>
      </c>
      <c r="CS12" s="648"/>
      <c r="CT12" s="648"/>
      <c r="CU12" s="648"/>
      <c r="CV12" s="648"/>
      <c r="CW12" s="648"/>
      <c r="CX12" s="648"/>
      <c r="CY12" s="649"/>
      <c r="CZ12" s="650">
        <v>0.8</v>
      </c>
      <c r="DA12" s="650"/>
      <c r="DB12" s="650"/>
      <c r="DC12" s="650"/>
      <c r="DD12" s="656" t="s">
        <v>230</v>
      </c>
      <c r="DE12" s="648"/>
      <c r="DF12" s="648"/>
      <c r="DG12" s="648"/>
      <c r="DH12" s="648"/>
      <c r="DI12" s="648"/>
      <c r="DJ12" s="648"/>
      <c r="DK12" s="648"/>
      <c r="DL12" s="648"/>
      <c r="DM12" s="648"/>
      <c r="DN12" s="648"/>
      <c r="DO12" s="648"/>
      <c r="DP12" s="649"/>
      <c r="DQ12" s="656">
        <v>36037</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230</v>
      </c>
      <c r="S13" s="648"/>
      <c r="T13" s="648"/>
      <c r="U13" s="648"/>
      <c r="V13" s="648"/>
      <c r="W13" s="648"/>
      <c r="X13" s="648"/>
      <c r="Y13" s="649"/>
      <c r="Z13" s="650" t="s">
        <v>230</v>
      </c>
      <c r="AA13" s="650"/>
      <c r="AB13" s="650"/>
      <c r="AC13" s="650"/>
      <c r="AD13" s="651" t="s">
        <v>138</v>
      </c>
      <c r="AE13" s="651"/>
      <c r="AF13" s="651"/>
      <c r="AG13" s="651"/>
      <c r="AH13" s="651"/>
      <c r="AI13" s="651"/>
      <c r="AJ13" s="651"/>
      <c r="AK13" s="651"/>
      <c r="AL13" s="652" t="s">
        <v>230</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147898</v>
      </c>
      <c r="BH13" s="648"/>
      <c r="BI13" s="648"/>
      <c r="BJ13" s="648"/>
      <c r="BK13" s="648"/>
      <c r="BL13" s="648"/>
      <c r="BM13" s="648"/>
      <c r="BN13" s="649"/>
      <c r="BO13" s="650">
        <v>48.9</v>
      </c>
      <c r="BP13" s="650"/>
      <c r="BQ13" s="650"/>
      <c r="BR13" s="650"/>
      <c r="BS13" s="656" t="s">
        <v>230</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1389510</v>
      </c>
      <c r="CS13" s="648"/>
      <c r="CT13" s="648"/>
      <c r="CU13" s="648"/>
      <c r="CV13" s="648"/>
      <c r="CW13" s="648"/>
      <c r="CX13" s="648"/>
      <c r="CY13" s="649"/>
      <c r="CZ13" s="650">
        <v>16.8</v>
      </c>
      <c r="DA13" s="650"/>
      <c r="DB13" s="650"/>
      <c r="DC13" s="650"/>
      <c r="DD13" s="656">
        <v>1055789</v>
      </c>
      <c r="DE13" s="648"/>
      <c r="DF13" s="648"/>
      <c r="DG13" s="648"/>
      <c r="DH13" s="648"/>
      <c r="DI13" s="648"/>
      <c r="DJ13" s="648"/>
      <c r="DK13" s="648"/>
      <c r="DL13" s="648"/>
      <c r="DM13" s="648"/>
      <c r="DN13" s="648"/>
      <c r="DO13" s="648"/>
      <c r="DP13" s="649"/>
      <c r="DQ13" s="656">
        <v>254172</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138</v>
      </c>
      <c r="S14" s="648"/>
      <c r="T14" s="648"/>
      <c r="U14" s="648"/>
      <c r="V14" s="648"/>
      <c r="W14" s="648"/>
      <c r="X14" s="648"/>
      <c r="Y14" s="649"/>
      <c r="Z14" s="650" t="s">
        <v>230</v>
      </c>
      <c r="AA14" s="650"/>
      <c r="AB14" s="650"/>
      <c r="AC14" s="650"/>
      <c r="AD14" s="651" t="s">
        <v>230</v>
      </c>
      <c r="AE14" s="651"/>
      <c r="AF14" s="651"/>
      <c r="AG14" s="651"/>
      <c r="AH14" s="651"/>
      <c r="AI14" s="651"/>
      <c r="AJ14" s="651"/>
      <c r="AK14" s="651"/>
      <c r="AL14" s="652" t="s">
        <v>230</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16823</v>
      </c>
      <c r="BH14" s="648"/>
      <c r="BI14" s="648"/>
      <c r="BJ14" s="648"/>
      <c r="BK14" s="648"/>
      <c r="BL14" s="648"/>
      <c r="BM14" s="648"/>
      <c r="BN14" s="649"/>
      <c r="BO14" s="650">
        <v>5.6</v>
      </c>
      <c r="BP14" s="650"/>
      <c r="BQ14" s="650"/>
      <c r="BR14" s="650"/>
      <c r="BS14" s="656" t="s">
        <v>230</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266904</v>
      </c>
      <c r="CS14" s="648"/>
      <c r="CT14" s="648"/>
      <c r="CU14" s="648"/>
      <c r="CV14" s="648"/>
      <c r="CW14" s="648"/>
      <c r="CX14" s="648"/>
      <c r="CY14" s="649"/>
      <c r="CZ14" s="650">
        <v>3.2</v>
      </c>
      <c r="DA14" s="650"/>
      <c r="DB14" s="650"/>
      <c r="DC14" s="650"/>
      <c r="DD14" s="656">
        <v>140936</v>
      </c>
      <c r="DE14" s="648"/>
      <c r="DF14" s="648"/>
      <c r="DG14" s="648"/>
      <c r="DH14" s="648"/>
      <c r="DI14" s="648"/>
      <c r="DJ14" s="648"/>
      <c r="DK14" s="648"/>
      <c r="DL14" s="648"/>
      <c r="DM14" s="648"/>
      <c r="DN14" s="648"/>
      <c r="DO14" s="648"/>
      <c r="DP14" s="649"/>
      <c r="DQ14" s="656">
        <v>124564</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230</v>
      </c>
      <c r="S15" s="648"/>
      <c r="T15" s="648"/>
      <c r="U15" s="648"/>
      <c r="V15" s="648"/>
      <c r="W15" s="648"/>
      <c r="X15" s="648"/>
      <c r="Y15" s="649"/>
      <c r="Z15" s="650" t="s">
        <v>230</v>
      </c>
      <c r="AA15" s="650"/>
      <c r="AB15" s="650"/>
      <c r="AC15" s="650"/>
      <c r="AD15" s="651" t="s">
        <v>230</v>
      </c>
      <c r="AE15" s="651"/>
      <c r="AF15" s="651"/>
      <c r="AG15" s="651"/>
      <c r="AH15" s="651"/>
      <c r="AI15" s="651"/>
      <c r="AJ15" s="651"/>
      <c r="AK15" s="651"/>
      <c r="AL15" s="652" t="s">
        <v>230</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19257</v>
      </c>
      <c r="BH15" s="648"/>
      <c r="BI15" s="648"/>
      <c r="BJ15" s="648"/>
      <c r="BK15" s="648"/>
      <c r="BL15" s="648"/>
      <c r="BM15" s="648"/>
      <c r="BN15" s="649"/>
      <c r="BO15" s="650">
        <v>6.4</v>
      </c>
      <c r="BP15" s="650"/>
      <c r="BQ15" s="650"/>
      <c r="BR15" s="650"/>
      <c r="BS15" s="656" t="s">
        <v>138</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816532</v>
      </c>
      <c r="CS15" s="648"/>
      <c r="CT15" s="648"/>
      <c r="CU15" s="648"/>
      <c r="CV15" s="648"/>
      <c r="CW15" s="648"/>
      <c r="CX15" s="648"/>
      <c r="CY15" s="649"/>
      <c r="CZ15" s="650">
        <v>9.9</v>
      </c>
      <c r="DA15" s="650"/>
      <c r="DB15" s="650"/>
      <c r="DC15" s="650"/>
      <c r="DD15" s="656">
        <v>401246</v>
      </c>
      <c r="DE15" s="648"/>
      <c r="DF15" s="648"/>
      <c r="DG15" s="648"/>
      <c r="DH15" s="648"/>
      <c r="DI15" s="648"/>
      <c r="DJ15" s="648"/>
      <c r="DK15" s="648"/>
      <c r="DL15" s="648"/>
      <c r="DM15" s="648"/>
      <c r="DN15" s="648"/>
      <c r="DO15" s="648"/>
      <c r="DP15" s="649"/>
      <c r="DQ15" s="656">
        <v>408261</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2639</v>
      </c>
      <c r="S16" s="648"/>
      <c r="T16" s="648"/>
      <c r="U16" s="648"/>
      <c r="V16" s="648"/>
      <c r="W16" s="648"/>
      <c r="X16" s="648"/>
      <c r="Y16" s="649"/>
      <c r="Z16" s="650">
        <v>0</v>
      </c>
      <c r="AA16" s="650"/>
      <c r="AB16" s="650"/>
      <c r="AC16" s="650"/>
      <c r="AD16" s="651">
        <v>2639</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230</v>
      </c>
      <c r="BH16" s="648"/>
      <c r="BI16" s="648"/>
      <c r="BJ16" s="648"/>
      <c r="BK16" s="648"/>
      <c r="BL16" s="648"/>
      <c r="BM16" s="648"/>
      <c r="BN16" s="649"/>
      <c r="BO16" s="650" t="s">
        <v>230</v>
      </c>
      <c r="BP16" s="650"/>
      <c r="BQ16" s="650"/>
      <c r="BR16" s="650"/>
      <c r="BS16" s="656" t="s">
        <v>230</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v>148465</v>
      </c>
      <c r="CS16" s="648"/>
      <c r="CT16" s="648"/>
      <c r="CU16" s="648"/>
      <c r="CV16" s="648"/>
      <c r="CW16" s="648"/>
      <c r="CX16" s="648"/>
      <c r="CY16" s="649"/>
      <c r="CZ16" s="650">
        <v>1.8</v>
      </c>
      <c r="DA16" s="650"/>
      <c r="DB16" s="650"/>
      <c r="DC16" s="650"/>
      <c r="DD16" s="656" t="s">
        <v>230</v>
      </c>
      <c r="DE16" s="648"/>
      <c r="DF16" s="648"/>
      <c r="DG16" s="648"/>
      <c r="DH16" s="648"/>
      <c r="DI16" s="648"/>
      <c r="DJ16" s="648"/>
      <c r="DK16" s="648"/>
      <c r="DL16" s="648"/>
      <c r="DM16" s="648"/>
      <c r="DN16" s="648"/>
      <c r="DO16" s="648"/>
      <c r="DP16" s="649"/>
      <c r="DQ16" s="656">
        <v>14904</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827</v>
      </c>
      <c r="S17" s="648"/>
      <c r="T17" s="648"/>
      <c r="U17" s="648"/>
      <c r="V17" s="648"/>
      <c r="W17" s="648"/>
      <c r="X17" s="648"/>
      <c r="Y17" s="649"/>
      <c r="Z17" s="650">
        <v>0</v>
      </c>
      <c r="AA17" s="650"/>
      <c r="AB17" s="650"/>
      <c r="AC17" s="650"/>
      <c r="AD17" s="651">
        <v>827</v>
      </c>
      <c r="AE17" s="651"/>
      <c r="AF17" s="651"/>
      <c r="AG17" s="651"/>
      <c r="AH17" s="651"/>
      <c r="AI17" s="651"/>
      <c r="AJ17" s="651"/>
      <c r="AK17" s="651"/>
      <c r="AL17" s="652">
        <v>0</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138</v>
      </c>
      <c r="BH17" s="648"/>
      <c r="BI17" s="648"/>
      <c r="BJ17" s="648"/>
      <c r="BK17" s="648"/>
      <c r="BL17" s="648"/>
      <c r="BM17" s="648"/>
      <c r="BN17" s="649"/>
      <c r="BO17" s="650" t="s">
        <v>230</v>
      </c>
      <c r="BP17" s="650"/>
      <c r="BQ17" s="650"/>
      <c r="BR17" s="650"/>
      <c r="BS17" s="656" t="s">
        <v>230</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858523</v>
      </c>
      <c r="CS17" s="648"/>
      <c r="CT17" s="648"/>
      <c r="CU17" s="648"/>
      <c r="CV17" s="648"/>
      <c r="CW17" s="648"/>
      <c r="CX17" s="648"/>
      <c r="CY17" s="649"/>
      <c r="CZ17" s="650">
        <v>10.4</v>
      </c>
      <c r="DA17" s="650"/>
      <c r="DB17" s="650"/>
      <c r="DC17" s="650"/>
      <c r="DD17" s="656" t="s">
        <v>230</v>
      </c>
      <c r="DE17" s="648"/>
      <c r="DF17" s="648"/>
      <c r="DG17" s="648"/>
      <c r="DH17" s="648"/>
      <c r="DI17" s="648"/>
      <c r="DJ17" s="648"/>
      <c r="DK17" s="648"/>
      <c r="DL17" s="648"/>
      <c r="DM17" s="648"/>
      <c r="DN17" s="648"/>
      <c r="DO17" s="648"/>
      <c r="DP17" s="649"/>
      <c r="DQ17" s="656">
        <v>858523</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2505</v>
      </c>
      <c r="S18" s="648"/>
      <c r="T18" s="648"/>
      <c r="U18" s="648"/>
      <c r="V18" s="648"/>
      <c r="W18" s="648"/>
      <c r="X18" s="648"/>
      <c r="Y18" s="649"/>
      <c r="Z18" s="650">
        <v>0</v>
      </c>
      <c r="AA18" s="650"/>
      <c r="AB18" s="650"/>
      <c r="AC18" s="650"/>
      <c r="AD18" s="651">
        <v>2505</v>
      </c>
      <c r="AE18" s="651"/>
      <c r="AF18" s="651"/>
      <c r="AG18" s="651"/>
      <c r="AH18" s="651"/>
      <c r="AI18" s="651"/>
      <c r="AJ18" s="651"/>
      <c r="AK18" s="651"/>
      <c r="AL18" s="652">
        <v>0.1</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230</v>
      </c>
      <c r="BH18" s="648"/>
      <c r="BI18" s="648"/>
      <c r="BJ18" s="648"/>
      <c r="BK18" s="648"/>
      <c r="BL18" s="648"/>
      <c r="BM18" s="648"/>
      <c r="BN18" s="649"/>
      <c r="BO18" s="650" t="s">
        <v>230</v>
      </c>
      <c r="BP18" s="650"/>
      <c r="BQ18" s="650"/>
      <c r="BR18" s="650"/>
      <c r="BS18" s="656" t="s">
        <v>230</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230</v>
      </c>
      <c r="CS18" s="648"/>
      <c r="CT18" s="648"/>
      <c r="CU18" s="648"/>
      <c r="CV18" s="648"/>
      <c r="CW18" s="648"/>
      <c r="CX18" s="648"/>
      <c r="CY18" s="649"/>
      <c r="CZ18" s="650" t="s">
        <v>138</v>
      </c>
      <c r="DA18" s="650"/>
      <c r="DB18" s="650"/>
      <c r="DC18" s="650"/>
      <c r="DD18" s="656" t="s">
        <v>230</v>
      </c>
      <c r="DE18" s="648"/>
      <c r="DF18" s="648"/>
      <c r="DG18" s="648"/>
      <c r="DH18" s="648"/>
      <c r="DI18" s="648"/>
      <c r="DJ18" s="648"/>
      <c r="DK18" s="648"/>
      <c r="DL18" s="648"/>
      <c r="DM18" s="648"/>
      <c r="DN18" s="648"/>
      <c r="DO18" s="648"/>
      <c r="DP18" s="649"/>
      <c r="DQ18" s="656" t="s">
        <v>230</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1088</v>
      </c>
      <c r="S19" s="648"/>
      <c r="T19" s="648"/>
      <c r="U19" s="648"/>
      <c r="V19" s="648"/>
      <c r="W19" s="648"/>
      <c r="X19" s="648"/>
      <c r="Y19" s="649"/>
      <c r="Z19" s="650">
        <v>0</v>
      </c>
      <c r="AA19" s="650"/>
      <c r="AB19" s="650"/>
      <c r="AC19" s="650"/>
      <c r="AD19" s="651">
        <v>1088</v>
      </c>
      <c r="AE19" s="651"/>
      <c r="AF19" s="651"/>
      <c r="AG19" s="651"/>
      <c r="AH19" s="651"/>
      <c r="AI19" s="651"/>
      <c r="AJ19" s="651"/>
      <c r="AK19" s="651"/>
      <c r="AL19" s="652">
        <v>0</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t="s">
        <v>230</v>
      </c>
      <c r="BH19" s="648"/>
      <c r="BI19" s="648"/>
      <c r="BJ19" s="648"/>
      <c r="BK19" s="648"/>
      <c r="BL19" s="648"/>
      <c r="BM19" s="648"/>
      <c r="BN19" s="649"/>
      <c r="BO19" s="650" t="s">
        <v>230</v>
      </c>
      <c r="BP19" s="650"/>
      <c r="BQ19" s="650"/>
      <c r="BR19" s="650"/>
      <c r="BS19" s="656" t="s">
        <v>138</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230</v>
      </c>
      <c r="CS19" s="648"/>
      <c r="CT19" s="648"/>
      <c r="CU19" s="648"/>
      <c r="CV19" s="648"/>
      <c r="CW19" s="648"/>
      <c r="CX19" s="648"/>
      <c r="CY19" s="649"/>
      <c r="CZ19" s="650" t="s">
        <v>230</v>
      </c>
      <c r="DA19" s="650"/>
      <c r="DB19" s="650"/>
      <c r="DC19" s="650"/>
      <c r="DD19" s="656" t="s">
        <v>230</v>
      </c>
      <c r="DE19" s="648"/>
      <c r="DF19" s="648"/>
      <c r="DG19" s="648"/>
      <c r="DH19" s="648"/>
      <c r="DI19" s="648"/>
      <c r="DJ19" s="648"/>
      <c r="DK19" s="648"/>
      <c r="DL19" s="648"/>
      <c r="DM19" s="648"/>
      <c r="DN19" s="648"/>
      <c r="DO19" s="648"/>
      <c r="DP19" s="649"/>
      <c r="DQ19" s="656" t="s">
        <v>224</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1145</v>
      </c>
      <c r="S20" s="648"/>
      <c r="T20" s="648"/>
      <c r="U20" s="648"/>
      <c r="V20" s="648"/>
      <c r="W20" s="648"/>
      <c r="X20" s="648"/>
      <c r="Y20" s="649"/>
      <c r="Z20" s="650">
        <v>0</v>
      </c>
      <c r="AA20" s="650"/>
      <c r="AB20" s="650"/>
      <c r="AC20" s="650"/>
      <c r="AD20" s="651">
        <v>1145</v>
      </c>
      <c r="AE20" s="651"/>
      <c r="AF20" s="651"/>
      <c r="AG20" s="651"/>
      <c r="AH20" s="651"/>
      <c r="AI20" s="651"/>
      <c r="AJ20" s="651"/>
      <c r="AK20" s="651"/>
      <c r="AL20" s="652">
        <v>0</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t="s">
        <v>230</v>
      </c>
      <c r="BH20" s="648"/>
      <c r="BI20" s="648"/>
      <c r="BJ20" s="648"/>
      <c r="BK20" s="648"/>
      <c r="BL20" s="648"/>
      <c r="BM20" s="648"/>
      <c r="BN20" s="649"/>
      <c r="BO20" s="650" t="s">
        <v>230</v>
      </c>
      <c r="BP20" s="650"/>
      <c r="BQ20" s="650"/>
      <c r="BR20" s="650"/>
      <c r="BS20" s="656" t="s">
        <v>230</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8288737</v>
      </c>
      <c r="CS20" s="648"/>
      <c r="CT20" s="648"/>
      <c r="CU20" s="648"/>
      <c r="CV20" s="648"/>
      <c r="CW20" s="648"/>
      <c r="CX20" s="648"/>
      <c r="CY20" s="649"/>
      <c r="CZ20" s="650">
        <v>100</v>
      </c>
      <c r="DA20" s="650"/>
      <c r="DB20" s="650"/>
      <c r="DC20" s="650"/>
      <c r="DD20" s="656">
        <v>3151851</v>
      </c>
      <c r="DE20" s="648"/>
      <c r="DF20" s="648"/>
      <c r="DG20" s="648"/>
      <c r="DH20" s="648"/>
      <c r="DI20" s="648"/>
      <c r="DJ20" s="648"/>
      <c r="DK20" s="648"/>
      <c r="DL20" s="648"/>
      <c r="DM20" s="648"/>
      <c r="DN20" s="648"/>
      <c r="DO20" s="648"/>
      <c r="DP20" s="649"/>
      <c r="DQ20" s="656">
        <v>3843235</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272</v>
      </c>
      <c r="S21" s="648"/>
      <c r="T21" s="648"/>
      <c r="U21" s="648"/>
      <c r="V21" s="648"/>
      <c r="W21" s="648"/>
      <c r="X21" s="648"/>
      <c r="Y21" s="649"/>
      <c r="Z21" s="650">
        <v>0</v>
      </c>
      <c r="AA21" s="650"/>
      <c r="AB21" s="650"/>
      <c r="AC21" s="650"/>
      <c r="AD21" s="651">
        <v>272</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t="s">
        <v>230</v>
      </c>
      <c r="BH21" s="648"/>
      <c r="BI21" s="648"/>
      <c r="BJ21" s="648"/>
      <c r="BK21" s="648"/>
      <c r="BL21" s="648"/>
      <c r="BM21" s="648"/>
      <c r="BN21" s="649"/>
      <c r="BO21" s="650" t="s">
        <v>230</v>
      </c>
      <c r="BP21" s="650"/>
      <c r="BQ21" s="650"/>
      <c r="BR21" s="650"/>
      <c r="BS21" s="656" t="s">
        <v>230</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2686796</v>
      </c>
      <c r="S22" s="648"/>
      <c r="T22" s="648"/>
      <c r="U22" s="648"/>
      <c r="V22" s="648"/>
      <c r="W22" s="648"/>
      <c r="X22" s="648"/>
      <c r="Y22" s="649"/>
      <c r="Z22" s="650">
        <v>32.1</v>
      </c>
      <c r="AA22" s="650"/>
      <c r="AB22" s="650"/>
      <c r="AC22" s="650"/>
      <c r="AD22" s="651">
        <v>2379626</v>
      </c>
      <c r="AE22" s="651"/>
      <c r="AF22" s="651"/>
      <c r="AG22" s="651"/>
      <c r="AH22" s="651"/>
      <c r="AI22" s="651"/>
      <c r="AJ22" s="651"/>
      <c r="AK22" s="651"/>
      <c r="AL22" s="652">
        <v>83.2</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138</v>
      </c>
      <c r="BH22" s="648"/>
      <c r="BI22" s="648"/>
      <c r="BJ22" s="648"/>
      <c r="BK22" s="648"/>
      <c r="BL22" s="648"/>
      <c r="BM22" s="648"/>
      <c r="BN22" s="649"/>
      <c r="BO22" s="650" t="s">
        <v>230</v>
      </c>
      <c r="BP22" s="650"/>
      <c r="BQ22" s="650"/>
      <c r="BR22" s="650"/>
      <c r="BS22" s="656" t="s">
        <v>230</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2379626</v>
      </c>
      <c r="S23" s="648"/>
      <c r="T23" s="648"/>
      <c r="U23" s="648"/>
      <c r="V23" s="648"/>
      <c r="W23" s="648"/>
      <c r="X23" s="648"/>
      <c r="Y23" s="649"/>
      <c r="Z23" s="650">
        <v>28.4</v>
      </c>
      <c r="AA23" s="650"/>
      <c r="AB23" s="650"/>
      <c r="AC23" s="650"/>
      <c r="AD23" s="651">
        <v>2379626</v>
      </c>
      <c r="AE23" s="651"/>
      <c r="AF23" s="651"/>
      <c r="AG23" s="651"/>
      <c r="AH23" s="651"/>
      <c r="AI23" s="651"/>
      <c r="AJ23" s="651"/>
      <c r="AK23" s="651"/>
      <c r="AL23" s="652">
        <v>83.2</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138</v>
      </c>
      <c r="BH23" s="648"/>
      <c r="BI23" s="648"/>
      <c r="BJ23" s="648"/>
      <c r="BK23" s="648"/>
      <c r="BL23" s="648"/>
      <c r="BM23" s="648"/>
      <c r="BN23" s="649"/>
      <c r="BO23" s="650" t="s">
        <v>230</v>
      </c>
      <c r="BP23" s="650"/>
      <c r="BQ23" s="650"/>
      <c r="BR23" s="650"/>
      <c r="BS23" s="656" t="s">
        <v>230</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307170</v>
      </c>
      <c r="S24" s="648"/>
      <c r="T24" s="648"/>
      <c r="U24" s="648"/>
      <c r="V24" s="648"/>
      <c r="W24" s="648"/>
      <c r="X24" s="648"/>
      <c r="Y24" s="649"/>
      <c r="Z24" s="650">
        <v>3.7</v>
      </c>
      <c r="AA24" s="650"/>
      <c r="AB24" s="650"/>
      <c r="AC24" s="650"/>
      <c r="AD24" s="651" t="s">
        <v>230</v>
      </c>
      <c r="AE24" s="651"/>
      <c r="AF24" s="651"/>
      <c r="AG24" s="651"/>
      <c r="AH24" s="651"/>
      <c r="AI24" s="651"/>
      <c r="AJ24" s="651"/>
      <c r="AK24" s="651"/>
      <c r="AL24" s="652" t="s">
        <v>230</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230</v>
      </c>
      <c r="BH24" s="648"/>
      <c r="BI24" s="648"/>
      <c r="BJ24" s="648"/>
      <c r="BK24" s="648"/>
      <c r="BL24" s="648"/>
      <c r="BM24" s="648"/>
      <c r="BN24" s="649"/>
      <c r="BO24" s="650" t="s">
        <v>230</v>
      </c>
      <c r="BP24" s="650"/>
      <c r="BQ24" s="650"/>
      <c r="BR24" s="650"/>
      <c r="BS24" s="656" t="s">
        <v>230</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1807779</v>
      </c>
      <c r="CS24" s="637"/>
      <c r="CT24" s="637"/>
      <c r="CU24" s="637"/>
      <c r="CV24" s="637"/>
      <c r="CW24" s="637"/>
      <c r="CX24" s="637"/>
      <c r="CY24" s="638"/>
      <c r="CZ24" s="641">
        <v>21.8</v>
      </c>
      <c r="DA24" s="642"/>
      <c r="DB24" s="642"/>
      <c r="DC24" s="661"/>
      <c r="DD24" s="686">
        <v>1627616</v>
      </c>
      <c r="DE24" s="637"/>
      <c r="DF24" s="637"/>
      <c r="DG24" s="637"/>
      <c r="DH24" s="637"/>
      <c r="DI24" s="637"/>
      <c r="DJ24" s="637"/>
      <c r="DK24" s="638"/>
      <c r="DL24" s="686">
        <v>1304941</v>
      </c>
      <c r="DM24" s="637"/>
      <c r="DN24" s="637"/>
      <c r="DO24" s="637"/>
      <c r="DP24" s="637"/>
      <c r="DQ24" s="637"/>
      <c r="DR24" s="637"/>
      <c r="DS24" s="637"/>
      <c r="DT24" s="637"/>
      <c r="DU24" s="637"/>
      <c r="DV24" s="638"/>
      <c r="DW24" s="641">
        <v>44.5</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t="s">
        <v>230</v>
      </c>
      <c r="S25" s="648"/>
      <c r="T25" s="648"/>
      <c r="U25" s="648"/>
      <c r="V25" s="648"/>
      <c r="W25" s="648"/>
      <c r="X25" s="648"/>
      <c r="Y25" s="649"/>
      <c r="Z25" s="650" t="s">
        <v>230</v>
      </c>
      <c r="AA25" s="650"/>
      <c r="AB25" s="650"/>
      <c r="AC25" s="650"/>
      <c r="AD25" s="651" t="s">
        <v>230</v>
      </c>
      <c r="AE25" s="651"/>
      <c r="AF25" s="651"/>
      <c r="AG25" s="651"/>
      <c r="AH25" s="651"/>
      <c r="AI25" s="651"/>
      <c r="AJ25" s="651"/>
      <c r="AK25" s="651"/>
      <c r="AL25" s="652" t="s">
        <v>230</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230</v>
      </c>
      <c r="BH25" s="648"/>
      <c r="BI25" s="648"/>
      <c r="BJ25" s="648"/>
      <c r="BK25" s="648"/>
      <c r="BL25" s="648"/>
      <c r="BM25" s="648"/>
      <c r="BN25" s="649"/>
      <c r="BO25" s="650" t="s">
        <v>230</v>
      </c>
      <c r="BP25" s="650"/>
      <c r="BQ25" s="650"/>
      <c r="BR25" s="650"/>
      <c r="BS25" s="656" t="s">
        <v>230</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681001</v>
      </c>
      <c r="CS25" s="683"/>
      <c r="CT25" s="683"/>
      <c r="CU25" s="683"/>
      <c r="CV25" s="683"/>
      <c r="CW25" s="683"/>
      <c r="CX25" s="683"/>
      <c r="CY25" s="684"/>
      <c r="CZ25" s="652">
        <v>8.1999999999999993</v>
      </c>
      <c r="DA25" s="681"/>
      <c r="DB25" s="681"/>
      <c r="DC25" s="685"/>
      <c r="DD25" s="656">
        <v>660312</v>
      </c>
      <c r="DE25" s="683"/>
      <c r="DF25" s="683"/>
      <c r="DG25" s="683"/>
      <c r="DH25" s="683"/>
      <c r="DI25" s="683"/>
      <c r="DJ25" s="683"/>
      <c r="DK25" s="684"/>
      <c r="DL25" s="656">
        <v>658873</v>
      </c>
      <c r="DM25" s="683"/>
      <c r="DN25" s="683"/>
      <c r="DO25" s="683"/>
      <c r="DP25" s="683"/>
      <c r="DQ25" s="683"/>
      <c r="DR25" s="683"/>
      <c r="DS25" s="683"/>
      <c r="DT25" s="683"/>
      <c r="DU25" s="683"/>
      <c r="DV25" s="684"/>
      <c r="DW25" s="652">
        <v>22.5</v>
      </c>
      <c r="DX25" s="681"/>
      <c r="DY25" s="681"/>
      <c r="DZ25" s="681"/>
      <c r="EA25" s="681"/>
      <c r="EB25" s="681"/>
      <c r="EC25" s="682"/>
    </row>
    <row r="26" spans="2:133" ht="11.25" customHeight="1" x14ac:dyDescent="0.15">
      <c r="B26" s="644" t="s">
        <v>292</v>
      </c>
      <c r="C26" s="645"/>
      <c r="D26" s="645"/>
      <c r="E26" s="645"/>
      <c r="F26" s="645"/>
      <c r="G26" s="645"/>
      <c r="H26" s="645"/>
      <c r="I26" s="645"/>
      <c r="J26" s="645"/>
      <c r="K26" s="645"/>
      <c r="L26" s="645"/>
      <c r="M26" s="645"/>
      <c r="N26" s="645"/>
      <c r="O26" s="645"/>
      <c r="P26" s="645"/>
      <c r="Q26" s="646"/>
      <c r="R26" s="647">
        <v>3166138</v>
      </c>
      <c r="S26" s="648"/>
      <c r="T26" s="648"/>
      <c r="U26" s="648"/>
      <c r="V26" s="648"/>
      <c r="W26" s="648"/>
      <c r="X26" s="648"/>
      <c r="Y26" s="649"/>
      <c r="Z26" s="650">
        <v>37.799999999999997</v>
      </c>
      <c r="AA26" s="650"/>
      <c r="AB26" s="650"/>
      <c r="AC26" s="650"/>
      <c r="AD26" s="651">
        <v>2858968</v>
      </c>
      <c r="AE26" s="651"/>
      <c r="AF26" s="651"/>
      <c r="AG26" s="651"/>
      <c r="AH26" s="651"/>
      <c r="AI26" s="651"/>
      <c r="AJ26" s="651"/>
      <c r="AK26" s="651"/>
      <c r="AL26" s="652">
        <v>100</v>
      </c>
      <c r="AM26" s="653"/>
      <c r="AN26" s="653"/>
      <c r="AO26" s="654"/>
      <c r="AP26" s="666" t="s">
        <v>293</v>
      </c>
      <c r="AQ26" s="696"/>
      <c r="AR26" s="696"/>
      <c r="AS26" s="696"/>
      <c r="AT26" s="696"/>
      <c r="AU26" s="696"/>
      <c r="AV26" s="696"/>
      <c r="AW26" s="696"/>
      <c r="AX26" s="696"/>
      <c r="AY26" s="696"/>
      <c r="AZ26" s="696"/>
      <c r="BA26" s="696"/>
      <c r="BB26" s="696"/>
      <c r="BC26" s="696"/>
      <c r="BD26" s="696"/>
      <c r="BE26" s="696"/>
      <c r="BF26" s="668"/>
      <c r="BG26" s="647" t="s">
        <v>230</v>
      </c>
      <c r="BH26" s="648"/>
      <c r="BI26" s="648"/>
      <c r="BJ26" s="648"/>
      <c r="BK26" s="648"/>
      <c r="BL26" s="648"/>
      <c r="BM26" s="648"/>
      <c r="BN26" s="649"/>
      <c r="BO26" s="650" t="s">
        <v>230</v>
      </c>
      <c r="BP26" s="650"/>
      <c r="BQ26" s="650"/>
      <c r="BR26" s="650"/>
      <c r="BS26" s="656" t="s">
        <v>138</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384523</v>
      </c>
      <c r="CS26" s="648"/>
      <c r="CT26" s="648"/>
      <c r="CU26" s="648"/>
      <c r="CV26" s="648"/>
      <c r="CW26" s="648"/>
      <c r="CX26" s="648"/>
      <c r="CY26" s="649"/>
      <c r="CZ26" s="652">
        <v>4.5999999999999996</v>
      </c>
      <c r="DA26" s="681"/>
      <c r="DB26" s="681"/>
      <c r="DC26" s="685"/>
      <c r="DD26" s="656">
        <v>367990</v>
      </c>
      <c r="DE26" s="648"/>
      <c r="DF26" s="648"/>
      <c r="DG26" s="648"/>
      <c r="DH26" s="648"/>
      <c r="DI26" s="648"/>
      <c r="DJ26" s="648"/>
      <c r="DK26" s="649"/>
      <c r="DL26" s="656" t="s">
        <v>138</v>
      </c>
      <c r="DM26" s="648"/>
      <c r="DN26" s="648"/>
      <c r="DO26" s="648"/>
      <c r="DP26" s="648"/>
      <c r="DQ26" s="648"/>
      <c r="DR26" s="648"/>
      <c r="DS26" s="648"/>
      <c r="DT26" s="648"/>
      <c r="DU26" s="648"/>
      <c r="DV26" s="649"/>
      <c r="DW26" s="652" t="s">
        <v>230</v>
      </c>
      <c r="DX26" s="681"/>
      <c r="DY26" s="681"/>
      <c r="DZ26" s="681"/>
      <c r="EA26" s="681"/>
      <c r="EB26" s="681"/>
      <c r="EC26" s="682"/>
    </row>
    <row r="27" spans="2:133" ht="11.25" customHeight="1" x14ac:dyDescent="0.15">
      <c r="B27" s="644" t="s">
        <v>295</v>
      </c>
      <c r="C27" s="645"/>
      <c r="D27" s="645"/>
      <c r="E27" s="645"/>
      <c r="F27" s="645"/>
      <c r="G27" s="645"/>
      <c r="H27" s="645"/>
      <c r="I27" s="645"/>
      <c r="J27" s="645"/>
      <c r="K27" s="645"/>
      <c r="L27" s="645"/>
      <c r="M27" s="645"/>
      <c r="N27" s="645"/>
      <c r="O27" s="645"/>
      <c r="P27" s="645"/>
      <c r="Q27" s="646"/>
      <c r="R27" s="647" t="s">
        <v>230</v>
      </c>
      <c r="S27" s="648"/>
      <c r="T27" s="648"/>
      <c r="U27" s="648"/>
      <c r="V27" s="648"/>
      <c r="W27" s="648"/>
      <c r="X27" s="648"/>
      <c r="Y27" s="649"/>
      <c r="Z27" s="650" t="s">
        <v>138</v>
      </c>
      <c r="AA27" s="650"/>
      <c r="AB27" s="650"/>
      <c r="AC27" s="650"/>
      <c r="AD27" s="651" t="s">
        <v>230</v>
      </c>
      <c r="AE27" s="651"/>
      <c r="AF27" s="651"/>
      <c r="AG27" s="651"/>
      <c r="AH27" s="651"/>
      <c r="AI27" s="651"/>
      <c r="AJ27" s="651"/>
      <c r="AK27" s="651"/>
      <c r="AL27" s="652" t="s">
        <v>230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302170</v>
      </c>
      <c r="BH27" s="648"/>
      <c r="BI27" s="648"/>
      <c r="BJ27" s="648"/>
      <c r="BK27" s="648"/>
      <c r="BL27" s="648"/>
      <c r="BM27" s="648"/>
      <c r="BN27" s="649"/>
      <c r="BO27" s="650">
        <v>100</v>
      </c>
      <c r="BP27" s="650"/>
      <c r="BQ27" s="650"/>
      <c r="BR27" s="650"/>
      <c r="BS27" s="656" t="s">
        <v>230</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268255</v>
      </c>
      <c r="CS27" s="683"/>
      <c r="CT27" s="683"/>
      <c r="CU27" s="683"/>
      <c r="CV27" s="683"/>
      <c r="CW27" s="683"/>
      <c r="CX27" s="683"/>
      <c r="CY27" s="684"/>
      <c r="CZ27" s="652">
        <v>3.2</v>
      </c>
      <c r="DA27" s="681"/>
      <c r="DB27" s="681"/>
      <c r="DC27" s="685"/>
      <c r="DD27" s="656">
        <v>108781</v>
      </c>
      <c r="DE27" s="683"/>
      <c r="DF27" s="683"/>
      <c r="DG27" s="683"/>
      <c r="DH27" s="683"/>
      <c r="DI27" s="683"/>
      <c r="DJ27" s="683"/>
      <c r="DK27" s="684"/>
      <c r="DL27" s="656">
        <v>108781</v>
      </c>
      <c r="DM27" s="683"/>
      <c r="DN27" s="683"/>
      <c r="DO27" s="683"/>
      <c r="DP27" s="683"/>
      <c r="DQ27" s="683"/>
      <c r="DR27" s="683"/>
      <c r="DS27" s="683"/>
      <c r="DT27" s="683"/>
      <c r="DU27" s="683"/>
      <c r="DV27" s="684"/>
      <c r="DW27" s="652">
        <v>3.7</v>
      </c>
      <c r="DX27" s="681"/>
      <c r="DY27" s="681"/>
      <c r="DZ27" s="681"/>
      <c r="EA27" s="681"/>
      <c r="EB27" s="681"/>
      <c r="EC27" s="682"/>
    </row>
    <row r="28" spans="2:133" ht="11.25" customHeight="1" x14ac:dyDescent="0.15">
      <c r="B28" s="644" t="s">
        <v>298</v>
      </c>
      <c r="C28" s="645"/>
      <c r="D28" s="645"/>
      <c r="E28" s="645"/>
      <c r="F28" s="645"/>
      <c r="G28" s="645"/>
      <c r="H28" s="645"/>
      <c r="I28" s="645"/>
      <c r="J28" s="645"/>
      <c r="K28" s="645"/>
      <c r="L28" s="645"/>
      <c r="M28" s="645"/>
      <c r="N28" s="645"/>
      <c r="O28" s="645"/>
      <c r="P28" s="645"/>
      <c r="Q28" s="646"/>
      <c r="R28" s="647">
        <v>24919</v>
      </c>
      <c r="S28" s="648"/>
      <c r="T28" s="648"/>
      <c r="U28" s="648"/>
      <c r="V28" s="648"/>
      <c r="W28" s="648"/>
      <c r="X28" s="648"/>
      <c r="Y28" s="649"/>
      <c r="Z28" s="650">
        <v>0.3</v>
      </c>
      <c r="AA28" s="650"/>
      <c r="AB28" s="650"/>
      <c r="AC28" s="650"/>
      <c r="AD28" s="651" t="s">
        <v>230</v>
      </c>
      <c r="AE28" s="651"/>
      <c r="AF28" s="651"/>
      <c r="AG28" s="651"/>
      <c r="AH28" s="651"/>
      <c r="AI28" s="651"/>
      <c r="AJ28" s="651"/>
      <c r="AK28" s="651"/>
      <c r="AL28" s="652" t="s">
        <v>230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858523</v>
      </c>
      <c r="CS28" s="648"/>
      <c r="CT28" s="648"/>
      <c r="CU28" s="648"/>
      <c r="CV28" s="648"/>
      <c r="CW28" s="648"/>
      <c r="CX28" s="648"/>
      <c r="CY28" s="649"/>
      <c r="CZ28" s="652">
        <v>10.4</v>
      </c>
      <c r="DA28" s="681"/>
      <c r="DB28" s="681"/>
      <c r="DC28" s="685"/>
      <c r="DD28" s="656">
        <v>858523</v>
      </c>
      <c r="DE28" s="648"/>
      <c r="DF28" s="648"/>
      <c r="DG28" s="648"/>
      <c r="DH28" s="648"/>
      <c r="DI28" s="648"/>
      <c r="DJ28" s="648"/>
      <c r="DK28" s="649"/>
      <c r="DL28" s="656">
        <v>537287</v>
      </c>
      <c r="DM28" s="648"/>
      <c r="DN28" s="648"/>
      <c r="DO28" s="648"/>
      <c r="DP28" s="648"/>
      <c r="DQ28" s="648"/>
      <c r="DR28" s="648"/>
      <c r="DS28" s="648"/>
      <c r="DT28" s="648"/>
      <c r="DU28" s="648"/>
      <c r="DV28" s="649"/>
      <c r="DW28" s="652">
        <v>18.3</v>
      </c>
      <c r="DX28" s="681"/>
      <c r="DY28" s="681"/>
      <c r="DZ28" s="681"/>
      <c r="EA28" s="681"/>
      <c r="EB28" s="681"/>
      <c r="EC28" s="682"/>
    </row>
    <row r="29" spans="2:133" ht="11.25" customHeight="1" x14ac:dyDescent="0.15">
      <c r="B29" s="644" t="s">
        <v>300</v>
      </c>
      <c r="C29" s="645"/>
      <c r="D29" s="645"/>
      <c r="E29" s="645"/>
      <c r="F29" s="645"/>
      <c r="G29" s="645"/>
      <c r="H29" s="645"/>
      <c r="I29" s="645"/>
      <c r="J29" s="645"/>
      <c r="K29" s="645"/>
      <c r="L29" s="645"/>
      <c r="M29" s="645"/>
      <c r="N29" s="645"/>
      <c r="O29" s="645"/>
      <c r="P29" s="645"/>
      <c r="Q29" s="646"/>
      <c r="R29" s="647">
        <v>79579</v>
      </c>
      <c r="S29" s="648"/>
      <c r="T29" s="648"/>
      <c r="U29" s="648"/>
      <c r="V29" s="648"/>
      <c r="W29" s="648"/>
      <c r="X29" s="648"/>
      <c r="Y29" s="649"/>
      <c r="Z29" s="650">
        <v>1</v>
      </c>
      <c r="AA29" s="650"/>
      <c r="AB29" s="650"/>
      <c r="AC29" s="650"/>
      <c r="AD29" s="651" t="s">
        <v>230</v>
      </c>
      <c r="AE29" s="651"/>
      <c r="AF29" s="651"/>
      <c r="AG29" s="651"/>
      <c r="AH29" s="651"/>
      <c r="AI29" s="651"/>
      <c r="AJ29" s="651"/>
      <c r="AK29" s="651"/>
      <c r="AL29" s="652" t="s">
        <v>138</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302</v>
      </c>
      <c r="CG29" s="663"/>
      <c r="CH29" s="663"/>
      <c r="CI29" s="663"/>
      <c r="CJ29" s="663"/>
      <c r="CK29" s="663"/>
      <c r="CL29" s="663"/>
      <c r="CM29" s="663"/>
      <c r="CN29" s="663"/>
      <c r="CO29" s="663"/>
      <c r="CP29" s="663"/>
      <c r="CQ29" s="664"/>
      <c r="CR29" s="647">
        <v>858314</v>
      </c>
      <c r="CS29" s="683"/>
      <c r="CT29" s="683"/>
      <c r="CU29" s="683"/>
      <c r="CV29" s="683"/>
      <c r="CW29" s="683"/>
      <c r="CX29" s="683"/>
      <c r="CY29" s="684"/>
      <c r="CZ29" s="652">
        <v>10.4</v>
      </c>
      <c r="DA29" s="681"/>
      <c r="DB29" s="681"/>
      <c r="DC29" s="685"/>
      <c r="DD29" s="656">
        <v>858314</v>
      </c>
      <c r="DE29" s="683"/>
      <c r="DF29" s="683"/>
      <c r="DG29" s="683"/>
      <c r="DH29" s="683"/>
      <c r="DI29" s="683"/>
      <c r="DJ29" s="683"/>
      <c r="DK29" s="684"/>
      <c r="DL29" s="656">
        <v>537078</v>
      </c>
      <c r="DM29" s="683"/>
      <c r="DN29" s="683"/>
      <c r="DO29" s="683"/>
      <c r="DP29" s="683"/>
      <c r="DQ29" s="683"/>
      <c r="DR29" s="683"/>
      <c r="DS29" s="683"/>
      <c r="DT29" s="683"/>
      <c r="DU29" s="683"/>
      <c r="DV29" s="684"/>
      <c r="DW29" s="652">
        <v>18.3</v>
      </c>
      <c r="DX29" s="681"/>
      <c r="DY29" s="681"/>
      <c r="DZ29" s="681"/>
      <c r="EA29" s="681"/>
      <c r="EB29" s="681"/>
      <c r="EC29" s="682"/>
    </row>
    <row r="30" spans="2:133" ht="11.25" customHeight="1" x14ac:dyDescent="0.15">
      <c r="B30" s="644" t="s">
        <v>303</v>
      </c>
      <c r="C30" s="645"/>
      <c r="D30" s="645"/>
      <c r="E30" s="645"/>
      <c r="F30" s="645"/>
      <c r="G30" s="645"/>
      <c r="H30" s="645"/>
      <c r="I30" s="645"/>
      <c r="J30" s="645"/>
      <c r="K30" s="645"/>
      <c r="L30" s="645"/>
      <c r="M30" s="645"/>
      <c r="N30" s="645"/>
      <c r="O30" s="645"/>
      <c r="P30" s="645"/>
      <c r="Q30" s="646"/>
      <c r="R30" s="647">
        <v>2724</v>
      </c>
      <c r="S30" s="648"/>
      <c r="T30" s="648"/>
      <c r="U30" s="648"/>
      <c r="V30" s="648"/>
      <c r="W30" s="648"/>
      <c r="X30" s="648"/>
      <c r="Y30" s="649"/>
      <c r="Z30" s="650">
        <v>0</v>
      </c>
      <c r="AA30" s="650"/>
      <c r="AB30" s="650"/>
      <c r="AC30" s="650"/>
      <c r="AD30" s="651" t="s">
        <v>230</v>
      </c>
      <c r="AE30" s="651"/>
      <c r="AF30" s="651"/>
      <c r="AG30" s="651"/>
      <c r="AH30" s="651"/>
      <c r="AI30" s="651"/>
      <c r="AJ30" s="651"/>
      <c r="AK30" s="651"/>
      <c r="AL30" s="652" t="s">
        <v>230</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304</v>
      </c>
      <c r="BH30" s="700"/>
      <c r="BI30" s="700"/>
      <c r="BJ30" s="700"/>
      <c r="BK30" s="700"/>
      <c r="BL30" s="700"/>
      <c r="BM30" s="700"/>
      <c r="BN30" s="700"/>
      <c r="BO30" s="700"/>
      <c r="BP30" s="700"/>
      <c r="BQ30" s="701"/>
      <c r="BR30" s="626" t="s">
        <v>305</v>
      </c>
      <c r="BS30" s="700"/>
      <c r="BT30" s="700"/>
      <c r="BU30" s="700"/>
      <c r="BV30" s="700"/>
      <c r="BW30" s="700"/>
      <c r="BX30" s="700"/>
      <c r="BY30" s="700"/>
      <c r="BZ30" s="700"/>
      <c r="CA30" s="700"/>
      <c r="CB30" s="701"/>
      <c r="CD30" s="689"/>
      <c r="CE30" s="690"/>
      <c r="CF30" s="662" t="s">
        <v>306</v>
      </c>
      <c r="CG30" s="663"/>
      <c r="CH30" s="663"/>
      <c r="CI30" s="663"/>
      <c r="CJ30" s="663"/>
      <c r="CK30" s="663"/>
      <c r="CL30" s="663"/>
      <c r="CM30" s="663"/>
      <c r="CN30" s="663"/>
      <c r="CO30" s="663"/>
      <c r="CP30" s="663"/>
      <c r="CQ30" s="664"/>
      <c r="CR30" s="647">
        <v>848411</v>
      </c>
      <c r="CS30" s="648"/>
      <c r="CT30" s="648"/>
      <c r="CU30" s="648"/>
      <c r="CV30" s="648"/>
      <c r="CW30" s="648"/>
      <c r="CX30" s="648"/>
      <c r="CY30" s="649"/>
      <c r="CZ30" s="652">
        <v>10.199999999999999</v>
      </c>
      <c r="DA30" s="681"/>
      <c r="DB30" s="681"/>
      <c r="DC30" s="685"/>
      <c r="DD30" s="656">
        <v>848411</v>
      </c>
      <c r="DE30" s="648"/>
      <c r="DF30" s="648"/>
      <c r="DG30" s="648"/>
      <c r="DH30" s="648"/>
      <c r="DI30" s="648"/>
      <c r="DJ30" s="648"/>
      <c r="DK30" s="649"/>
      <c r="DL30" s="656">
        <v>527175</v>
      </c>
      <c r="DM30" s="648"/>
      <c r="DN30" s="648"/>
      <c r="DO30" s="648"/>
      <c r="DP30" s="648"/>
      <c r="DQ30" s="648"/>
      <c r="DR30" s="648"/>
      <c r="DS30" s="648"/>
      <c r="DT30" s="648"/>
      <c r="DU30" s="648"/>
      <c r="DV30" s="649"/>
      <c r="DW30" s="652">
        <v>18</v>
      </c>
      <c r="DX30" s="681"/>
      <c r="DY30" s="681"/>
      <c r="DZ30" s="681"/>
      <c r="EA30" s="681"/>
      <c r="EB30" s="681"/>
      <c r="EC30" s="682"/>
    </row>
    <row r="31" spans="2:133" ht="11.25" customHeight="1" x14ac:dyDescent="0.15">
      <c r="B31" s="644" t="s">
        <v>307</v>
      </c>
      <c r="C31" s="645"/>
      <c r="D31" s="645"/>
      <c r="E31" s="645"/>
      <c r="F31" s="645"/>
      <c r="G31" s="645"/>
      <c r="H31" s="645"/>
      <c r="I31" s="645"/>
      <c r="J31" s="645"/>
      <c r="K31" s="645"/>
      <c r="L31" s="645"/>
      <c r="M31" s="645"/>
      <c r="N31" s="645"/>
      <c r="O31" s="645"/>
      <c r="P31" s="645"/>
      <c r="Q31" s="646"/>
      <c r="R31" s="647">
        <v>1302214</v>
      </c>
      <c r="S31" s="648"/>
      <c r="T31" s="648"/>
      <c r="U31" s="648"/>
      <c r="V31" s="648"/>
      <c r="W31" s="648"/>
      <c r="X31" s="648"/>
      <c r="Y31" s="649"/>
      <c r="Z31" s="650">
        <v>15.6</v>
      </c>
      <c r="AA31" s="650"/>
      <c r="AB31" s="650"/>
      <c r="AC31" s="650"/>
      <c r="AD31" s="651" t="s">
        <v>230</v>
      </c>
      <c r="AE31" s="651"/>
      <c r="AF31" s="651"/>
      <c r="AG31" s="651"/>
      <c r="AH31" s="651"/>
      <c r="AI31" s="651"/>
      <c r="AJ31" s="651"/>
      <c r="AK31" s="651"/>
      <c r="AL31" s="652" t="s">
        <v>230</v>
      </c>
      <c r="AM31" s="653"/>
      <c r="AN31" s="653"/>
      <c r="AO31" s="654"/>
      <c r="AP31" s="704" t="s">
        <v>308</v>
      </c>
      <c r="AQ31" s="705"/>
      <c r="AR31" s="705"/>
      <c r="AS31" s="705"/>
      <c r="AT31" s="710" t="s">
        <v>309</v>
      </c>
      <c r="AU31" s="231"/>
      <c r="AV31" s="231"/>
      <c r="AW31" s="231"/>
      <c r="AX31" s="633" t="s">
        <v>185</v>
      </c>
      <c r="AY31" s="634"/>
      <c r="AZ31" s="634"/>
      <c r="BA31" s="634"/>
      <c r="BB31" s="634"/>
      <c r="BC31" s="634"/>
      <c r="BD31" s="634"/>
      <c r="BE31" s="634"/>
      <c r="BF31" s="635"/>
      <c r="BG31" s="715">
        <v>99.8</v>
      </c>
      <c r="BH31" s="702"/>
      <c r="BI31" s="702"/>
      <c r="BJ31" s="702"/>
      <c r="BK31" s="702"/>
      <c r="BL31" s="702"/>
      <c r="BM31" s="642">
        <v>98.8</v>
      </c>
      <c r="BN31" s="702"/>
      <c r="BO31" s="702"/>
      <c r="BP31" s="702"/>
      <c r="BQ31" s="703"/>
      <c r="BR31" s="715">
        <v>99.9</v>
      </c>
      <c r="BS31" s="702"/>
      <c r="BT31" s="702"/>
      <c r="BU31" s="702"/>
      <c r="BV31" s="702"/>
      <c r="BW31" s="702"/>
      <c r="BX31" s="642">
        <v>98.6</v>
      </c>
      <c r="BY31" s="702"/>
      <c r="BZ31" s="702"/>
      <c r="CA31" s="702"/>
      <c r="CB31" s="703"/>
      <c r="CD31" s="689"/>
      <c r="CE31" s="690"/>
      <c r="CF31" s="662" t="s">
        <v>310</v>
      </c>
      <c r="CG31" s="663"/>
      <c r="CH31" s="663"/>
      <c r="CI31" s="663"/>
      <c r="CJ31" s="663"/>
      <c r="CK31" s="663"/>
      <c r="CL31" s="663"/>
      <c r="CM31" s="663"/>
      <c r="CN31" s="663"/>
      <c r="CO31" s="663"/>
      <c r="CP31" s="663"/>
      <c r="CQ31" s="664"/>
      <c r="CR31" s="647">
        <v>9903</v>
      </c>
      <c r="CS31" s="683"/>
      <c r="CT31" s="683"/>
      <c r="CU31" s="683"/>
      <c r="CV31" s="683"/>
      <c r="CW31" s="683"/>
      <c r="CX31" s="683"/>
      <c r="CY31" s="684"/>
      <c r="CZ31" s="652">
        <v>0.1</v>
      </c>
      <c r="DA31" s="681"/>
      <c r="DB31" s="681"/>
      <c r="DC31" s="685"/>
      <c r="DD31" s="656">
        <v>9903</v>
      </c>
      <c r="DE31" s="683"/>
      <c r="DF31" s="683"/>
      <c r="DG31" s="683"/>
      <c r="DH31" s="683"/>
      <c r="DI31" s="683"/>
      <c r="DJ31" s="683"/>
      <c r="DK31" s="684"/>
      <c r="DL31" s="656">
        <v>9903</v>
      </c>
      <c r="DM31" s="683"/>
      <c r="DN31" s="683"/>
      <c r="DO31" s="683"/>
      <c r="DP31" s="683"/>
      <c r="DQ31" s="683"/>
      <c r="DR31" s="683"/>
      <c r="DS31" s="683"/>
      <c r="DT31" s="683"/>
      <c r="DU31" s="683"/>
      <c r="DV31" s="684"/>
      <c r="DW31" s="652">
        <v>0.3</v>
      </c>
      <c r="DX31" s="681"/>
      <c r="DY31" s="681"/>
      <c r="DZ31" s="681"/>
      <c r="EA31" s="681"/>
      <c r="EB31" s="681"/>
      <c r="EC31" s="682"/>
    </row>
    <row r="32" spans="2:133" ht="11.25" customHeight="1" x14ac:dyDescent="0.15">
      <c r="B32" s="693" t="s">
        <v>311</v>
      </c>
      <c r="C32" s="694"/>
      <c r="D32" s="694"/>
      <c r="E32" s="694"/>
      <c r="F32" s="694"/>
      <c r="G32" s="694"/>
      <c r="H32" s="694"/>
      <c r="I32" s="694"/>
      <c r="J32" s="694"/>
      <c r="K32" s="694"/>
      <c r="L32" s="694"/>
      <c r="M32" s="694"/>
      <c r="N32" s="694"/>
      <c r="O32" s="694"/>
      <c r="P32" s="694"/>
      <c r="Q32" s="695"/>
      <c r="R32" s="647" t="s">
        <v>230</v>
      </c>
      <c r="S32" s="648"/>
      <c r="T32" s="648"/>
      <c r="U32" s="648"/>
      <c r="V32" s="648"/>
      <c r="W32" s="648"/>
      <c r="X32" s="648"/>
      <c r="Y32" s="649"/>
      <c r="Z32" s="650" t="s">
        <v>230</v>
      </c>
      <c r="AA32" s="650"/>
      <c r="AB32" s="650"/>
      <c r="AC32" s="650"/>
      <c r="AD32" s="651" t="s">
        <v>230</v>
      </c>
      <c r="AE32" s="651"/>
      <c r="AF32" s="651"/>
      <c r="AG32" s="651"/>
      <c r="AH32" s="651"/>
      <c r="AI32" s="651"/>
      <c r="AJ32" s="651"/>
      <c r="AK32" s="651"/>
      <c r="AL32" s="652" t="s">
        <v>230</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6">
        <v>99.9</v>
      </c>
      <c r="BH32" s="683"/>
      <c r="BI32" s="683"/>
      <c r="BJ32" s="683"/>
      <c r="BK32" s="683"/>
      <c r="BL32" s="683"/>
      <c r="BM32" s="653">
        <v>99.1</v>
      </c>
      <c r="BN32" s="713"/>
      <c r="BO32" s="713"/>
      <c r="BP32" s="713"/>
      <c r="BQ32" s="714"/>
      <c r="BR32" s="716">
        <v>100</v>
      </c>
      <c r="BS32" s="683"/>
      <c r="BT32" s="683"/>
      <c r="BU32" s="683"/>
      <c r="BV32" s="683"/>
      <c r="BW32" s="683"/>
      <c r="BX32" s="653">
        <v>98.5</v>
      </c>
      <c r="BY32" s="713"/>
      <c r="BZ32" s="713"/>
      <c r="CA32" s="713"/>
      <c r="CB32" s="714"/>
      <c r="CD32" s="691"/>
      <c r="CE32" s="692"/>
      <c r="CF32" s="662" t="s">
        <v>314</v>
      </c>
      <c r="CG32" s="663"/>
      <c r="CH32" s="663"/>
      <c r="CI32" s="663"/>
      <c r="CJ32" s="663"/>
      <c r="CK32" s="663"/>
      <c r="CL32" s="663"/>
      <c r="CM32" s="663"/>
      <c r="CN32" s="663"/>
      <c r="CO32" s="663"/>
      <c r="CP32" s="663"/>
      <c r="CQ32" s="664"/>
      <c r="CR32" s="647">
        <v>209</v>
      </c>
      <c r="CS32" s="648"/>
      <c r="CT32" s="648"/>
      <c r="CU32" s="648"/>
      <c r="CV32" s="648"/>
      <c r="CW32" s="648"/>
      <c r="CX32" s="648"/>
      <c r="CY32" s="649"/>
      <c r="CZ32" s="652">
        <v>0</v>
      </c>
      <c r="DA32" s="681"/>
      <c r="DB32" s="681"/>
      <c r="DC32" s="685"/>
      <c r="DD32" s="656">
        <v>209</v>
      </c>
      <c r="DE32" s="648"/>
      <c r="DF32" s="648"/>
      <c r="DG32" s="648"/>
      <c r="DH32" s="648"/>
      <c r="DI32" s="648"/>
      <c r="DJ32" s="648"/>
      <c r="DK32" s="649"/>
      <c r="DL32" s="656">
        <v>209</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315</v>
      </c>
      <c r="C33" s="645"/>
      <c r="D33" s="645"/>
      <c r="E33" s="645"/>
      <c r="F33" s="645"/>
      <c r="G33" s="645"/>
      <c r="H33" s="645"/>
      <c r="I33" s="645"/>
      <c r="J33" s="645"/>
      <c r="K33" s="645"/>
      <c r="L33" s="645"/>
      <c r="M33" s="645"/>
      <c r="N33" s="645"/>
      <c r="O33" s="645"/>
      <c r="P33" s="645"/>
      <c r="Q33" s="646"/>
      <c r="R33" s="647">
        <v>363705</v>
      </c>
      <c r="S33" s="648"/>
      <c r="T33" s="648"/>
      <c r="U33" s="648"/>
      <c r="V33" s="648"/>
      <c r="W33" s="648"/>
      <c r="X33" s="648"/>
      <c r="Y33" s="649"/>
      <c r="Z33" s="650">
        <v>4.3</v>
      </c>
      <c r="AA33" s="650"/>
      <c r="AB33" s="650"/>
      <c r="AC33" s="650"/>
      <c r="AD33" s="651" t="s">
        <v>230</v>
      </c>
      <c r="AE33" s="651"/>
      <c r="AF33" s="651"/>
      <c r="AG33" s="651"/>
      <c r="AH33" s="651"/>
      <c r="AI33" s="651"/>
      <c r="AJ33" s="651"/>
      <c r="AK33" s="651"/>
      <c r="AL33" s="652" t="s">
        <v>230</v>
      </c>
      <c r="AM33" s="653"/>
      <c r="AN33" s="653"/>
      <c r="AO33" s="654"/>
      <c r="AP33" s="708"/>
      <c r="AQ33" s="709"/>
      <c r="AR33" s="709"/>
      <c r="AS33" s="709"/>
      <c r="AT33" s="712"/>
      <c r="AU33" s="232"/>
      <c r="AV33" s="232"/>
      <c r="AW33" s="232"/>
      <c r="AX33" s="697" t="s">
        <v>316</v>
      </c>
      <c r="AY33" s="698"/>
      <c r="AZ33" s="698"/>
      <c r="BA33" s="698"/>
      <c r="BB33" s="698"/>
      <c r="BC33" s="698"/>
      <c r="BD33" s="698"/>
      <c r="BE33" s="698"/>
      <c r="BF33" s="699"/>
      <c r="BG33" s="717">
        <v>99.8</v>
      </c>
      <c r="BH33" s="718"/>
      <c r="BI33" s="718"/>
      <c r="BJ33" s="718"/>
      <c r="BK33" s="718"/>
      <c r="BL33" s="718"/>
      <c r="BM33" s="719">
        <v>98.8</v>
      </c>
      <c r="BN33" s="718"/>
      <c r="BO33" s="718"/>
      <c r="BP33" s="718"/>
      <c r="BQ33" s="720"/>
      <c r="BR33" s="717">
        <v>99.8</v>
      </c>
      <c r="BS33" s="718"/>
      <c r="BT33" s="718"/>
      <c r="BU33" s="718"/>
      <c r="BV33" s="718"/>
      <c r="BW33" s="718"/>
      <c r="BX33" s="719">
        <v>98.8</v>
      </c>
      <c r="BY33" s="718"/>
      <c r="BZ33" s="718"/>
      <c r="CA33" s="718"/>
      <c r="CB33" s="720"/>
      <c r="CD33" s="662" t="s">
        <v>317</v>
      </c>
      <c r="CE33" s="663"/>
      <c r="CF33" s="663"/>
      <c r="CG33" s="663"/>
      <c r="CH33" s="663"/>
      <c r="CI33" s="663"/>
      <c r="CJ33" s="663"/>
      <c r="CK33" s="663"/>
      <c r="CL33" s="663"/>
      <c r="CM33" s="663"/>
      <c r="CN33" s="663"/>
      <c r="CO33" s="663"/>
      <c r="CP33" s="663"/>
      <c r="CQ33" s="664"/>
      <c r="CR33" s="647">
        <v>3180642</v>
      </c>
      <c r="CS33" s="683"/>
      <c r="CT33" s="683"/>
      <c r="CU33" s="683"/>
      <c r="CV33" s="683"/>
      <c r="CW33" s="683"/>
      <c r="CX33" s="683"/>
      <c r="CY33" s="684"/>
      <c r="CZ33" s="652">
        <v>38.4</v>
      </c>
      <c r="DA33" s="681"/>
      <c r="DB33" s="681"/>
      <c r="DC33" s="685"/>
      <c r="DD33" s="656">
        <v>2021053</v>
      </c>
      <c r="DE33" s="683"/>
      <c r="DF33" s="683"/>
      <c r="DG33" s="683"/>
      <c r="DH33" s="683"/>
      <c r="DI33" s="683"/>
      <c r="DJ33" s="683"/>
      <c r="DK33" s="684"/>
      <c r="DL33" s="656">
        <v>1301649</v>
      </c>
      <c r="DM33" s="683"/>
      <c r="DN33" s="683"/>
      <c r="DO33" s="683"/>
      <c r="DP33" s="683"/>
      <c r="DQ33" s="683"/>
      <c r="DR33" s="683"/>
      <c r="DS33" s="683"/>
      <c r="DT33" s="683"/>
      <c r="DU33" s="683"/>
      <c r="DV33" s="684"/>
      <c r="DW33" s="652">
        <v>44.4</v>
      </c>
      <c r="DX33" s="681"/>
      <c r="DY33" s="681"/>
      <c r="DZ33" s="681"/>
      <c r="EA33" s="681"/>
      <c r="EB33" s="681"/>
      <c r="EC33" s="682"/>
    </row>
    <row r="34" spans="2:133" ht="11.25" customHeight="1" x14ac:dyDescent="0.15">
      <c r="B34" s="644" t="s">
        <v>318</v>
      </c>
      <c r="C34" s="645"/>
      <c r="D34" s="645"/>
      <c r="E34" s="645"/>
      <c r="F34" s="645"/>
      <c r="G34" s="645"/>
      <c r="H34" s="645"/>
      <c r="I34" s="645"/>
      <c r="J34" s="645"/>
      <c r="K34" s="645"/>
      <c r="L34" s="645"/>
      <c r="M34" s="645"/>
      <c r="N34" s="645"/>
      <c r="O34" s="645"/>
      <c r="P34" s="645"/>
      <c r="Q34" s="646"/>
      <c r="R34" s="647">
        <v>103414</v>
      </c>
      <c r="S34" s="648"/>
      <c r="T34" s="648"/>
      <c r="U34" s="648"/>
      <c r="V34" s="648"/>
      <c r="W34" s="648"/>
      <c r="X34" s="648"/>
      <c r="Y34" s="649"/>
      <c r="Z34" s="650">
        <v>1.2</v>
      </c>
      <c r="AA34" s="650"/>
      <c r="AB34" s="650"/>
      <c r="AC34" s="650"/>
      <c r="AD34" s="651" t="s">
        <v>230</v>
      </c>
      <c r="AE34" s="651"/>
      <c r="AF34" s="651"/>
      <c r="AG34" s="651"/>
      <c r="AH34" s="651"/>
      <c r="AI34" s="651"/>
      <c r="AJ34" s="651"/>
      <c r="AK34" s="651"/>
      <c r="AL34" s="652" t="s">
        <v>230</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936434</v>
      </c>
      <c r="CS34" s="648"/>
      <c r="CT34" s="648"/>
      <c r="CU34" s="648"/>
      <c r="CV34" s="648"/>
      <c r="CW34" s="648"/>
      <c r="CX34" s="648"/>
      <c r="CY34" s="649"/>
      <c r="CZ34" s="652">
        <v>11.3</v>
      </c>
      <c r="DA34" s="681"/>
      <c r="DB34" s="681"/>
      <c r="DC34" s="685"/>
      <c r="DD34" s="656">
        <v>590196</v>
      </c>
      <c r="DE34" s="648"/>
      <c r="DF34" s="648"/>
      <c r="DG34" s="648"/>
      <c r="DH34" s="648"/>
      <c r="DI34" s="648"/>
      <c r="DJ34" s="648"/>
      <c r="DK34" s="649"/>
      <c r="DL34" s="656">
        <v>489414</v>
      </c>
      <c r="DM34" s="648"/>
      <c r="DN34" s="648"/>
      <c r="DO34" s="648"/>
      <c r="DP34" s="648"/>
      <c r="DQ34" s="648"/>
      <c r="DR34" s="648"/>
      <c r="DS34" s="648"/>
      <c r="DT34" s="648"/>
      <c r="DU34" s="648"/>
      <c r="DV34" s="649"/>
      <c r="DW34" s="652">
        <v>16.7</v>
      </c>
      <c r="DX34" s="681"/>
      <c r="DY34" s="681"/>
      <c r="DZ34" s="681"/>
      <c r="EA34" s="681"/>
      <c r="EB34" s="681"/>
      <c r="EC34" s="682"/>
    </row>
    <row r="35" spans="2:133" ht="11.25" customHeight="1" x14ac:dyDescent="0.15">
      <c r="B35" s="644" t="s">
        <v>320</v>
      </c>
      <c r="C35" s="645"/>
      <c r="D35" s="645"/>
      <c r="E35" s="645"/>
      <c r="F35" s="645"/>
      <c r="G35" s="645"/>
      <c r="H35" s="645"/>
      <c r="I35" s="645"/>
      <c r="J35" s="645"/>
      <c r="K35" s="645"/>
      <c r="L35" s="645"/>
      <c r="M35" s="645"/>
      <c r="N35" s="645"/>
      <c r="O35" s="645"/>
      <c r="P35" s="645"/>
      <c r="Q35" s="646"/>
      <c r="R35" s="647">
        <v>22943</v>
      </c>
      <c r="S35" s="648"/>
      <c r="T35" s="648"/>
      <c r="U35" s="648"/>
      <c r="V35" s="648"/>
      <c r="W35" s="648"/>
      <c r="X35" s="648"/>
      <c r="Y35" s="649"/>
      <c r="Z35" s="650">
        <v>0.3</v>
      </c>
      <c r="AA35" s="650"/>
      <c r="AB35" s="650"/>
      <c r="AC35" s="650"/>
      <c r="AD35" s="651" t="s">
        <v>138</v>
      </c>
      <c r="AE35" s="651"/>
      <c r="AF35" s="651"/>
      <c r="AG35" s="651"/>
      <c r="AH35" s="651"/>
      <c r="AI35" s="651"/>
      <c r="AJ35" s="651"/>
      <c r="AK35" s="651"/>
      <c r="AL35" s="652" t="s">
        <v>230</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113425</v>
      </c>
      <c r="CS35" s="683"/>
      <c r="CT35" s="683"/>
      <c r="CU35" s="683"/>
      <c r="CV35" s="683"/>
      <c r="CW35" s="683"/>
      <c r="CX35" s="683"/>
      <c r="CY35" s="684"/>
      <c r="CZ35" s="652">
        <v>1.4</v>
      </c>
      <c r="DA35" s="681"/>
      <c r="DB35" s="681"/>
      <c r="DC35" s="685"/>
      <c r="DD35" s="656">
        <v>60488</v>
      </c>
      <c r="DE35" s="683"/>
      <c r="DF35" s="683"/>
      <c r="DG35" s="683"/>
      <c r="DH35" s="683"/>
      <c r="DI35" s="683"/>
      <c r="DJ35" s="683"/>
      <c r="DK35" s="684"/>
      <c r="DL35" s="656">
        <v>1713</v>
      </c>
      <c r="DM35" s="683"/>
      <c r="DN35" s="683"/>
      <c r="DO35" s="683"/>
      <c r="DP35" s="683"/>
      <c r="DQ35" s="683"/>
      <c r="DR35" s="683"/>
      <c r="DS35" s="683"/>
      <c r="DT35" s="683"/>
      <c r="DU35" s="683"/>
      <c r="DV35" s="684"/>
      <c r="DW35" s="652">
        <v>0.1</v>
      </c>
      <c r="DX35" s="681"/>
      <c r="DY35" s="681"/>
      <c r="DZ35" s="681"/>
      <c r="EA35" s="681"/>
      <c r="EB35" s="681"/>
      <c r="EC35" s="682"/>
    </row>
    <row r="36" spans="2:133" ht="11.25" customHeight="1" x14ac:dyDescent="0.15">
      <c r="B36" s="644" t="s">
        <v>324</v>
      </c>
      <c r="C36" s="645"/>
      <c r="D36" s="645"/>
      <c r="E36" s="645"/>
      <c r="F36" s="645"/>
      <c r="G36" s="645"/>
      <c r="H36" s="645"/>
      <c r="I36" s="645"/>
      <c r="J36" s="645"/>
      <c r="K36" s="645"/>
      <c r="L36" s="645"/>
      <c r="M36" s="645"/>
      <c r="N36" s="645"/>
      <c r="O36" s="645"/>
      <c r="P36" s="645"/>
      <c r="Q36" s="646"/>
      <c r="R36" s="647">
        <v>1029690</v>
      </c>
      <c r="S36" s="648"/>
      <c r="T36" s="648"/>
      <c r="U36" s="648"/>
      <c r="V36" s="648"/>
      <c r="W36" s="648"/>
      <c r="X36" s="648"/>
      <c r="Y36" s="649"/>
      <c r="Z36" s="650">
        <v>12.3</v>
      </c>
      <c r="AA36" s="650"/>
      <c r="AB36" s="650"/>
      <c r="AC36" s="650"/>
      <c r="AD36" s="651" t="s">
        <v>230</v>
      </c>
      <c r="AE36" s="651"/>
      <c r="AF36" s="651"/>
      <c r="AG36" s="651"/>
      <c r="AH36" s="651"/>
      <c r="AI36" s="651"/>
      <c r="AJ36" s="651"/>
      <c r="AK36" s="651"/>
      <c r="AL36" s="652" t="s">
        <v>138</v>
      </c>
      <c r="AM36" s="653"/>
      <c r="AN36" s="653"/>
      <c r="AO36" s="654"/>
      <c r="AP36" s="235"/>
      <c r="AQ36" s="721" t="s">
        <v>325</v>
      </c>
      <c r="AR36" s="722"/>
      <c r="AS36" s="722"/>
      <c r="AT36" s="722"/>
      <c r="AU36" s="722"/>
      <c r="AV36" s="722"/>
      <c r="AW36" s="722"/>
      <c r="AX36" s="722"/>
      <c r="AY36" s="723"/>
      <c r="AZ36" s="636">
        <v>660940</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1745</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1154465</v>
      </c>
      <c r="CS36" s="648"/>
      <c r="CT36" s="648"/>
      <c r="CU36" s="648"/>
      <c r="CV36" s="648"/>
      <c r="CW36" s="648"/>
      <c r="CX36" s="648"/>
      <c r="CY36" s="649"/>
      <c r="CZ36" s="652">
        <v>13.9</v>
      </c>
      <c r="DA36" s="681"/>
      <c r="DB36" s="681"/>
      <c r="DC36" s="685"/>
      <c r="DD36" s="656">
        <v>611388</v>
      </c>
      <c r="DE36" s="648"/>
      <c r="DF36" s="648"/>
      <c r="DG36" s="648"/>
      <c r="DH36" s="648"/>
      <c r="DI36" s="648"/>
      <c r="DJ36" s="648"/>
      <c r="DK36" s="649"/>
      <c r="DL36" s="656">
        <v>459465</v>
      </c>
      <c r="DM36" s="648"/>
      <c r="DN36" s="648"/>
      <c r="DO36" s="648"/>
      <c r="DP36" s="648"/>
      <c r="DQ36" s="648"/>
      <c r="DR36" s="648"/>
      <c r="DS36" s="648"/>
      <c r="DT36" s="648"/>
      <c r="DU36" s="648"/>
      <c r="DV36" s="649"/>
      <c r="DW36" s="652">
        <v>15.7</v>
      </c>
      <c r="DX36" s="681"/>
      <c r="DY36" s="681"/>
      <c r="DZ36" s="681"/>
      <c r="EA36" s="681"/>
      <c r="EB36" s="681"/>
      <c r="EC36" s="682"/>
    </row>
    <row r="37" spans="2:133" ht="11.25" customHeight="1" x14ac:dyDescent="0.15">
      <c r="B37" s="644" t="s">
        <v>328</v>
      </c>
      <c r="C37" s="645"/>
      <c r="D37" s="645"/>
      <c r="E37" s="645"/>
      <c r="F37" s="645"/>
      <c r="G37" s="645"/>
      <c r="H37" s="645"/>
      <c r="I37" s="645"/>
      <c r="J37" s="645"/>
      <c r="K37" s="645"/>
      <c r="L37" s="645"/>
      <c r="M37" s="645"/>
      <c r="N37" s="645"/>
      <c r="O37" s="645"/>
      <c r="P37" s="645"/>
      <c r="Q37" s="646"/>
      <c r="R37" s="647">
        <v>126777</v>
      </c>
      <c r="S37" s="648"/>
      <c r="T37" s="648"/>
      <c r="U37" s="648"/>
      <c r="V37" s="648"/>
      <c r="W37" s="648"/>
      <c r="X37" s="648"/>
      <c r="Y37" s="649"/>
      <c r="Z37" s="650">
        <v>1.5</v>
      </c>
      <c r="AA37" s="650"/>
      <c r="AB37" s="650"/>
      <c r="AC37" s="650"/>
      <c r="AD37" s="651" t="s">
        <v>230</v>
      </c>
      <c r="AE37" s="651"/>
      <c r="AF37" s="651"/>
      <c r="AG37" s="651"/>
      <c r="AH37" s="651"/>
      <c r="AI37" s="651"/>
      <c r="AJ37" s="651"/>
      <c r="AK37" s="651"/>
      <c r="AL37" s="652" t="s">
        <v>230</v>
      </c>
      <c r="AM37" s="653"/>
      <c r="AN37" s="653"/>
      <c r="AO37" s="654"/>
      <c r="AQ37" s="725" t="s">
        <v>329</v>
      </c>
      <c r="AR37" s="726"/>
      <c r="AS37" s="726"/>
      <c r="AT37" s="726"/>
      <c r="AU37" s="726"/>
      <c r="AV37" s="726"/>
      <c r="AW37" s="726"/>
      <c r="AX37" s="726"/>
      <c r="AY37" s="727"/>
      <c r="AZ37" s="647">
        <v>170546</v>
      </c>
      <c r="BA37" s="648"/>
      <c r="BB37" s="648"/>
      <c r="BC37" s="648"/>
      <c r="BD37" s="683"/>
      <c r="BE37" s="683"/>
      <c r="BF37" s="714"/>
      <c r="BG37" s="662" t="s">
        <v>330</v>
      </c>
      <c r="BH37" s="663"/>
      <c r="BI37" s="663"/>
      <c r="BJ37" s="663"/>
      <c r="BK37" s="663"/>
      <c r="BL37" s="663"/>
      <c r="BM37" s="663"/>
      <c r="BN37" s="663"/>
      <c r="BO37" s="663"/>
      <c r="BP37" s="663"/>
      <c r="BQ37" s="663"/>
      <c r="BR37" s="663"/>
      <c r="BS37" s="663"/>
      <c r="BT37" s="663"/>
      <c r="BU37" s="664"/>
      <c r="BV37" s="647">
        <v>-5515</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174629</v>
      </c>
      <c r="CS37" s="683"/>
      <c r="CT37" s="683"/>
      <c r="CU37" s="683"/>
      <c r="CV37" s="683"/>
      <c r="CW37" s="683"/>
      <c r="CX37" s="683"/>
      <c r="CY37" s="684"/>
      <c r="CZ37" s="652">
        <v>2.1</v>
      </c>
      <c r="DA37" s="681"/>
      <c r="DB37" s="681"/>
      <c r="DC37" s="685"/>
      <c r="DD37" s="656">
        <v>166403</v>
      </c>
      <c r="DE37" s="683"/>
      <c r="DF37" s="683"/>
      <c r="DG37" s="683"/>
      <c r="DH37" s="683"/>
      <c r="DI37" s="683"/>
      <c r="DJ37" s="683"/>
      <c r="DK37" s="684"/>
      <c r="DL37" s="656">
        <v>157309</v>
      </c>
      <c r="DM37" s="683"/>
      <c r="DN37" s="683"/>
      <c r="DO37" s="683"/>
      <c r="DP37" s="683"/>
      <c r="DQ37" s="683"/>
      <c r="DR37" s="683"/>
      <c r="DS37" s="683"/>
      <c r="DT37" s="683"/>
      <c r="DU37" s="683"/>
      <c r="DV37" s="684"/>
      <c r="DW37" s="652">
        <v>5.4</v>
      </c>
      <c r="DX37" s="681"/>
      <c r="DY37" s="681"/>
      <c r="DZ37" s="681"/>
      <c r="EA37" s="681"/>
      <c r="EB37" s="681"/>
      <c r="EC37" s="682"/>
    </row>
    <row r="38" spans="2:133" ht="11.25" customHeight="1" x14ac:dyDescent="0.15">
      <c r="B38" s="644" t="s">
        <v>332</v>
      </c>
      <c r="C38" s="645"/>
      <c r="D38" s="645"/>
      <c r="E38" s="645"/>
      <c r="F38" s="645"/>
      <c r="G38" s="645"/>
      <c r="H38" s="645"/>
      <c r="I38" s="645"/>
      <c r="J38" s="645"/>
      <c r="K38" s="645"/>
      <c r="L38" s="645"/>
      <c r="M38" s="645"/>
      <c r="N38" s="645"/>
      <c r="O38" s="645"/>
      <c r="P38" s="645"/>
      <c r="Q38" s="646"/>
      <c r="R38" s="647">
        <v>283335</v>
      </c>
      <c r="S38" s="648"/>
      <c r="T38" s="648"/>
      <c r="U38" s="648"/>
      <c r="V38" s="648"/>
      <c r="W38" s="648"/>
      <c r="X38" s="648"/>
      <c r="Y38" s="649"/>
      <c r="Z38" s="650">
        <v>3.4</v>
      </c>
      <c r="AA38" s="650"/>
      <c r="AB38" s="650"/>
      <c r="AC38" s="650"/>
      <c r="AD38" s="651">
        <v>84</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101248</v>
      </c>
      <c r="BA38" s="648"/>
      <c r="BB38" s="648"/>
      <c r="BC38" s="648"/>
      <c r="BD38" s="683"/>
      <c r="BE38" s="683"/>
      <c r="BF38" s="714"/>
      <c r="BG38" s="662" t="s">
        <v>334</v>
      </c>
      <c r="BH38" s="663"/>
      <c r="BI38" s="663"/>
      <c r="BJ38" s="663"/>
      <c r="BK38" s="663"/>
      <c r="BL38" s="663"/>
      <c r="BM38" s="663"/>
      <c r="BN38" s="663"/>
      <c r="BO38" s="663"/>
      <c r="BP38" s="663"/>
      <c r="BQ38" s="663"/>
      <c r="BR38" s="663"/>
      <c r="BS38" s="663"/>
      <c r="BT38" s="663"/>
      <c r="BU38" s="664"/>
      <c r="BV38" s="647">
        <v>595</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490394</v>
      </c>
      <c r="CS38" s="648"/>
      <c r="CT38" s="648"/>
      <c r="CU38" s="648"/>
      <c r="CV38" s="648"/>
      <c r="CW38" s="648"/>
      <c r="CX38" s="648"/>
      <c r="CY38" s="649"/>
      <c r="CZ38" s="652">
        <v>5.9</v>
      </c>
      <c r="DA38" s="681"/>
      <c r="DB38" s="681"/>
      <c r="DC38" s="685"/>
      <c r="DD38" s="656">
        <v>444867</v>
      </c>
      <c r="DE38" s="648"/>
      <c r="DF38" s="648"/>
      <c r="DG38" s="648"/>
      <c r="DH38" s="648"/>
      <c r="DI38" s="648"/>
      <c r="DJ38" s="648"/>
      <c r="DK38" s="649"/>
      <c r="DL38" s="656">
        <v>343619</v>
      </c>
      <c r="DM38" s="648"/>
      <c r="DN38" s="648"/>
      <c r="DO38" s="648"/>
      <c r="DP38" s="648"/>
      <c r="DQ38" s="648"/>
      <c r="DR38" s="648"/>
      <c r="DS38" s="648"/>
      <c r="DT38" s="648"/>
      <c r="DU38" s="648"/>
      <c r="DV38" s="649"/>
      <c r="DW38" s="652">
        <v>11.7</v>
      </c>
      <c r="DX38" s="681"/>
      <c r="DY38" s="681"/>
      <c r="DZ38" s="681"/>
      <c r="EA38" s="681"/>
      <c r="EB38" s="681"/>
      <c r="EC38" s="682"/>
    </row>
    <row r="39" spans="2:133" ht="11.25" customHeight="1" x14ac:dyDescent="0.15">
      <c r="B39" s="644" t="s">
        <v>336</v>
      </c>
      <c r="C39" s="645"/>
      <c r="D39" s="645"/>
      <c r="E39" s="645"/>
      <c r="F39" s="645"/>
      <c r="G39" s="645"/>
      <c r="H39" s="645"/>
      <c r="I39" s="645"/>
      <c r="J39" s="645"/>
      <c r="K39" s="645"/>
      <c r="L39" s="645"/>
      <c r="M39" s="645"/>
      <c r="N39" s="645"/>
      <c r="O39" s="645"/>
      <c r="P39" s="645"/>
      <c r="Q39" s="646"/>
      <c r="R39" s="647">
        <v>1863049</v>
      </c>
      <c r="S39" s="648"/>
      <c r="T39" s="648"/>
      <c r="U39" s="648"/>
      <c r="V39" s="648"/>
      <c r="W39" s="648"/>
      <c r="X39" s="648"/>
      <c r="Y39" s="649"/>
      <c r="Z39" s="650">
        <v>22.3</v>
      </c>
      <c r="AA39" s="650"/>
      <c r="AB39" s="650"/>
      <c r="AC39" s="650"/>
      <c r="AD39" s="651" t="s">
        <v>230</v>
      </c>
      <c r="AE39" s="651"/>
      <c r="AF39" s="651"/>
      <c r="AG39" s="651"/>
      <c r="AH39" s="651"/>
      <c r="AI39" s="651"/>
      <c r="AJ39" s="651"/>
      <c r="AK39" s="651"/>
      <c r="AL39" s="652" t="s">
        <v>138</v>
      </c>
      <c r="AM39" s="653"/>
      <c r="AN39" s="653"/>
      <c r="AO39" s="654"/>
      <c r="AQ39" s="725" t="s">
        <v>337</v>
      </c>
      <c r="AR39" s="726"/>
      <c r="AS39" s="726"/>
      <c r="AT39" s="726"/>
      <c r="AU39" s="726"/>
      <c r="AV39" s="726"/>
      <c r="AW39" s="726"/>
      <c r="AX39" s="726"/>
      <c r="AY39" s="727"/>
      <c r="AZ39" s="647">
        <v>99212</v>
      </c>
      <c r="BA39" s="648"/>
      <c r="BB39" s="648"/>
      <c r="BC39" s="648"/>
      <c r="BD39" s="683"/>
      <c r="BE39" s="683"/>
      <c r="BF39" s="714"/>
      <c r="BG39" s="662" t="s">
        <v>338</v>
      </c>
      <c r="BH39" s="663"/>
      <c r="BI39" s="663"/>
      <c r="BJ39" s="663"/>
      <c r="BK39" s="663"/>
      <c r="BL39" s="663"/>
      <c r="BM39" s="663"/>
      <c r="BN39" s="663"/>
      <c r="BO39" s="663"/>
      <c r="BP39" s="663"/>
      <c r="BQ39" s="663"/>
      <c r="BR39" s="663"/>
      <c r="BS39" s="663"/>
      <c r="BT39" s="663"/>
      <c r="BU39" s="664"/>
      <c r="BV39" s="647">
        <v>851</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316748</v>
      </c>
      <c r="CS39" s="683"/>
      <c r="CT39" s="683"/>
      <c r="CU39" s="683"/>
      <c r="CV39" s="683"/>
      <c r="CW39" s="683"/>
      <c r="CX39" s="683"/>
      <c r="CY39" s="684"/>
      <c r="CZ39" s="652">
        <v>3.8</v>
      </c>
      <c r="DA39" s="681"/>
      <c r="DB39" s="681"/>
      <c r="DC39" s="685"/>
      <c r="DD39" s="656">
        <v>273200</v>
      </c>
      <c r="DE39" s="683"/>
      <c r="DF39" s="683"/>
      <c r="DG39" s="683"/>
      <c r="DH39" s="683"/>
      <c r="DI39" s="683"/>
      <c r="DJ39" s="683"/>
      <c r="DK39" s="684"/>
      <c r="DL39" s="656" t="s">
        <v>230</v>
      </c>
      <c r="DM39" s="683"/>
      <c r="DN39" s="683"/>
      <c r="DO39" s="683"/>
      <c r="DP39" s="683"/>
      <c r="DQ39" s="683"/>
      <c r="DR39" s="683"/>
      <c r="DS39" s="683"/>
      <c r="DT39" s="683"/>
      <c r="DU39" s="683"/>
      <c r="DV39" s="684"/>
      <c r="DW39" s="652" t="s">
        <v>230</v>
      </c>
      <c r="DX39" s="681"/>
      <c r="DY39" s="681"/>
      <c r="DZ39" s="681"/>
      <c r="EA39" s="681"/>
      <c r="EB39" s="681"/>
      <c r="EC39" s="682"/>
    </row>
    <row r="40" spans="2:133" ht="11.25" customHeight="1" x14ac:dyDescent="0.15">
      <c r="B40" s="644" t="s">
        <v>340</v>
      </c>
      <c r="C40" s="645"/>
      <c r="D40" s="645"/>
      <c r="E40" s="645"/>
      <c r="F40" s="645"/>
      <c r="G40" s="645"/>
      <c r="H40" s="645"/>
      <c r="I40" s="645"/>
      <c r="J40" s="645"/>
      <c r="K40" s="645"/>
      <c r="L40" s="645"/>
      <c r="M40" s="645"/>
      <c r="N40" s="645"/>
      <c r="O40" s="645"/>
      <c r="P40" s="645"/>
      <c r="Q40" s="646"/>
      <c r="R40" s="647" t="s">
        <v>138</v>
      </c>
      <c r="S40" s="648"/>
      <c r="T40" s="648"/>
      <c r="U40" s="648"/>
      <c r="V40" s="648"/>
      <c r="W40" s="648"/>
      <c r="X40" s="648"/>
      <c r="Y40" s="649"/>
      <c r="Z40" s="650" t="s">
        <v>138</v>
      </c>
      <c r="AA40" s="650"/>
      <c r="AB40" s="650"/>
      <c r="AC40" s="650"/>
      <c r="AD40" s="651" t="s">
        <v>230</v>
      </c>
      <c r="AE40" s="651"/>
      <c r="AF40" s="651"/>
      <c r="AG40" s="651"/>
      <c r="AH40" s="651"/>
      <c r="AI40" s="651"/>
      <c r="AJ40" s="651"/>
      <c r="AK40" s="651"/>
      <c r="AL40" s="652" t="s">
        <v>230</v>
      </c>
      <c r="AM40" s="653"/>
      <c r="AN40" s="653"/>
      <c r="AO40" s="654"/>
      <c r="AQ40" s="725" t="s">
        <v>341</v>
      </c>
      <c r="AR40" s="726"/>
      <c r="AS40" s="726"/>
      <c r="AT40" s="726"/>
      <c r="AU40" s="726"/>
      <c r="AV40" s="726"/>
      <c r="AW40" s="726"/>
      <c r="AX40" s="726"/>
      <c r="AY40" s="727"/>
      <c r="AZ40" s="647">
        <v>133</v>
      </c>
      <c r="BA40" s="648"/>
      <c r="BB40" s="648"/>
      <c r="BC40" s="648"/>
      <c r="BD40" s="683"/>
      <c r="BE40" s="683"/>
      <c r="BF40" s="714"/>
      <c r="BG40" s="734" t="s">
        <v>342</v>
      </c>
      <c r="BH40" s="735"/>
      <c r="BI40" s="735"/>
      <c r="BJ40" s="735"/>
      <c r="BK40" s="735"/>
      <c r="BL40" s="236"/>
      <c r="BM40" s="663" t="s">
        <v>343</v>
      </c>
      <c r="BN40" s="663"/>
      <c r="BO40" s="663"/>
      <c r="BP40" s="663"/>
      <c r="BQ40" s="663"/>
      <c r="BR40" s="663"/>
      <c r="BS40" s="663"/>
      <c r="BT40" s="663"/>
      <c r="BU40" s="664"/>
      <c r="BV40" s="647">
        <v>80</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169176</v>
      </c>
      <c r="CS40" s="648"/>
      <c r="CT40" s="648"/>
      <c r="CU40" s="648"/>
      <c r="CV40" s="648"/>
      <c r="CW40" s="648"/>
      <c r="CX40" s="648"/>
      <c r="CY40" s="649"/>
      <c r="CZ40" s="652">
        <v>2</v>
      </c>
      <c r="DA40" s="681"/>
      <c r="DB40" s="681"/>
      <c r="DC40" s="685"/>
      <c r="DD40" s="656">
        <v>40914</v>
      </c>
      <c r="DE40" s="648"/>
      <c r="DF40" s="648"/>
      <c r="DG40" s="648"/>
      <c r="DH40" s="648"/>
      <c r="DI40" s="648"/>
      <c r="DJ40" s="648"/>
      <c r="DK40" s="649"/>
      <c r="DL40" s="656">
        <v>7438</v>
      </c>
      <c r="DM40" s="648"/>
      <c r="DN40" s="648"/>
      <c r="DO40" s="648"/>
      <c r="DP40" s="648"/>
      <c r="DQ40" s="648"/>
      <c r="DR40" s="648"/>
      <c r="DS40" s="648"/>
      <c r="DT40" s="648"/>
      <c r="DU40" s="648"/>
      <c r="DV40" s="649"/>
      <c r="DW40" s="652">
        <v>0.3</v>
      </c>
      <c r="DX40" s="681"/>
      <c r="DY40" s="681"/>
      <c r="DZ40" s="681"/>
      <c r="EA40" s="681"/>
      <c r="EB40" s="681"/>
      <c r="EC40" s="682"/>
    </row>
    <row r="41" spans="2:133" ht="11.25" customHeight="1" x14ac:dyDescent="0.15">
      <c r="B41" s="644" t="s">
        <v>345</v>
      </c>
      <c r="C41" s="645"/>
      <c r="D41" s="645"/>
      <c r="E41" s="645"/>
      <c r="F41" s="645"/>
      <c r="G41" s="645"/>
      <c r="H41" s="645"/>
      <c r="I41" s="645"/>
      <c r="J41" s="645"/>
      <c r="K41" s="645"/>
      <c r="L41" s="645"/>
      <c r="M41" s="645"/>
      <c r="N41" s="645"/>
      <c r="O41" s="645"/>
      <c r="P41" s="645"/>
      <c r="Q41" s="646"/>
      <c r="R41" s="647" t="s">
        <v>230</v>
      </c>
      <c r="S41" s="648"/>
      <c r="T41" s="648"/>
      <c r="U41" s="648"/>
      <c r="V41" s="648"/>
      <c r="W41" s="648"/>
      <c r="X41" s="648"/>
      <c r="Y41" s="649"/>
      <c r="Z41" s="650" t="s">
        <v>230</v>
      </c>
      <c r="AA41" s="650"/>
      <c r="AB41" s="650"/>
      <c r="AC41" s="650"/>
      <c r="AD41" s="651" t="s">
        <v>230</v>
      </c>
      <c r="AE41" s="651"/>
      <c r="AF41" s="651"/>
      <c r="AG41" s="651"/>
      <c r="AH41" s="651"/>
      <c r="AI41" s="651"/>
      <c r="AJ41" s="651"/>
      <c r="AK41" s="651"/>
      <c r="AL41" s="652" t="s">
        <v>230</v>
      </c>
      <c r="AM41" s="653"/>
      <c r="AN41" s="653"/>
      <c r="AO41" s="654"/>
      <c r="AQ41" s="725" t="s">
        <v>346</v>
      </c>
      <c r="AR41" s="726"/>
      <c r="AS41" s="726"/>
      <c r="AT41" s="726"/>
      <c r="AU41" s="726"/>
      <c r="AV41" s="726"/>
      <c r="AW41" s="726"/>
      <c r="AX41" s="726"/>
      <c r="AY41" s="727"/>
      <c r="AZ41" s="647">
        <v>93360</v>
      </c>
      <c r="BA41" s="648"/>
      <c r="BB41" s="648"/>
      <c r="BC41" s="648"/>
      <c r="BD41" s="683"/>
      <c r="BE41" s="683"/>
      <c r="BF41" s="714"/>
      <c r="BG41" s="734"/>
      <c r="BH41" s="735"/>
      <c r="BI41" s="735"/>
      <c r="BJ41" s="735"/>
      <c r="BK41" s="735"/>
      <c r="BL41" s="236"/>
      <c r="BM41" s="663" t="s">
        <v>347</v>
      </c>
      <c r="BN41" s="663"/>
      <c r="BO41" s="663"/>
      <c r="BP41" s="663"/>
      <c r="BQ41" s="663"/>
      <c r="BR41" s="663"/>
      <c r="BS41" s="663"/>
      <c r="BT41" s="663"/>
      <c r="BU41" s="664"/>
      <c r="BV41" s="647">
        <v>4</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230</v>
      </c>
      <c r="CS41" s="683"/>
      <c r="CT41" s="683"/>
      <c r="CU41" s="683"/>
      <c r="CV41" s="683"/>
      <c r="CW41" s="683"/>
      <c r="CX41" s="683"/>
      <c r="CY41" s="684"/>
      <c r="CZ41" s="652" t="s">
        <v>230</v>
      </c>
      <c r="DA41" s="681"/>
      <c r="DB41" s="681"/>
      <c r="DC41" s="685"/>
      <c r="DD41" s="656" t="s">
        <v>230</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349</v>
      </c>
      <c r="C42" s="645"/>
      <c r="D42" s="645"/>
      <c r="E42" s="645"/>
      <c r="F42" s="645"/>
      <c r="G42" s="645"/>
      <c r="H42" s="645"/>
      <c r="I42" s="645"/>
      <c r="J42" s="645"/>
      <c r="K42" s="645"/>
      <c r="L42" s="645"/>
      <c r="M42" s="645"/>
      <c r="N42" s="645"/>
      <c r="O42" s="645"/>
      <c r="P42" s="645"/>
      <c r="Q42" s="646"/>
      <c r="R42" s="647">
        <v>71496</v>
      </c>
      <c r="S42" s="648"/>
      <c r="T42" s="648"/>
      <c r="U42" s="648"/>
      <c r="V42" s="648"/>
      <c r="W42" s="648"/>
      <c r="X42" s="648"/>
      <c r="Y42" s="649"/>
      <c r="Z42" s="650">
        <v>0.9</v>
      </c>
      <c r="AA42" s="650"/>
      <c r="AB42" s="650"/>
      <c r="AC42" s="650"/>
      <c r="AD42" s="651" t="s">
        <v>230</v>
      </c>
      <c r="AE42" s="651"/>
      <c r="AF42" s="651"/>
      <c r="AG42" s="651"/>
      <c r="AH42" s="651"/>
      <c r="AI42" s="651"/>
      <c r="AJ42" s="651"/>
      <c r="AK42" s="651"/>
      <c r="AL42" s="652" t="s">
        <v>230</v>
      </c>
      <c r="AM42" s="653"/>
      <c r="AN42" s="653"/>
      <c r="AO42" s="654"/>
      <c r="AQ42" s="746" t="s">
        <v>350</v>
      </c>
      <c r="AR42" s="747"/>
      <c r="AS42" s="747"/>
      <c r="AT42" s="747"/>
      <c r="AU42" s="747"/>
      <c r="AV42" s="747"/>
      <c r="AW42" s="747"/>
      <c r="AX42" s="747"/>
      <c r="AY42" s="748"/>
      <c r="AZ42" s="738">
        <v>196441</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416</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3300316</v>
      </c>
      <c r="CS42" s="648"/>
      <c r="CT42" s="648"/>
      <c r="CU42" s="648"/>
      <c r="CV42" s="648"/>
      <c r="CW42" s="648"/>
      <c r="CX42" s="648"/>
      <c r="CY42" s="649"/>
      <c r="CZ42" s="652">
        <v>39.799999999999997</v>
      </c>
      <c r="DA42" s="653"/>
      <c r="DB42" s="653"/>
      <c r="DC42" s="665"/>
      <c r="DD42" s="656">
        <v>194566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353</v>
      </c>
      <c r="C43" s="698"/>
      <c r="D43" s="698"/>
      <c r="E43" s="698"/>
      <c r="F43" s="698"/>
      <c r="G43" s="698"/>
      <c r="H43" s="698"/>
      <c r="I43" s="698"/>
      <c r="J43" s="698"/>
      <c r="K43" s="698"/>
      <c r="L43" s="698"/>
      <c r="M43" s="698"/>
      <c r="N43" s="698"/>
      <c r="O43" s="698"/>
      <c r="P43" s="698"/>
      <c r="Q43" s="699"/>
      <c r="R43" s="738">
        <v>8368487</v>
      </c>
      <c r="S43" s="739"/>
      <c r="T43" s="739"/>
      <c r="U43" s="739"/>
      <c r="V43" s="739"/>
      <c r="W43" s="739"/>
      <c r="X43" s="739"/>
      <c r="Y43" s="740"/>
      <c r="Z43" s="741">
        <v>100</v>
      </c>
      <c r="AA43" s="741"/>
      <c r="AB43" s="741"/>
      <c r="AC43" s="741"/>
      <c r="AD43" s="742">
        <v>2859052</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18367</v>
      </c>
      <c r="CS43" s="683"/>
      <c r="CT43" s="683"/>
      <c r="CU43" s="683"/>
      <c r="CV43" s="683"/>
      <c r="CW43" s="683"/>
      <c r="CX43" s="683"/>
      <c r="CY43" s="684"/>
      <c r="CZ43" s="652">
        <v>0.2</v>
      </c>
      <c r="DA43" s="681"/>
      <c r="DB43" s="681"/>
      <c r="DC43" s="685"/>
      <c r="DD43" s="656">
        <v>8045</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355</v>
      </c>
      <c r="CG44" s="645"/>
      <c r="CH44" s="645"/>
      <c r="CI44" s="645"/>
      <c r="CJ44" s="645"/>
      <c r="CK44" s="645"/>
      <c r="CL44" s="645"/>
      <c r="CM44" s="645"/>
      <c r="CN44" s="645"/>
      <c r="CO44" s="645"/>
      <c r="CP44" s="645"/>
      <c r="CQ44" s="646"/>
      <c r="CR44" s="647">
        <v>3151851</v>
      </c>
      <c r="CS44" s="648"/>
      <c r="CT44" s="648"/>
      <c r="CU44" s="648"/>
      <c r="CV44" s="648"/>
      <c r="CW44" s="648"/>
      <c r="CX44" s="648"/>
      <c r="CY44" s="649"/>
      <c r="CZ44" s="652">
        <v>38</v>
      </c>
      <c r="DA44" s="653"/>
      <c r="DB44" s="653"/>
      <c r="DC44" s="665"/>
      <c r="DD44" s="656">
        <v>179662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1414729</v>
      </c>
      <c r="CS45" s="683"/>
      <c r="CT45" s="683"/>
      <c r="CU45" s="683"/>
      <c r="CV45" s="683"/>
      <c r="CW45" s="683"/>
      <c r="CX45" s="683"/>
      <c r="CY45" s="684"/>
      <c r="CZ45" s="652">
        <v>17.100000000000001</v>
      </c>
      <c r="DA45" s="681"/>
      <c r="DB45" s="681"/>
      <c r="DC45" s="685"/>
      <c r="DD45" s="656">
        <v>99484</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1722633</v>
      </c>
      <c r="CS46" s="648"/>
      <c r="CT46" s="648"/>
      <c r="CU46" s="648"/>
      <c r="CV46" s="648"/>
      <c r="CW46" s="648"/>
      <c r="CX46" s="648"/>
      <c r="CY46" s="649"/>
      <c r="CZ46" s="652">
        <v>20.8</v>
      </c>
      <c r="DA46" s="653"/>
      <c r="DB46" s="653"/>
      <c r="DC46" s="665"/>
      <c r="DD46" s="656">
        <v>72589</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148465</v>
      </c>
      <c r="CS47" s="683"/>
      <c r="CT47" s="683"/>
      <c r="CU47" s="683"/>
      <c r="CV47" s="683"/>
      <c r="CW47" s="683"/>
      <c r="CX47" s="683"/>
      <c r="CY47" s="684"/>
      <c r="CZ47" s="652">
        <v>1.8</v>
      </c>
      <c r="DA47" s="681"/>
      <c r="DB47" s="681"/>
      <c r="DC47" s="685"/>
      <c r="DD47" s="656">
        <v>14904</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230</v>
      </c>
      <c r="CS48" s="648"/>
      <c r="CT48" s="648"/>
      <c r="CU48" s="648"/>
      <c r="CV48" s="648"/>
      <c r="CW48" s="648"/>
      <c r="CX48" s="648"/>
      <c r="CY48" s="649"/>
      <c r="CZ48" s="652" t="s">
        <v>230</v>
      </c>
      <c r="DA48" s="653"/>
      <c r="DB48" s="653"/>
      <c r="DC48" s="665"/>
      <c r="DD48" s="656" t="s">
        <v>224</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363</v>
      </c>
      <c r="CE49" s="698"/>
      <c r="CF49" s="698"/>
      <c r="CG49" s="698"/>
      <c r="CH49" s="698"/>
      <c r="CI49" s="698"/>
      <c r="CJ49" s="698"/>
      <c r="CK49" s="698"/>
      <c r="CL49" s="698"/>
      <c r="CM49" s="698"/>
      <c r="CN49" s="698"/>
      <c r="CO49" s="698"/>
      <c r="CP49" s="698"/>
      <c r="CQ49" s="699"/>
      <c r="CR49" s="738">
        <v>8288737</v>
      </c>
      <c r="CS49" s="718"/>
      <c r="CT49" s="718"/>
      <c r="CU49" s="718"/>
      <c r="CV49" s="718"/>
      <c r="CW49" s="718"/>
      <c r="CX49" s="718"/>
      <c r="CY49" s="749"/>
      <c r="CZ49" s="743">
        <v>100</v>
      </c>
      <c r="DA49" s="750"/>
      <c r="DB49" s="750"/>
      <c r="DC49" s="751"/>
      <c r="DD49" s="752">
        <v>3843235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8mcc4juetuQvxAv9D4fBkF6vZj+tYVZ6RZ4cUGUlak5xUdF6ZRtVbPuwttGcz7RfPulV36EEspimKo6Ghpytdw==" saltValue="cx5NLat5u5I+SJKC6D+pT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topLeftCell="A22" zoomScale="70" zoomScaleNormal="25" zoomScaleSheetLayoutView="70" workbookViewId="0">
      <selection activeCell="DB102" sqref="DB102:DF10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386</v>
      </c>
      <c r="C7" s="780"/>
      <c r="D7" s="780"/>
      <c r="E7" s="780"/>
      <c r="F7" s="780"/>
      <c r="G7" s="780"/>
      <c r="H7" s="780"/>
      <c r="I7" s="780"/>
      <c r="J7" s="780"/>
      <c r="K7" s="780"/>
      <c r="L7" s="780"/>
      <c r="M7" s="780"/>
      <c r="N7" s="780"/>
      <c r="O7" s="780"/>
      <c r="P7" s="781"/>
      <c r="Q7" s="782">
        <v>8353</v>
      </c>
      <c r="R7" s="783"/>
      <c r="S7" s="783"/>
      <c r="T7" s="783"/>
      <c r="U7" s="783"/>
      <c r="V7" s="783">
        <v>8256</v>
      </c>
      <c r="W7" s="783"/>
      <c r="X7" s="783"/>
      <c r="Y7" s="783"/>
      <c r="Z7" s="783"/>
      <c r="AA7" s="783">
        <f>Q7-V7</f>
        <v>97</v>
      </c>
      <c r="AB7" s="783"/>
      <c r="AC7" s="783"/>
      <c r="AD7" s="783"/>
      <c r="AE7" s="784"/>
      <c r="AF7" s="785">
        <v>31</v>
      </c>
      <c r="AG7" s="786"/>
      <c r="AH7" s="786"/>
      <c r="AI7" s="786"/>
      <c r="AJ7" s="787"/>
      <c r="AK7" s="822">
        <v>1030</v>
      </c>
      <c r="AL7" s="823"/>
      <c r="AM7" s="823"/>
      <c r="AN7" s="823"/>
      <c r="AO7" s="823"/>
      <c r="AP7" s="823">
        <v>7480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614</v>
      </c>
      <c r="BT7" s="827"/>
      <c r="BU7" s="827"/>
      <c r="BV7" s="827"/>
      <c r="BW7" s="827"/>
      <c r="BX7" s="827"/>
      <c r="BY7" s="827"/>
      <c r="BZ7" s="827"/>
      <c r="CA7" s="827"/>
      <c r="CB7" s="827"/>
      <c r="CC7" s="827"/>
      <c r="CD7" s="827"/>
      <c r="CE7" s="827"/>
      <c r="CF7" s="827"/>
      <c r="CG7" s="828"/>
      <c r="CH7" s="819">
        <v>-4</v>
      </c>
      <c r="CI7" s="820"/>
      <c r="CJ7" s="820"/>
      <c r="CK7" s="820"/>
      <c r="CL7" s="821"/>
      <c r="CM7" s="819">
        <v>11</v>
      </c>
      <c r="CN7" s="820"/>
      <c r="CO7" s="820"/>
      <c r="CP7" s="820"/>
      <c r="CQ7" s="821"/>
      <c r="CR7" s="819">
        <v>5</v>
      </c>
      <c r="CS7" s="820"/>
      <c r="CT7" s="820"/>
      <c r="CU7" s="820"/>
      <c r="CV7" s="821"/>
      <c r="CW7" s="819" t="s">
        <v>607</v>
      </c>
      <c r="CX7" s="820"/>
      <c r="CY7" s="820"/>
      <c r="CZ7" s="820"/>
      <c r="DA7" s="821"/>
      <c r="DB7" s="819" t="s">
        <v>607</v>
      </c>
      <c r="DC7" s="820"/>
      <c r="DD7" s="820"/>
      <c r="DE7" s="820"/>
      <c r="DF7" s="821"/>
      <c r="DG7" s="819" t="s">
        <v>607</v>
      </c>
      <c r="DH7" s="820"/>
      <c r="DI7" s="820"/>
      <c r="DJ7" s="820"/>
      <c r="DK7" s="821"/>
      <c r="DL7" s="819" t="s">
        <v>607</v>
      </c>
      <c r="DM7" s="820"/>
      <c r="DN7" s="820"/>
      <c r="DO7" s="820"/>
      <c r="DP7" s="821"/>
      <c r="DQ7" s="819" t="s">
        <v>607</v>
      </c>
      <c r="DR7" s="820"/>
      <c r="DS7" s="820"/>
      <c r="DT7" s="820"/>
      <c r="DU7" s="821"/>
      <c r="DV7" s="800"/>
      <c r="DW7" s="801"/>
      <c r="DX7" s="801"/>
      <c r="DY7" s="801"/>
      <c r="DZ7" s="802"/>
      <c r="EA7" s="256"/>
    </row>
    <row r="8" spans="1:131" s="257" customFormat="1" ht="26.25" customHeight="1" x14ac:dyDescent="0.15">
      <c r="A8" s="263">
        <v>2</v>
      </c>
      <c r="B8" s="803" t="s">
        <v>387</v>
      </c>
      <c r="C8" s="804"/>
      <c r="D8" s="804"/>
      <c r="E8" s="804"/>
      <c r="F8" s="804"/>
      <c r="G8" s="804"/>
      <c r="H8" s="804"/>
      <c r="I8" s="804"/>
      <c r="J8" s="804"/>
      <c r="K8" s="804"/>
      <c r="L8" s="804"/>
      <c r="M8" s="804"/>
      <c r="N8" s="804"/>
      <c r="O8" s="804"/>
      <c r="P8" s="805"/>
      <c r="Q8" s="806">
        <v>9</v>
      </c>
      <c r="R8" s="807"/>
      <c r="S8" s="807"/>
      <c r="T8" s="807"/>
      <c r="U8" s="807"/>
      <c r="V8" s="807">
        <v>20</v>
      </c>
      <c r="W8" s="807"/>
      <c r="X8" s="807"/>
      <c r="Y8" s="807"/>
      <c r="Z8" s="807"/>
      <c r="AA8" s="807">
        <f t="shared" ref="AA8:AA9" si="0">Q8-V8</f>
        <v>-11</v>
      </c>
      <c r="AB8" s="807"/>
      <c r="AC8" s="807"/>
      <c r="AD8" s="807"/>
      <c r="AE8" s="808"/>
      <c r="AF8" s="809" t="s">
        <v>388</v>
      </c>
      <c r="AG8" s="810"/>
      <c r="AH8" s="810"/>
      <c r="AI8" s="810"/>
      <c r="AJ8" s="811"/>
      <c r="AK8" s="812">
        <v>11</v>
      </c>
      <c r="AL8" s="813"/>
      <c r="AM8" s="813"/>
      <c r="AN8" s="813"/>
      <c r="AO8" s="813"/>
      <c r="AP8" s="813" t="s">
        <v>592</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608</v>
      </c>
      <c r="BT8" s="817"/>
      <c r="BU8" s="817"/>
      <c r="BV8" s="817"/>
      <c r="BW8" s="817"/>
      <c r="BX8" s="817"/>
      <c r="BY8" s="817"/>
      <c r="BZ8" s="817"/>
      <c r="CA8" s="817"/>
      <c r="CB8" s="817"/>
      <c r="CC8" s="817"/>
      <c r="CD8" s="817"/>
      <c r="CE8" s="817"/>
      <c r="CF8" s="817"/>
      <c r="CG8" s="818"/>
      <c r="CH8" s="829">
        <v>0</v>
      </c>
      <c r="CI8" s="830"/>
      <c r="CJ8" s="830"/>
      <c r="CK8" s="830"/>
      <c r="CL8" s="831"/>
      <c r="CM8" s="829">
        <v>5</v>
      </c>
      <c r="CN8" s="830"/>
      <c r="CO8" s="830"/>
      <c r="CP8" s="830"/>
      <c r="CQ8" s="831"/>
      <c r="CR8" s="829">
        <v>4</v>
      </c>
      <c r="CS8" s="830"/>
      <c r="CT8" s="830"/>
      <c r="CU8" s="830"/>
      <c r="CV8" s="831"/>
      <c r="CW8" s="829" t="s">
        <v>607</v>
      </c>
      <c r="CX8" s="830"/>
      <c r="CY8" s="830"/>
      <c r="CZ8" s="830"/>
      <c r="DA8" s="831"/>
      <c r="DB8" s="829">
        <v>13</v>
      </c>
      <c r="DC8" s="830"/>
      <c r="DD8" s="830"/>
      <c r="DE8" s="830"/>
      <c r="DF8" s="831"/>
      <c r="DG8" s="829" t="s">
        <v>607</v>
      </c>
      <c r="DH8" s="830"/>
      <c r="DI8" s="830"/>
      <c r="DJ8" s="830"/>
      <c r="DK8" s="831"/>
      <c r="DL8" s="829" t="s">
        <v>607</v>
      </c>
      <c r="DM8" s="830"/>
      <c r="DN8" s="830"/>
      <c r="DO8" s="830"/>
      <c r="DP8" s="831"/>
      <c r="DQ8" s="829" t="s">
        <v>607</v>
      </c>
      <c r="DR8" s="830"/>
      <c r="DS8" s="830"/>
      <c r="DT8" s="830"/>
      <c r="DU8" s="831"/>
      <c r="DV8" s="832"/>
      <c r="DW8" s="833"/>
      <c r="DX8" s="833"/>
      <c r="DY8" s="833"/>
      <c r="DZ8" s="834"/>
      <c r="EA8" s="256"/>
    </row>
    <row r="9" spans="1:131" s="257" customFormat="1" ht="26.25" customHeight="1" x14ac:dyDescent="0.15">
      <c r="A9" s="263">
        <v>3</v>
      </c>
      <c r="B9" s="803" t="s">
        <v>389</v>
      </c>
      <c r="C9" s="804"/>
      <c r="D9" s="804"/>
      <c r="E9" s="804"/>
      <c r="F9" s="804"/>
      <c r="G9" s="804"/>
      <c r="H9" s="804"/>
      <c r="I9" s="804"/>
      <c r="J9" s="804"/>
      <c r="K9" s="804"/>
      <c r="L9" s="804"/>
      <c r="M9" s="804"/>
      <c r="N9" s="804"/>
      <c r="O9" s="804"/>
      <c r="P9" s="805"/>
      <c r="Q9" s="806">
        <v>7</v>
      </c>
      <c r="R9" s="807"/>
      <c r="S9" s="807"/>
      <c r="T9" s="807"/>
      <c r="U9" s="807"/>
      <c r="V9" s="807">
        <v>13</v>
      </c>
      <c r="W9" s="807"/>
      <c r="X9" s="807"/>
      <c r="Y9" s="807"/>
      <c r="Z9" s="807"/>
      <c r="AA9" s="807">
        <f t="shared" si="0"/>
        <v>-6</v>
      </c>
      <c r="AB9" s="807"/>
      <c r="AC9" s="807"/>
      <c r="AD9" s="807"/>
      <c r="AE9" s="808"/>
      <c r="AF9" s="809" t="s">
        <v>388</v>
      </c>
      <c r="AG9" s="810"/>
      <c r="AH9" s="810"/>
      <c r="AI9" s="810"/>
      <c r="AJ9" s="811"/>
      <c r="AK9" s="812">
        <v>6</v>
      </c>
      <c r="AL9" s="813"/>
      <c r="AM9" s="813"/>
      <c r="AN9" s="813"/>
      <c r="AO9" s="813"/>
      <c r="AP9" s="813" t="s">
        <v>592</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615</v>
      </c>
      <c r="BT9" s="817"/>
      <c r="BU9" s="817"/>
      <c r="BV9" s="817"/>
      <c r="BW9" s="817"/>
      <c r="BX9" s="817"/>
      <c r="BY9" s="817"/>
      <c r="BZ9" s="817"/>
      <c r="CA9" s="817"/>
      <c r="CB9" s="817"/>
      <c r="CC9" s="817"/>
      <c r="CD9" s="817"/>
      <c r="CE9" s="817"/>
      <c r="CF9" s="817"/>
      <c r="CG9" s="818"/>
      <c r="CH9" s="829">
        <v>4</v>
      </c>
      <c r="CI9" s="830"/>
      <c r="CJ9" s="830"/>
      <c r="CK9" s="830"/>
      <c r="CL9" s="831"/>
      <c r="CM9" s="829">
        <v>14</v>
      </c>
      <c r="CN9" s="830"/>
      <c r="CO9" s="830"/>
      <c r="CP9" s="830"/>
      <c r="CQ9" s="831"/>
      <c r="CR9" s="829">
        <v>5</v>
      </c>
      <c r="CS9" s="830"/>
      <c r="CT9" s="830"/>
      <c r="CU9" s="830"/>
      <c r="CV9" s="831"/>
      <c r="CW9" s="829" t="s">
        <v>607</v>
      </c>
      <c r="CX9" s="830"/>
      <c r="CY9" s="830"/>
      <c r="CZ9" s="830"/>
      <c r="DA9" s="831"/>
      <c r="DB9" s="829" t="s">
        <v>607</v>
      </c>
      <c r="DC9" s="830"/>
      <c r="DD9" s="830"/>
      <c r="DE9" s="830"/>
      <c r="DF9" s="831"/>
      <c r="DG9" s="829" t="s">
        <v>607</v>
      </c>
      <c r="DH9" s="830"/>
      <c r="DI9" s="830"/>
      <c r="DJ9" s="830"/>
      <c r="DK9" s="831"/>
      <c r="DL9" s="829" t="s">
        <v>607</v>
      </c>
      <c r="DM9" s="830"/>
      <c r="DN9" s="830"/>
      <c r="DO9" s="830"/>
      <c r="DP9" s="831"/>
      <c r="DQ9" s="829" t="s">
        <v>607</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616</v>
      </c>
      <c r="BT10" s="817"/>
      <c r="BU10" s="817"/>
      <c r="BV10" s="817"/>
      <c r="BW10" s="817"/>
      <c r="BX10" s="817"/>
      <c r="BY10" s="817"/>
      <c r="BZ10" s="817"/>
      <c r="CA10" s="817"/>
      <c r="CB10" s="817"/>
      <c r="CC10" s="817"/>
      <c r="CD10" s="817"/>
      <c r="CE10" s="817"/>
      <c r="CF10" s="817"/>
      <c r="CG10" s="818"/>
      <c r="CH10" s="829">
        <v>22</v>
      </c>
      <c r="CI10" s="830"/>
      <c r="CJ10" s="830"/>
      <c r="CK10" s="830"/>
      <c r="CL10" s="831"/>
      <c r="CM10" s="829">
        <v>228</v>
      </c>
      <c r="CN10" s="830"/>
      <c r="CO10" s="830"/>
      <c r="CP10" s="830"/>
      <c r="CQ10" s="831"/>
      <c r="CR10" s="829">
        <v>2</v>
      </c>
      <c r="CS10" s="830"/>
      <c r="CT10" s="830"/>
      <c r="CU10" s="830"/>
      <c r="CV10" s="831"/>
      <c r="CW10" s="829" t="s">
        <v>617</v>
      </c>
      <c r="CX10" s="830"/>
      <c r="CY10" s="830"/>
      <c r="CZ10" s="830"/>
      <c r="DA10" s="831"/>
      <c r="DB10" s="829">
        <v>3577</v>
      </c>
      <c r="DC10" s="830"/>
      <c r="DD10" s="830"/>
      <c r="DE10" s="830"/>
      <c r="DF10" s="831"/>
      <c r="DG10" s="829" t="s">
        <v>618</v>
      </c>
      <c r="DH10" s="830"/>
      <c r="DI10" s="830"/>
      <c r="DJ10" s="830"/>
      <c r="DK10" s="831"/>
      <c r="DL10" s="829" t="s">
        <v>618</v>
      </c>
      <c r="DM10" s="830"/>
      <c r="DN10" s="830"/>
      <c r="DO10" s="830"/>
      <c r="DP10" s="831"/>
      <c r="DQ10" s="829" t="s">
        <v>618</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390</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391</v>
      </c>
      <c r="B23" s="838" t="s">
        <v>392</v>
      </c>
      <c r="C23" s="839"/>
      <c r="D23" s="839"/>
      <c r="E23" s="839"/>
      <c r="F23" s="839"/>
      <c r="G23" s="839"/>
      <c r="H23" s="839"/>
      <c r="I23" s="839"/>
      <c r="J23" s="839"/>
      <c r="K23" s="839"/>
      <c r="L23" s="839"/>
      <c r="M23" s="839"/>
      <c r="N23" s="839"/>
      <c r="O23" s="839"/>
      <c r="P23" s="840"/>
      <c r="Q23" s="841">
        <f>Q7+Q8+Q9</f>
        <v>8369</v>
      </c>
      <c r="R23" s="842"/>
      <c r="S23" s="842"/>
      <c r="T23" s="842"/>
      <c r="U23" s="842"/>
      <c r="V23" s="842">
        <f t="shared" ref="V23" si="1">V7+V8+V9</f>
        <v>8289</v>
      </c>
      <c r="W23" s="842"/>
      <c r="X23" s="842"/>
      <c r="Y23" s="842"/>
      <c r="Z23" s="842"/>
      <c r="AA23" s="842">
        <f t="shared" ref="AA23" si="2">AA7+AA8+AA9</f>
        <v>80</v>
      </c>
      <c r="AB23" s="842"/>
      <c r="AC23" s="842"/>
      <c r="AD23" s="842"/>
      <c r="AE23" s="843"/>
      <c r="AF23" s="844">
        <v>31</v>
      </c>
      <c r="AG23" s="842"/>
      <c r="AH23" s="842"/>
      <c r="AI23" s="842"/>
      <c r="AJ23" s="845"/>
      <c r="AK23" s="846"/>
      <c r="AL23" s="847"/>
      <c r="AM23" s="847"/>
      <c r="AN23" s="847"/>
      <c r="AO23" s="847"/>
      <c r="AP23" s="842">
        <f>AP7</f>
        <v>7480</v>
      </c>
      <c r="AQ23" s="842"/>
      <c r="AR23" s="842"/>
      <c r="AS23" s="842"/>
      <c r="AT23" s="842"/>
      <c r="AU23" s="848"/>
      <c r="AV23" s="848"/>
      <c r="AW23" s="848"/>
      <c r="AX23" s="848"/>
      <c r="AY23" s="849"/>
      <c r="AZ23" s="857" t="s">
        <v>388</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369</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376</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538</v>
      </c>
      <c r="R28" s="871"/>
      <c r="S28" s="871"/>
      <c r="T28" s="871"/>
      <c r="U28" s="871"/>
      <c r="V28" s="871">
        <v>536</v>
      </c>
      <c r="W28" s="871"/>
      <c r="X28" s="871"/>
      <c r="Y28" s="871"/>
      <c r="Z28" s="871"/>
      <c r="AA28" s="871">
        <f>Q28-V28</f>
        <v>2</v>
      </c>
      <c r="AB28" s="871"/>
      <c r="AC28" s="871"/>
      <c r="AD28" s="871"/>
      <c r="AE28" s="872"/>
      <c r="AF28" s="873">
        <v>2</v>
      </c>
      <c r="AG28" s="871"/>
      <c r="AH28" s="871"/>
      <c r="AI28" s="871"/>
      <c r="AJ28" s="874"/>
      <c r="AK28" s="875">
        <v>93</v>
      </c>
      <c r="AL28" s="866"/>
      <c r="AM28" s="866"/>
      <c r="AN28" s="866"/>
      <c r="AO28" s="866"/>
      <c r="AP28" s="866" t="s">
        <v>592</v>
      </c>
      <c r="AQ28" s="866"/>
      <c r="AR28" s="866"/>
      <c r="AS28" s="866"/>
      <c r="AT28" s="866"/>
      <c r="AU28" s="866" t="s">
        <v>592</v>
      </c>
      <c r="AV28" s="866"/>
      <c r="AW28" s="866"/>
      <c r="AX28" s="866"/>
      <c r="AY28" s="866"/>
      <c r="AZ28" s="867" t="s">
        <v>592</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540</v>
      </c>
      <c r="R29" s="807"/>
      <c r="S29" s="807"/>
      <c r="T29" s="807"/>
      <c r="U29" s="807"/>
      <c r="V29" s="807">
        <v>530</v>
      </c>
      <c r="W29" s="807"/>
      <c r="X29" s="807"/>
      <c r="Y29" s="807"/>
      <c r="Z29" s="807"/>
      <c r="AA29" s="807">
        <f t="shared" ref="AA29:AA35" si="3">Q29-V29</f>
        <v>10</v>
      </c>
      <c r="AB29" s="807"/>
      <c r="AC29" s="807"/>
      <c r="AD29" s="807"/>
      <c r="AE29" s="808"/>
      <c r="AF29" s="809">
        <v>10</v>
      </c>
      <c r="AG29" s="810"/>
      <c r="AH29" s="810"/>
      <c r="AI29" s="810"/>
      <c r="AJ29" s="811"/>
      <c r="AK29" s="878">
        <v>101</v>
      </c>
      <c r="AL29" s="879"/>
      <c r="AM29" s="879"/>
      <c r="AN29" s="879"/>
      <c r="AO29" s="879"/>
      <c r="AP29" s="879" t="s">
        <v>592</v>
      </c>
      <c r="AQ29" s="879"/>
      <c r="AR29" s="879"/>
      <c r="AS29" s="879"/>
      <c r="AT29" s="879"/>
      <c r="AU29" s="879" t="s">
        <v>592</v>
      </c>
      <c r="AV29" s="879"/>
      <c r="AW29" s="879"/>
      <c r="AX29" s="879"/>
      <c r="AY29" s="879"/>
      <c r="AZ29" s="880" t="s">
        <v>592</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65</v>
      </c>
      <c r="R30" s="807"/>
      <c r="S30" s="807"/>
      <c r="T30" s="807"/>
      <c r="U30" s="807"/>
      <c r="V30" s="807">
        <v>64</v>
      </c>
      <c r="W30" s="807"/>
      <c r="X30" s="807"/>
      <c r="Y30" s="807"/>
      <c r="Z30" s="807"/>
      <c r="AA30" s="807">
        <f t="shared" si="3"/>
        <v>1</v>
      </c>
      <c r="AB30" s="807"/>
      <c r="AC30" s="807"/>
      <c r="AD30" s="807"/>
      <c r="AE30" s="808"/>
      <c r="AF30" s="809">
        <v>1</v>
      </c>
      <c r="AG30" s="810"/>
      <c r="AH30" s="810"/>
      <c r="AI30" s="810"/>
      <c r="AJ30" s="811"/>
      <c r="AK30" s="878">
        <v>27</v>
      </c>
      <c r="AL30" s="879"/>
      <c r="AM30" s="879"/>
      <c r="AN30" s="879"/>
      <c r="AO30" s="879"/>
      <c r="AP30" s="879" t="s">
        <v>592</v>
      </c>
      <c r="AQ30" s="879"/>
      <c r="AR30" s="879"/>
      <c r="AS30" s="879"/>
      <c r="AT30" s="879"/>
      <c r="AU30" s="879" t="s">
        <v>592</v>
      </c>
      <c r="AV30" s="879"/>
      <c r="AW30" s="879"/>
      <c r="AX30" s="879"/>
      <c r="AY30" s="879"/>
      <c r="AZ30" s="880" t="s">
        <v>592</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503</v>
      </c>
      <c r="R31" s="807"/>
      <c r="S31" s="807"/>
      <c r="T31" s="807"/>
      <c r="U31" s="807"/>
      <c r="V31" s="807">
        <v>548</v>
      </c>
      <c r="W31" s="807"/>
      <c r="X31" s="807"/>
      <c r="Y31" s="807"/>
      <c r="Z31" s="807"/>
      <c r="AA31" s="807">
        <f t="shared" si="3"/>
        <v>-45</v>
      </c>
      <c r="AB31" s="807"/>
      <c r="AC31" s="807"/>
      <c r="AD31" s="807"/>
      <c r="AE31" s="808"/>
      <c r="AF31" s="809">
        <v>342</v>
      </c>
      <c r="AG31" s="810"/>
      <c r="AH31" s="810"/>
      <c r="AI31" s="810"/>
      <c r="AJ31" s="811"/>
      <c r="AK31" s="878">
        <v>171</v>
      </c>
      <c r="AL31" s="879"/>
      <c r="AM31" s="879"/>
      <c r="AN31" s="879"/>
      <c r="AO31" s="879"/>
      <c r="AP31" s="879">
        <v>225</v>
      </c>
      <c r="AQ31" s="879"/>
      <c r="AR31" s="879"/>
      <c r="AS31" s="879"/>
      <c r="AT31" s="879"/>
      <c r="AU31" s="879">
        <v>154</v>
      </c>
      <c r="AV31" s="879"/>
      <c r="AW31" s="879"/>
      <c r="AX31" s="879"/>
      <c r="AY31" s="879"/>
      <c r="AZ31" s="880" t="s">
        <v>592</v>
      </c>
      <c r="BA31" s="880"/>
      <c r="BB31" s="880"/>
      <c r="BC31" s="880"/>
      <c r="BD31" s="880"/>
      <c r="BE31" s="876" t="s">
        <v>407</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408</v>
      </c>
      <c r="C32" s="804"/>
      <c r="D32" s="804"/>
      <c r="E32" s="804"/>
      <c r="F32" s="804"/>
      <c r="G32" s="804"/>
      <c r="H32" s="804"/>
      <c r="I32" s="804"/>
      <c r="J32" s="804"/>
      <c r="K32" s="804"/>
      <c r="L32" s="804"/>
      <c r="M32" s="804"/>
      <c r="N32" s="804"/>
      <c r="O32" s="804"/>
      <c r="P32" s="805"/>
      <c r="Q32" s="806">
        <v>121</v>
      </c>
      <c r="R32" s="807"/>
      <c r="S32" s="807"/>
      <c r="T32" s="807"/>
      <c r="U32" s="807"/>
      <c r="V32" s="807">
        <v>121</v>
      </c>
      <c r="W32" s="807"/>
      <c r="X32" s="807"/>
      <c r="Y32" s="807"/>
      <c r="Z32" s="807"/>
      <c r="AA32" s="807">
        <f t="shared" si="3"/>
        <v>0</v>
      </c>
      <c r="AB32" s="807"/>
      <c r="AC32" s="807"/>
      <c r="AD32" s="807"/>
      <c r="AE32" s="808"/>
      <c r="AF32" s="809" t="s">
        <v>409</v>
      </c>
      <c r="AG32" s="810"/>
      <c r="AH32" s="810"/>
      <c r="AI32" s="810"/>
      <c r="AJ32" s="811"/>
      <c r="AK32" s="878">
        <v>101</v>
      </c>
      <c r="AL32" s="879"/>
      <c r="AM32" s="879"/>
      <c r="AN32" s="879"/>
      <c r="AO32" s="879"/>
      <c r="AP32" s="879">
        <v>826</v>
      </c>
      <c r="AQ32" s="879"/>
      <c r="AR32" s="879"/>
      <c r="AS32" s="879"/>
      <c r="AT32" s="879"/>
      <c r="AU32" s="879">
        <v>738</v>
      </c>
      <c r="AV32" s="879"/>
      <c r="AW32" s="879"/>
      <c r="AX32" s="879"/>
      <c r="AY32" s="879"/>
      <c r="AZ32" s="880" t="s">
        <v>592</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411</v>
      </c>
      <c r="C33" s="804"/>
      <c r="D33" s="804"/>
      <c r="E33" s="804"/>
      <c r="F33" s="804"/>
      <c r="G33" s="804"/>
      <c r="H33" s="804"/>
      <c r="I33" s="804"/>
      <c r="J33" s="804"/>
      <c r="K33" s="804"/>
      <c r="L33" s="804"/>
      <c r="M33" s="804"/>
      <c r="N33" s="804"/>
      <c r="O33" s="804"/>
      <c r="P33" s="805"/>
      <c r="Q33" s="806">
        <v>89</v>
      </c>
      <c r="R33" s="807"/>
      <c r="S33" s="807"/>
      <c r="T33" s="807"/>
      <c r="U33" s="807"/>
      <c r="V33" s="807">
        <v>89</v>
      </c>
      <c r="W33" s="807"/>
      <c r="X33" s="807"/>
      <c r="Y33" s="807"/>
      <c r="Z33" s="807"/>
      <c r="AA33" s="807">
        <f t="shared" si="3"/>
        <v>0</v>
      </c>
      <c r="AB33" s="807"/>
      <c r="AC33" s="807"/>
      <c r="AD33" s="807"/>
      <c r="AE33" s="808"/>
      <c r="AF33" s="809" t="s">
        <v>412</v>
      </c>
      <c r="AG33" s="810"/>
      <c r="AH33" s="810"/>
      <c r="AI33" s="810"/>
      <c r="AJ33" s="811"/>
      <c r="AK33" s="878">
        <v>68</v>
      </c>
      <c r="AL33" s="879"/>
      <c r="AM33" s="879"/>
      <c r="AN33" s="879"/>
      <c r="AO33" s="879"/>
      <c r="AP33" s="879">
        <v>350</v>
      </c>
      <c r="AQ33" s="879"/>
      <c r="AR33" s="879"/>
      <c r="AS33" s="879"/>
      <c r="AT33" s="879"/>
      <c r="AU33" s="879">
        <v>350</v>
      </c>
      <c r="AV33" s="879"/>
      <c r="AW33" s="879"/>
      <c r="AX33" s="879"/>
      <c r="AY33" s="879"/>
      <c r="AZ33" s="880" t="s">
        <v>592</v>
      </c>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414</v>
      </c>
      <c r="C34" s="804"/>
      <c r="D34" s="804"/>
      <c r="E34" s="804"/>
      <c r="F34" s="804"/>
      <c r="G34" s="804"/>
      <c r="H34" s="804"/>
      <c r="I34" s="804"/>
      <c r="J34" s="804"/>
      <c r="K34" s="804"/>
      <c r="L34" s="804"/>
      <c r="M34" s="804"/>
      <c r="N34" s="804"/>
      <c r="O34" s="804"/>
      <c r="P34" s="805"/>
      <c r="Q34" s="806">
        <v>37</v>
      </c>
      <c r="R34" s="807"/>
      <c r="S34" s="807"/>
      <c r="T34" s="807"/>
      <c r="U34" s="807"/>
      <c r="V34" s="807">
        <v>37</v>
      </c>
      <c r="W34" s="807"/>
      <c r="X34" s="807"/>
      <c r="Y34" s="807"/>
      <c r="Z34" s="807"/>
      <c r="AA34" s="807">
        <f t="shared" si="3"/>
        <v>0</v>
      </c>
      <c r="AB34" s="807"/>
      <c r="AC34" s="807"/>
      <c r="AD34" s="807"/>
      <c r="AE34" s="808"/>
      <c r="AF34" s="809" t="s">
        <v>415</v>
      </c>
      <c r="AG34" s="810"/>
      <c r="AH34" s="810"/>
      <c r="AI34" s="810"/>
      <c r="AJ34" s="811"/>
      <c r="AK34" s="878">
        <v>31</v>
      </c>
      <c r="AL34" s="879"/>
      <c r="AM34" s="879"/>
      <c r="AN34" s="879"/>
      <c r="AO34" s="879"/>
      <c r="AP34" s="879">
        <v>139</v>
      </c>
      <c r="AQ34" s="879"/>
      <c r="AR34" s="879"/>
      <c r="AS34" s="879"/>
      <c r="AT34" s="879"/>
      <c r="AU34" s="879">
        <v>139</v>
      </c>
      <c r="AV34" s="879"/>
      <c r="AW34" s="879"/>
      <c r="AX34" s="879"/>
      <c r="AY34" s="879"/>
      <c r="AZ34" s="880" t="s">
        <v>592</v>
      </c>
      <c r="BA34" s="880"/>
      <c r="BB34" s="880"/>
      <c r="BC34" s="880"/>
      <c r="BD34" s="880"/>
      <c r="BE34" s="876" t="s">
        <v>416</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417</v>
      </c>
      <c r="C35" s="804"/>
      <c r="D35" s="804"/>
      <c r="E35" s="804"/>
      <c r="F35" s="804"/>
      <c r="G35" s="804"/>
      <c r="H35" s="804"/>
      <c r="I35" s="804"/>
      <c r="J35" s="804"/>
      <c r="K35" s="804"/>
      <c r="L35" s="804"/>
      <c r="M35" s="804"/>
      <c r="N35" s="804"/>
      <c r="O35" s="804"/>
      <c r="P35" s="805"/>
      <c r="Q35" s="806">
        <v>30</v>
      </c>
      <c r="R35" s="807"/>
      <c r="S35" s="807"/>
      <c r="T35" s="807"/>
      <c r="U35" s="807"/>
      <c r="V35" s="807">
        <v>30</v>
      </c>
      <c r="W35" s="807"/>
      <c r="X35" s="807"/>
      <c r="Y35" s="807"/>
      <c r="Z35" s="807"/>
      <c r="AA35" s="807">
        <f t="shared" si="3"/>
        <v>0</v>
      </c>
      <c r="AB35" s="807"/>
      <c r="AC35" s="807"/>
      <c r="AD35" s="807"/>
      <c r="AE35" s="808"/>
      <c r="AF35" s="809">
        <v>0</v>
      </c>
      <c r="AG35" s="810"/>
      <c r="AH35" s="810"/>
      <c r="AI35" s="810"/>
      <c r="AJ35" s="811"/>
      <c r="AK35" s="878">
        <v>6</v>
      </c>
      <c r="AL35" s="879"/>
      <c r="AM35" s="879"/>
      <c r="AN35" s="879"/>
      <c r="AO35" s="879"/>
      <c r="AP35" s="879">
        <v>10</v>
      </c>
      <c r="AQ35" s="879"/>
      <c r="AR35" s="879"/>
      <c r="AS35" s="879"/>
      <c r="AT35" s="879"/>
      <c r="AU35" s="879">
        <v>0</v>
      </c>
      <c r="AV35" s="879"/>
      <c r="AW35" s="879"/>
      <c r="AX35" s="879"/>
      <c r="AY35" s="879"/>
      <c r="AZ35" s="880" t="s">
        <v>592</v>
      </c>
      <c r="BA35" s="880"/>
      <c r="BB35" s="880"/>
      <c r="BC35" s="880"/>
      <c r="BD35" s="880"/>
      <c r="BE35" s="876" t="s">
        <v>410</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391</v>
      </c>
      <c r="B63" s="838" t="s">
        <v>419</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354</v>
      </c>
      <c r="AG63" s="890"/>
      <c r="AH63" s="890"/>
      <c r="AI63" s="890"/>
      <c r="AJ63" s="891"/>
      <c r="AK63" s="892"/>
      <c r="AL63" s="887"/>
      <c r="AM63" s="887"/>
      <c r="AN63" s="887"/>
      <c r="AO63" s="887"/>
      <c r="AP63" s="890">
        <f>AP31+AP32+AP33+AP34+AP35</f>
        <v>1550</v>
      </c>
      <c r="AQ63" s="890"/>
      <c r="AR63" s="890"/>
      <c r="AS63" s="890"/>
      <c r="AT63" s="890"/>
      <c r="AU63" s="890">
        <f>AU31+AU32+AU33+AU34+AU35</f>
        <v>1381</v>
      </c>
      <c r="AV63" s="890"/>
      <c r="AW63" s="890"/>
      <c r="AX63" s="890"/>
      <c r="AY63" s="890"/>
      <c r="AZ63" s="894"/>
      <c r="BA63" s="894"/>
      <c r="BB63" s="894"/>
      <c r="BC63" s="894"/>
      <c r="BD63" s="894"/>
      <c r="BE63" s="895"/>
      <c r="BF63" s="895"/>
      <c r="BG63" s="895"/>
      <c r="BH63" s="895"/>
      <c r="BI63" s="896"/>
      <c r="BJ63" s="897" t="s">
        <v>420</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422</v>
      </c>
      <c r="B66" s="789"/>
      <c r="C66" s="789"/>
      <c r="D66" s="789"/>
      <c r="E66" s="789"/>
      <c r="F66" s="789"/>
      <c r="G66" s="789"/>
      <c r="H66" s="789"/>
      <c r="I66" s="789"/>
      <c r="J66" s="789"/>
      <c r="K66" s="789"/>
      <c r="L66" s="789"/>
      <c r="M66" s="789"/>
      <c r="N66" s="789"/>
      <c r="O66" s="789"/>
      <c r="P66" s="790"/>
      <c r="Q66" s="765" t="s">
        <v>423</v>
      </c>
      <c r="R66" s="766"/>
      <c r="S66" s="766"/>
      <c r="T66" s="766"/>
      <c r="U66" s="767"/>
      <c r="V66" s="765" t="s">
        <v>424</v>
      </c>
      <c r="W66" s="766"/>
      <c r="X66" s="766"/>
      <c r="Y66" s="766"/>
      <c r="Z66" s="767"/>
      <c r="AA66" s="765" t="s">
        <v>425</v>
      </c>
      <c r="AB66" s="766"/>
      <c r="AC66" s="766"/>
      <c r="AD66" s="766"/>
      <c r="AE66" s="767"/>
      <c r="AF66" s="900" t="s">
        <v>426</v>
      </c>
      <c r="AG66" s="861"/>
      <c r="AH66" s="861"/>
      <c r="AI66" s="861"/>
      <c r="AJ66" s="901"/>
      <c r="AK66" s="765" t="s">
        <v>427</v>
      </c>
      <c r="AL66" s="789"/>
      <c r="AM66" s="789"/>
      <c r="AN66" s="789"/>
      <c r="AO66" s="790"/>
      <c r="AP66" s="765" t="s">
        <v>428</v>
      </c>
      <c r="AQ66" s="766"/>
      <c r="AR66" s="766"/>
      <c r="AS66" s="766"/>
      <c r="AT66" s="767"/>
      <c r="AU66" s="765" t="s">
        <v>429</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593</v>
      </c>
      <c r="C68" s="918"/>
      <c r="D68" s="918"/>
      <c r="E68" s="918"/>
      <c r="F68" s="918"/>
      <c r="G68" s="918"/>
      <c r="H68" s="918"/>
      <c r="I68" s="918"/>
      <c r="J68" s="918"/>
      <c r="K68" s="918"/>
      <c r="L68" s="918"/>
      <c r="M68" s="918"/>
      <c r="N68" s="918"/>
      <c r="O68" s="918"/>
      <c r="P68" s="919"/>
      <c r="Q68" s="920">
        <v>1393</v>
      </c>
      <c r="R68" s="914"/>
      <c r="S68" s="914"/>
      <c r="T68" s="914"/>
      <c r="U68" s="914"/>
      <c r="V68" s="914">
        <v>1393</v>
      </c>
      <c r="W68" s="914"/>
      <c r="X68" s="914"/>
      <c r="Y68" s="914"/>
      <c r="Z68" s="914"/>
      <c r="AA68" s="914" t="s">
        <v>607</v>
      </c>
      <c r="AB68" s="914"/>
      <c r="AC68" s="914"/>
      <c r="AD68" s="914"/>
      <c r="AE68" s="914"/>
      <c r="AF68" s="914" t="s">
        <v>607</v>
      </c>
      <c r="AG68" s="914"/>
      <c r="AH68" s="914"/>
      <c r="AI68" s="914"/>
      <c r="AJ68" s="914"/>
      <c r="AK68" s="914" t="s">
        <v>607</v>
      </c>
      <c r="AL68" s="914"/>
      <c r="AM68" s="914"/>
      <c r="AN68" s="914"/>
      <c r="AO68" s="914"/>
      <c r="AP68" s="914">
        <v>21</v>
      </c>
      <c r="AQ68" s="914"/>
      <c r="AR68" s="914"/>
      <c r="AS68" s="914"/>
      <c r="AT68" s="914"/>
      <c r="AU68" s="914">
        <v>11</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594</v>
      </c>
      <c r="C69" s="922"/>
      <c r="D69" s="922"/>
      <c r="E69" s="922"/>
      <c r="F69" s="922"/>
      <c r="G69" s="922"/>
      <c r="H69" s="922"/>
      <c r="I69" s="922"/>
      <c r="J69" s="922"/>
      <c r="K69" s="922"/>
      <c r="L69" s="922"/>
      <c r="M69" s="922"/>
      <c r="N69" s="922"/>
      <c r="O69" s="922"/>
      <c r="P69" s="923"/>
      <c r="Q69" s="924">
        <v>326</v>
      </c>
      <c r="R69" s="879"/>
      <c r="S69" s="879"/>
      <c r="T69" s="879"/>
      <c r="U69" s="879"/>
      <c r="V69" s="879">
        <v>326</v>
      </c>
      <c r="W69" s="879"/>
      <c r="X69" s="879"/>
      <c r="Y69" s="879"/>
      <c r="Z69" s="879"/>
      <c r="AA69" s="879" t="s">
        <v>607</v>
      </c>
      <c r="AB69" s="879"/>
      <c r="AC69" s="879"/>
      <c r="AD69" s="879"/>
      <c r="AE69" s="879"/>
      <c r="AF69" s="879" t="s">
        <v>607</v>
      </c>
      <c r="AG69" s="879"/>
      <c r="AH69" s="879"/>
      <c r="AI69" s="879"/>
      <c r="AJ69" s="879"/>
      <c r="AK69" s="879" t="s">
        <v>607</v>
      </c>
      <c r="AL69" s="879"/>
      <c r="AM69" s="879"/>
      <c r="AN69" s="879"/>
      <c r="AO69" s="879"/>
      <c r="AP69" s="879" t="s">
        <v>607</v>
      </c>
      <c r="AQ69" s="879"/>
      <c r="AR69" s="879"/>
      <c r="AS69" s="879"/>
      <c r="AT69" s="879"/>
      <c r="AU69" s="879" t="s">
        <v>607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595</v>
      </c>
      <c r="C70" s="922"/>
      <c r="D70" s="922"/>
      <c r="E70" s="922"/>
      <c r="F70" s="922"/>
      <c r="G70" s="922"/>
      <c r="H70" s="922"/>
      <c r="I70" s="922"/>
      <c r="J70" s="922"/>
      <c r="K70" s="922"/>
      <c r="L70" s="922"/>
      <c r="M70" s="922"/>
      <c r="N70" s="922"/>
      <c r="O70" s="922"/>
      <c r="P70" s="923"/>
      <c r="Q70" s="924">
        <v>534</v>
      </c>
      <c r="R70" s="879"/>
      <c r="S70" s="879"/>
      <c r="T70" s="879"/>
      <c r="U70" s="879"/>
      <c r="V70" s="879">
        <v>517</v>
      </c>
      <c r="W70" s="879"/>
      <c r="X70" s="879"/>
      <c r="Y70" s="879"/>
      <c r="Z70" s="879"/>
      <c r="AA70" s="879">
        <f t="shared" ref="AA70:AA81" si="4">Q70-V70</f>
        <v>17</v>
      </c>
      <c r="AB70" s="879"/>
      <c r="AC70" s="879"/>
      <c r="AD70" s="879"/>
      <c r="AE70" s="879"/>
      <c r="AF70" s="879">
        <v>17</v>
      </c>
      <c r="AG70" s="879"/>
      <c r="AH70" s="879"/>
      <c r="AI70" s="879"/>
      <c r="AJ70" s="879"/>
      <c r="AK70" s="879" t="s">
        <v>607</v>
      </c>
      <c r="AL70" s="879"/>
      <c r="AM70" s="879"/>
      <c r="AN70" s="879"/>
      <c r="AO70" s="879"/>
      <c r="AP70" s="879" t="s">
        <v>607</v>
      </c>
      <c r="AQ70" s="879"/>
      <c r="AR70" s="879"/>
      <c r="AS70" s="879"/>
      <c r="AT70" s="879"/>
      <c r="AU70" s="879" t="s">
        <v>607</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596</v>
      </c>
      <c r="C71" s="922"/>
      <c r="D71" s="922"/>
      <c r="E71" s="922"/>
      <c r="F71" s="922"/>
      <c r="G71" s="922"/>
      <c r="H71" s="922"/>
      <c r="I71" s="922"/>
      <c r="J71" s="922"/>
      <c r="K71" s="922"/>
      <c r="L71" s="922"/>
      <c r="M71" s="922"/>
      <c r="N71" s="922"/>
      <c r="O71" s="922"/>
      <c r="P71" s="923"/>
      <c r="Q71" s="924">
        <v>81</v>
      </c>
      <c r="R71" s="879"/>
      <c r="S71" s="879"/>
      <c r="T71" s="879"/>
      <c r="U71" s="879"/>
      <c r="V71" s="879">
        <v>68</v>
      </c>
      <c r="W71" s="879"/>
      <c r="X71" s="879"/>
      <c r="Y71" s="879"/>
      <c r="Z71" s="879"/>
      <c r="AA71" s="879">
        <f t="shared" si="4"/>
        <v>13</v>
      </c>
      <c r="AB71" s="879"/>
      <c r="AC71" s="879"/>
      <c r="AD71" s="879"/>
      <c r="AE71" s="879"/>
      <c r="AF71" s="879">
        <v>13</v>
      </c>
      <c r="AG71" s="879"/>
      <c r="AH71" s="879"/>
      <c r="AI71" s="879"/>
      <c r="AJ71" s="879"/>
      <c r="AK71" s="879" t="s">
        <v>607</v>
      </c>
      <c r="AL71" s="879"/>
      <c r="AM71" s="879"/>
      <c r="AN71" s="879"/>
      <c r="AO71" s="879"/>
      <c r="AP71" s="879" t="s">
        <v>607</v>
      </c>
      <c r="AQ71" s="879"/>
      <c r="AR71" s="879"/>
      <c r="AS71" s="879"/>
      <c r="AT71" s="879"/>
      <c r="AU71" s="879" t="s">
        <v>607</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599</v>
      </c>
      <c r="C72" s="922"/>
      <c r="D72" s="922"/>
      <c r="E72" s="922"/>
      <c r="F72" s="922"/>
      <c r="G72" s="922"/>
      <c r="H72" s="922"/>
      <c r="I72" s="922"/>
      <c r="J72" s="922"/>
      <c r="K72" s="922"/>
      <c r="L72" s="922"/>
      <c r="M72" s="922"/>
      <c r="N72" s="922"/>
      <c r="O72" s="922"/>
      <c r="P72" s="923"/>
      <c r="Q72" s="924">
        <v>818</v>
      </c>
      <c r="R72" s="879"/>
      <c r="S72" s="879"/>
      <c r="T72" s="879"/>
      <c r="U72" s="879"/>
      <c r="V72" s="879">
        <v>818</v>
      </c>
      <c r="W72" s="879"/>
      <c r="X72" s="879"/>
      <c r="Y72" s="879"/>
      <c r="Z72" s="879"/>
      <c r="AA72" s="879" t="s">
        <v>607</v>
      </c>
      <c r="AB72" s="879"/>
      <c r="AC72" s="879"/>
      <c r="AD72" s="879"/>
      <c r="AE72" s="879"/>
      <c r="AF72" s="879" t="s">
        <v>607</v>
      </c>
      <c r="AG72" s="879"/>
      <c r="AH72" s="879"/>
      <c r="AI72" s="879"/>
      <c r="AJ72" s="879"/>
      <c r="AK72" s="879" t="s">
        <v>607</v>
      </c>
      <c r="AL72" s="879"/>
      <c r="AM72" s="879"/>
      <c r="AN72" s="879"/>
      <c r="AO72" s="879"/>
      <c r="AP72" s="879" t="s">
        <v>607</v>
      </c>
      <c r="AQ72" s="879"/>
      <c r="AR72" s="879"/>
      <c r="AS72" s="879"/>
      <c r="AT72" s="879"/>
      <c r="AU72" s="879" t="s">
        <v>607</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597</v>
      </c>
      <c r="C73" s="922"/>
      <c r="D73" s="922"/>
      <c r="E73" s="922"/>
      <c r="F73" s="922"/>
      <c r="G73" s="922"/>
      <c r="H73" s="922"/>
      <c r="I73" s="922"/>
      <c r="J73" s="922"/>
      <c r="K73" s="922"/>
      <c r="L73" s="922"/>
      <c r="M73" s="922"/>
      <c r="N73" s="922"/>
      <c r="O73" s="922"/>
      <c r="P73" s="923"/>
      <c r="Q73" s="924">
        <v>15</v>
      </c>
      <c r="R73" s="879"/>
      <c r="S73" s="879"/>
      <c r="T73" s="879"/>
      <c r="U73" s="879"/>
      <c r="V73" s="879">
        <v>13</v>
      </c>
      <c r="W73" s="879"/>
      <c r="X73" s="879"/>
      <c r="Y73" s="879"/>
      <c r="Z73" s="879"/>
      <c r="AA73" s="879">
        <f t="shared" si="4"/>
        <v>2</v>
      </c>
      <c r="AB73" s="879"/>
      <c r="AC73" s="879"/>
      <c r="AD73" s="879"/>
      <c r="AE73" s="879"/>
      <c r="AF73" s="879">
        <v>2</v>
      </c>
      <c r="AG73" s="879"/>
      <c r="AH73" s="879"/>
      <c r="AI73" s="879"/>
      <c r="AJ73" s="879"/>
      <c r="AK73" s="879" t="s">
        <v>607</v>
      </c>
      <c r="AL73" s="879"/>
      <c r="AM73" s="879"/>
      <c r="AN73" s="879"/>
      <c r="AO73" s="879"/>
      <c r="AP73" s="879" t="s">
        <v>607</v>
      </c>
      <c r="AQ73" s="879"/>
      <c r="AR73" s="879"/>
      <c r="AS73" s="879"/>
      <c r="AT73" s="879"/>
      <c r="AU73" s="879" t="s">
        <v>607</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t="s">
        <v>598</v>
      </c>
      <c r="C74" s="922"/>
      <c r="D74" s="922"/>
      <c r="E74" s="922"/>
      <c r="F74" s="922"/>
      <c r="G74" s="922"/>
      <c r="H74" s="922"/>
      <c r="I74" s="922"/>
      <c r="J74" s="922"/>
      <c r="K74" s="922"/>
      <c r="L74" s="922"/>
      <c r="M74" s="922"/>
      <c r="N74" s="922"/>
      <c r="O74" s="922"/>
      <c r="P74" s="923"/>
      <c r="Q74" s="924">
        <v>26</v>
      </c>
      <c r="R74" s="879"/>
      <c r="S74" s="879"/>
      <c r="T74" s="879"/>
      <c r="U74" s="879"/>
      <c r="V74" s="879">
        <v>26</v>
      </c>
      <c r="W74" s="879"/>
      <c r="X74" s="879"/>
      <c r="Y74" s="879"/>
      <c r="Z74" s="879"/>
      <c r="AA74" s="879" t="s">
        <v>607</v>
      </c>
      <c r="AB74" s="879"/>
      <c r="AC74" s="879"/>
      <c r="AD74" s="879"/>
      <c r="AE74" s="879"/>
      <c r="AF74" s="879" t="s">
        <v>607</v>
      </c>
      <c r="AG74" s="879"/>
      <c r="AH74" s="879"/>
      <c r="AI74" s="879"/>
      <c r="AJ74" s="879"/>
      <c r="AK74" s="879" t="s">
        <v>607</v>
      </c>
      <c r="AL74" s="879"/>
      <c r="AM74" s="879"/>
      <c r="AN74" s="879"/>
      <c r="AO74" s="879"/>
      <c r="AP74" s="879">
        <v>96</v>
      </c>
      <c r="AQ74" s="879"/>
      <c r="AR74" s="879"/>
      <c r="AS74" s="879"/>
      <c r="AT74" s="879"/>
      <c r="AU74" s="879">
        <v>84</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t="s">
        <v>600</v>
      </c>
      <c r="C75" s="922"/>
      <c r="D75" s="922"/>
      <c r="E75" s="922"/>
      <c r="F75" s="922"/>
      <c r="G75" s="922"/>
      <c r="H75" s="922"/>
      <c r="I75" s="922"/>
      <c r="J75" s="922"/>
      <c r="K75" s="922"/>
      <c r="L75" s="922"/>
      <c r="M75" s="922"/>
      <c r="N75" s="922"/>
      <c r="O75" s="922"/>
      <c r="P75" s="923"/>
      <c r="Q75" s="927">
        <v>134</v>
      </c>
      <c r="R75" s="928"/>
      <c r="S75" s="928"/>
      <c r="T75" s="928"/>
      <c r="U75" s="878"/>
      <c r="V75" s="929">
        <v>134</v>
      </c>
      <c r="W75" s="928"/>
      <c r="X75" s="928"/>
      <c r="Y75" s="928"/>
      <c r="Z75" s="878"/>
      <c r="AA75" s="929" t="s">
        <v>607</v>
      </c>
      <c r="AB75" s="928"/>
      <c r="AC75" s="928"/>
      <c r="AD75" s="928"/>
      <c r="AE75" s="878"/>
      <c r="AF75" s="929" t="s">
        <v>607</v>
      </c>
      <c r="AG75" s="928"/>
      <c r="AH75" s="928"/>
      <c r="AI75" s="928"/>
      <c r="AJ75" s="878"/>
      <c r="AK75" s="929" t="s">
        <v>607</v>
      </c>
      <c r="AL75" s="928"/>
      <c r="AM75" s="928"/>
      <c r="AN75" s="928"/>
      <c r="AO75" s="878"/>
      <c r="AP75" s="929" t="s">
        <v>607</v>
      </c>
      <c r="AQ75" s="928"/>
      <c r="AR75" s="928"/>
      <c r="AS75" s="928"/>
      <c r="AT75" s="878"/>
      <c r="AU75" s="929" t="s">
        <v>607</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t="s">
        <v>601</v>
      </c>
      <c r="C76" s="922"/>
      <c r="D76" s="922"/>
      <c r="E76" s="922"/>
      <c r="F76" s="922"/>
      <c r="G76" s="922"/>
      <c r="H76" s="922"/>
      <c r="I76" s="922"/>
      <c r="J76" s="922"/>
      <c r="K76" s="922"/>
      <c r="L76" s="922"/>
      <c r="M76" s="922"/>
      <c r="N76" s="922"/>
      <c r="O76" s="922"/>
      <c r="P76" s="923"/>
      <c r="Q76" s="927">
        <v>47</v>
      </c>
      <c r="R76" s="928"/>
      <c r="S76" s="928"/>
      <c r="T76" s="928"/>
      <c r="U76" s="878"/>
      <c r="V76" s="929">
        <v>47</v>
      </c>
      <c r="W76" s="928"/>
      <c r="X76" s="928"/>
      <c r="Y76" s="928"/>
      <c r="Z76" s="878"/>
      <c r="AA76" s="929" t="s">
        <v>607</v>
      </c>
      <c r="AB76" s="928"/>
      <c r="AC76" s="928"/>
      <c r="AD76" s="928"/>
      <c r="AE76" s="878"/>
      <c r="AF76" s="929" t="s">
        <v>607</v>
      </c>
      <c r="AG76" s="928"/>
      <c r="AH76" s="928"/>
      <c r="AI76" s="928"/>
      <c r="AJ76" s="878"/>
      <c r="AK76" s="929" t="s">
        <v>607</v>
      </c>
      <c r="AL76" s="928"/>
      <c r="AM76" s="928"/>
      <c r="AN76" s="928"/>
      <c r="AO76" s="878"/>
      <c r="AP76" s="929" t="s">
        <v>607</v>
      </c>
      <c r="AQ76" s="928"/>
      <c r="AR76" s="928"/>
      <c r="AS76" s="928"/>
      <c r="AT76" s="878"/>
      <c r="AU76" s="929" t="s">
        <v>607</v>
      </c>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t="s">
        <v>602</v>
      </c>
      <c r="C77" s="922"/>
      <c r="D77" s="922"/>
      <c r="E77" s="922"/>
      <c r="F77" s="922"/>
      <c r="G77" s="922"/>
      <c r="H77" s="922"/>
      <c r="I77" s="922"/>
      <c r="J77" s="922"/>
      <c r="K77" s="922"/>
      <c r="L77" s="922"/>
      <c r="M77" s="922"/>
      <c r="N77" s="922"/>
      <c r="O77" s="922"/>
      <c r="P77" s="923"/>
      <c r="Q77" s="927">
        <v>125</v>
      </c>
      <c r="R77" s="928"/>
      <c r="S77" s="928"/>
      <c r="T77" s="928"/>
      <c r="U77" s="878"/>
      <c r="V77" s="929">
        <v>113</v>
      </c>
      <c r="W77" s="928"/>
      <c r="X77" s="928"/>
      <c r="Y77" s="928"/>
      <c r="Z77" s="878"/>
      <c r="AA77" s="929">
        <f t="shared" si="4"/>
        <v>12</v>
      </c>
      <c r="AB77" s="928"/>
      <c r="AC77" s="928"/>
      <c r="AD77" s="928"/>
      <c r="AE77" s="878"/>
      <c r="AF77" s="929">
        <v>12</v>
      </c>
      <c r="AG77" s="928"/>
      <c r="AH77" s="928"/>
      <c r="AI77" s="928"/>
      <c r="AJ77" s="878"/>
      <c r="AK77" s="929" t="s">
        <v>607</v>
      </c>
      <c r="AL77" s="928"/>
      <c r="AM77" s="928"/>
      <c r="AN77" s="928"/>
      <c r="AO77" s="878"/>
      <c r="AP77" s="929" t="s">
        <v>607</v>
      </c>
      <c r="AQ77" s="928"/>
      <c r="AR77" s="928"/>
      <c r="AS77" s="928"/>
      <c r="AT77" s="878"/>
      <c r="AU77" s="929" t="s">
        <v>607</v>
      </c>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t="s">
        <v>603</v>
      </c>
      <c r="C78" s="922"/>
      <c r="D78" s="922"/>
      <c r="E78" s="922"/>
      <c r="F78" s="922"/>
      <c r="G78" s="922"/>
      <c r="H78" s="922"/>
      <c r="I78" s="922"/>
      <c r="J78" s="922"/>
      <c r="K78" s="922"/>
      <c r="L78" s="922"/>
      <c r="M78" s="922"/>
      <c r="N78" s="922"/>
      <c r="O78" s="922"/>
      <c r="P78" s="923"/>
      <c r="Q78" s="924">
        <v>5261</v>
      </c>
      <c r="R78" s="879"/>
      <c r="S78" s="879"/>
      <c r="T78" s="879"/>
      <c r="U78" s="879"/>
      <c r="V78" s="879">
        <v>4318</v>
      </c>
      <c r="W78" s="879"/>
      <c r="X78" s="879"/>
      <c r="Y78" s="879"/>
      <c r="Z78" s="879"/>
      <c r="AA78" s="879">
        <f t="shared" si="4"/>
        <v>943</v>
      </c>
      <c r="AB78" s="879"/>
      <c r="AC78" s="879"/>
      <c r="AD78" s="879"/>
      <c r="AE78" s="879"/>
      <c r="AF78" s="879">
        <v>943</v>
      </c>
      <c r="AG78" s="879"/>
      <c r="AH78" s="879"/>
      <c r="AI78" s="879"/>
      <c r="AJ78" s="879"/>
      <c r="AK78" s="879">
        <v>3</v>
      </c>
      <c r="AL78" s="879"/>
      <c r="AM78" s="879"/>
      <c r="AN78" s="879"/>
      <c r="AO78" s="879"/>
      <c r="AP78" s="879" t="s">
        <v>607</v>
      </c>
      <c r="AQ78" s="879"/>
      <c r="AR78" s="879"/>
      <c r="AS78" s="879"/>
      <c r="AT78" s="879"/>
      <c r="AU78" s="930" t="s">
        <v>607</v>
      </c>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t="s">
        <v>605</v>
      </c>
      <c r="C79" s="922"/>
      <c r="D79" s="922"/>
      <c r="E79" s="922"/>
      <c r="F79" s="922"/>
      <c r="G79" s="922"/>
      <c r="H79" s="922"/>
      <c r="I79" s="922"/>
      <c r="J79" s="922"/>
      <c r="K79" s="922"/>
      <c r="L79" s="922"/>
      <c r="M79" s="922"/>
      <c r="N79" s="922"/>
      <c r="O79" s="922"/>
      <c r="P79" s="923"/>
      <c r="Q79" s="924">
        <v>8</v>
      </c>
      <c r="R79" s="879"/>
      <c r="S79" s="879"/>
      <c r="T79" s="879"/>
      <c r="U79" s="879"/>
      <c r="V79" s="879">
        <v>8</v>
      </c>
      <c r="W79" s="879"/>
      <c r="X79" s="879"/>
      <c r="Y79" s="879"/>
      <c r="Z79" s="879"/>
      <c r="AA79" s="879" t="s">
        <v>607</v>
      </c>
      <c r="AB79" s="879"/>
      <c r="AC79" s="879"/>
      <c r="AD79" s="879"/>
      <c r="AE79" s="879"/>
      <c r="AF79" s="879" t="s">
        <v>607</v>
      </c>
      <c r="AG79" s="879"/>
      <c r="AH79" s="879"/>
      <c r="AI79" s="879"/>
      <c r="AJ79" s="879"/>
      <c r="AK79" s="879" t="s">
        <v>607</v>
      </c>
      <c r="AL79" s="879"/>
      <c r="AM79" s="879"/>
      <c r="AN79" s="879"/>
      <c r="AO79" s="879"/>
      <c r="AP79" s="879" t="s">
        <v>607</v>
      </c>
      <c r="AQ79" s="879"/>
      <c r="AR79" s="879"/>
      <c r="AS79" s="879"/>
      <c r="AT79" s="879"/>
      <c r="AU79" s="879" t="s">
        <v>607</v>
      </c>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t="s">
        <v>604</v>
      </c>
      <c r="C80" s="922"/>
      <c r="D80" s="922"/>
      <c r="E80" s="922"/>
      <c r="F80" s="922"/>
      <c r="G80" s="922"/>
      <c r="H80" s="922"/>
      <c r="I80" s="922"/>
      <c r="J80" s="922"/>
      <c r="K80" s="922"/>
      <c r="L80" s="922"/>
      <c r="M80" s="922"/>
      <c r="N80" s="922"/>
      <c r="O80" s="922"/>
      <c r="P80" s="923"/>
      <c r="Q80" s="924">
        <v>65</v>
      </c>
      <c r="R80" s="879"/>
      <c r="S80" s="879"/>
      <c r="T80" s="879"/>
      <c r="U80" s="879"/>
      <c r="V80" s="879">
        <v>57</v>
      </c>
      <c r="W80" s="879"/>
      <c r="X80" s="879"/>
      <c r="Y80" s="879"/>
      <c r="Z80" s="879"/>
      <c r="AA80" s="879">
        <f t="shared" si="4"/>
        <v>8</v>
      </c>
      <c r="AB80" s="879"/>
      <c r="AC80" s="879"/>
      <c r="AD80" s="879"/>
      <c r="AE80" s="879"/>
      <c r="AF80" s="879">
        <v>8</v>
      </c>
      <c r="AG80" s="879"/>
      <c r="AH80" s="879"/>
      <c r="AI80" s="879"/>
      <c r="AJ80" s="879"/>
      <c r="AK80" s="879" t="s">
        <v>607</v>
      </c>
      <c r="AL80" s="879"/>
      <c r="AM80" s="879"/>
      <c r="AN80" s="879"/>
      <c r="AO80" s="879"/>
      <c r="AP80" s="879" t="s">
        <v>607</v>
      </c>
      <c r="AQ80" s="879"/>
      <c r="AR80" s="879"/>
      <c r="AS80" s="879"/>
      <c r="AT80" s="879"/>
      <c r="AU80" s="879" t="s">
        <v>607</v>
      </c>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t="s">
        <v>606</v>
      </c>
      <c r="C81" s="922"/>
      <c r="D81" s="922"/>
      <c r="E81" s="922"/>
      <c r="F81" s="922"/>
      <c r="G81" s="922"/>
      <c r="H81" s="922"/>
      <c r="I81" s="922"/>
      <c r="J81" s="922"/>
      <c r="K81" s="922"/>
      <c r="L81" s="922"/>
      <c r="M81" s="922"/>
      <c r="N81" s="922"/>
      <c r="O81" s="922"/>
      <c r="P81" s="923"/>
      <c r="Q81" s="924">
        <v>143922</v>
      </c>
      <c r="R81" s="879"/>
      <c r="S81" s="879"/>
      <c r="T81" s="879"/>
      <c r="U81" s="879"/>
      <c r="V81" s="879">
        <v>139310</v>
      </c>
      <c r="W81" s="879"/>
      <c r="X81" s="879"/>
      <c r="Y81" s="879"/>
      <c r="Z81" s="879"/>
      <c r="AA81" s="879">
        <f t="shared" si="4"/>
        <v>4612</v>
      </c>
      <c r="AB81" s="879"/>
      <c r="AC81" s="879"/>
      <c r="AD81" s="879"/>
      <c r="AE81" s="879"/>
      <c r="AF81" s="879">
        <v>4612</v>
      </c>
      <c r="AG81" s="879"/>
      <c r="AH81" s="879"/>
      <c r="AI81" s="879"/>
      <c r="AJ81" s="879"/>
      <c r="AK81" s="879" t="s">
        <v>607</v>
      </c>
      <c r="AL81" s="879"/>
      <c r="AM81" s="879"/>
      <c r="AN81" s="879"/>
      <c r="AO81" s="879"/>
      <c r="AP81" s="879" t="s">
        <v>607</v>
      </c>
      <c r="AQ81" s="879"/>
      <c r="AR81" s="879"/>
      <c r="AS81" s="879"/>
      <c r="AT81" s="879"/>
      <c r="AU81" s="879" t="s">
        <v>607</v>
      </c>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391</v>
      </c>
      <c r="B88" s="838" t="s">
        <v>430</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AF70+AF71+AF73+AF77+AF78+AF80+AF81</f>
        <v>5607</v>
      </c>
      <c r="AG88" s="890"/>
      <c r="AH88" s="890"/>
      <c r="AI88" s="890"/>
      <c r="AJ88" s="890"/>
      <c r="AK88" s="887"/>
      <c r="AL88" s="887"/>
      <c r="AM88" s="887"/>
      <c r="AN88" s="887"/>
      <c r="AO88" s="887"/>
      <c r="AP88" s="890">
        <f>AP68+AP74</f>
        <v>117</v>
      </c>
      <c r="AQ88" s="890"/>
      <c r="AR88" s="890"/>
      <c r="AS88" s="890"/>
      <c r="AT88" s="890"/>
      <c r="AU88" s="890">
        <f>AU68+AU74</f>
        <v>95</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38" t="s">
        <v>431</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f>CR7+CR8+CR9+CR10</f>
        <v>16</v>
      </c>
      <c r="CS102" s="898"/>
      <c r="CT102" s="898"/>
      <c r="CU102" s="898"/>
      <c r="CV102" s="942"/>
      <c r="CW102" s="941" t="s">
        <v>607</v>
      </c>
      <c r="CX102" s="898"/>
      <c r="CY102" s="898"/>
      <c r="CZ102" s="898"/>
      <c r="DA102" s="942"/>
      <c r="DB102" s="941">
        <f>DB8+DB10</f>
        <v>3590</v>
      </c>
      <c r="DC102" s="898"/>
      <c r="DD102" s="898"/>
      <c r="DE102" s="898"/>
      <c r="DF102" s="942"/>
      <c r="DG102" s="941" t="s">
        <v>607</v>
      </c>
      <c r="DH102" s="898"/>
      <c r="DI102" s="898"/>
      <c r="DJ102" s="898"/>
      <c r="DK102" s="942"/>
      <c r="DL102" s="941" t="s">
        <v>607</v>
      </c>
      <c r="DM102" s="898"/>
      <c r="DN102" s="898"/>
      <c r="DO102" s="898"/>
      <c r="DP102" s="942"/>
      <c r="DQ102" s="941" t="s">
        <v>607</v>
      </c>
      <c r="DR102" s="898"/>
      <c r="DS102" s="898"/>
      <c r="DT102" s="898"/>
      <c r="DU102" s="942"/>
      <c r="DV102" s="965"/>
      <c r="DW102" s="966"/>
      <c r="DX102" s="966"/>
      <c r="DY102" s="966"/>
      <c r="DZ102" s="96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432</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433</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0" t="s">
        <v>436</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437</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x14ac:dyDescent="0.15">
      <c r="A109" s="963" t="s">
        <v>438</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439</v>
      </c>
      <c r="AB109" s="944"/>
      <c r="AC109" s="944"/>
      <c r="AD109" s="944"/>
      <c r="AE109" s="945"/>
      <c r="AF109" s="943" t="s">
        <v>440</v>
      </c>
      <c r="AG109" s="944"/>
      <c r="AH109" s="944"/>
      <c r="AI109" s="944"/>
      <c r="AJ109" s="945"/>
      <c r="AK109" s="943" t="s">
        <v>304</v>
      </c>
      <c r="AL109" s="944"/>
      <c r="AM109" s="944"/>
      <c r="AN109" s="944"/>
      <c r="AO109" s="945"/>
      <c r="AP109" s="943" t="s">
        <v>441</v>
      </c>
      <c r="AQ109" s="944"/>
      <c r="AR109" s="944"/>
      <c r="AS109" s="944"/>
      <c r="AT109" s="946"/>
      <c r="AU109" s="963" t="s">
        <v>438</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439</v>
      </c>
      <c r="BR109" s="944"/>
      <c r="BS109" s="944"/>
      <c r="BT109" s="944"/>
      <c r="BU109" s="945"/>
      <c r="BV109" s="943" t="s">
        <v>440</v>
      </c>
      <c r="BW109" s="944"/>
      <c r="BX109" s="944"/>
      <c r="BY109" s="944"/>
      <c r="BZ109" s="945"/>
      <c r="CA109" s="943" t="s">
        <v>304</v>
      </c>
      <c r="CB109" s="944"/>
      <c r="CC109" s="944"/>
      <c r="CD109" s="944"/>
      <c r="CE109" s="945"/>
      <c r="CF109" s="964" t="s">
        <v>441</v>
      </c>
      <c r="CG109" s="964"/>
      <c r="CH109" s="964"/>
      <c r="CI109" s="964"/>
      <c r="CJ109" s="964"/>
      <c r="CK109" s="943" t="s">
        <v>442</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439</v>
      </c>
      <c r="DH109" s="944"/>
      <c r="DI109" s="944"/>
      <c r="DJ109" s="944"/>
      <c r="DK109" s="945"/>
      <c r="DL109" s="943" t="s">
        <v>440</v>
      </c>
      <c r="DM109" s="944"/>
      <c r="DN109" s="944"/>
      <c r="DO109" s="944"/>
      <c r="DP109" s="945"/>
      <c r="DQ109" s="943" t="s">
        <v>304</v>
      </c>
      <c r="DR109" s="944"/>
      <c r="DS109" s="944"/>
      <c r="DT109" s="944"/>
      <c r="DU109" s="945"/>
      <c r="DV109" s="943" t="s">
        <v>441</v>
      </c>
      <c r="DW109" s="944"/>
      <c r="DX109" s="944"/>
      <c r="DY109" s="944"/>
      <c r="DZ109" s="946"/>
    </row>
    <row r="110" spans="1:131" s="248" customFormat="1" ht="26.25" customHeight="1" x14ac:dyDescent="0.15">
      <c r="A110" s="947" t="s">
        <v>443</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570639</v>
      </c>
      <c r="AB110" s="951"/>
      <c r="AC110" s="951"/>
      <c r="AD110" s="951"/>
      <c r="AE110" s="952"/>
      <c r="AF110" s="953">
        <v>547319</v>
      </c>
      <c r="AG110" s="951"/>
      <c r="AH110" s="951"/>
      <c r="AI110" s="951"/>
      <c r="AJ110" s="952"/>
      <c r="AK110" s="953">
        <v>537078</v>
      </c>
      <c r="AL110" s="951"/>
      <c r="AM110" s="951"/>
      <c r="AN110" s="951"/>
      <c r="AO110" s="952"/>
      <c r="AP110" s="954">
        <v>23.7</v>
      </c>
      <c r="AQ110" s="955"/>
      <c r="AR110" s="955"/>
      <c r="AS110" s="955"/>
      <c r="AT110" s="956"/>
      <c r="AU110" s="957" t="s">
        <v>73</v>
      </c>
      <c r="AV110" s="958"/>
      <c r="AW110" s="958"/>
      <c r="AX110" s="958"/>
      <c r="AY110" s="958"/>
      <c r="AZ110" s="999" t="s">
        <v>444</v>
      </c>
      <c r="BA110" s="948"/>
      <c r="BB110" s="948"/>
      <c r="BC110" s="948"/>
      <c r="BD110" s="948"/>
      <c r="BE110" s="948"/>
      <c r="BF110" s="948"/>
      <c r="BG110" s="948"/>
      <c r="BH110" s="948"/>
      <c r="BI110" s="948"/>
      <c r="BJ110" s="948"/>
      <c r="BK110" s="948"/>
      <c r="BL110" s="948"/>
      <c r="BM110" s="948"/>
      <c r="BN110" s="948"/>
      <c r="BO110" s="948"/>
      <c r="BP110" s="949"/>
      <c r="BQ110" s="985">
        <v>6087970</v>
      </c>
      <c r="BR110" s="986"/>
      <c r="BS110" s="986"/>
      <c r="BT110" s="986"/>
      <c r="BU110" s="986"/>
      <c r="BV110" s="986">
        <v>6465466</v>
      </c>
      <c r="BW110" s="986"/>
      <c r="BX110" s="986"/>
      <c r="BY110" s="986"/>
      <c r="BZ110" s="986"/>
      <c r="CA110" s="986">
        <v>7480104</v>
      </c>
      <c r="CB110" s="986"/>
      <c r="CC110" s="986"/>
      <c r="CD110" s="986"/>
      <c r="CE110" s="986"/>
      <c r="CF110" s="1000">
        <v>329.6</v>
      </c>
      <c r="CG110" s="1001"/>
      <c r="CH110" s="1001"/>
      <c r="CI110" s="1001"/>
      <c r="CJ110" s="1001"/>
      <c r="CK110" s="1002" t="s">
        <v>445</v>
      </c>
      <c r="CL110" s="1003"/>
      <c r="CM110" s="982" t="s">
        <v>446</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v>16500</v>
      </c>
      <c r="DH110" s="986"/>
      <c r="DI110" s="986"/>
      <c r="DJ110" s="986"/>
      <c r="DK110" s="986"/>
      <c r="DL110" s="986" t="s">
        <v>415</v>
      </c>
      <c r="DM110" s="986"/>
      <c r="DN110" s="986"/>
      <c r="DO110" s="986"/>
      <c r="DP110" s="986"/>
      <c r="DQ110" s="986" t="s">
        <v>415</v>
      </c>
      <c r="DR110" s="986"/>
      <c r="DS110" s="986"/>
      <c r="DT110" s="986"/>
      <c r="DU110" s="986"/>
      <c r="DV110" s="987" t="s">
        <v>447</v>
      </c>
      <c r="DW110" s="987"/>
      <c r="DX110" s="987"/>
      <c r="DY110" s="987"/>
      <c r="DZ110" s="988"/>
    </row>
    <row r="111" spans="1:131" s="248" customFormat="1" ht="26.25" customHeight="1" x14ac:dyDescent="0.15">
      <c r="A111" s="989" t="s">
        <v>448</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415</v>
      </c>
      <c r="AB111" s="993"/>
      <c r="AC111" s="993"/>
      <c r="AD111" s="993"/>
      <c r="AE111" s="994"/>
      <c r="AF111" s="995" t="s">
        <v>447</v>
      </c>
      <c r="AG111" s="993"/>
      <c r="AH111" s="993"/>
      <c r="AI111" s="993"/>
      <c r="AJ111" s="994"/>
      <c r="AK111" s="995" t="s">
        <v>449</v>
      </c>
      <c r="AL111" s="993"/>
      <c r="AM111" s="993"/>
      <c r="AN111" s="993"/>
      <c r="AO111" s="994"/>
      <c r="AP111" s="996" t="s">
        <v>447</v>
      </c>
      <c r="AQ111" s="997"/>
      <c r="AR111" s="997"/>
      <c r="AS111" s="997"/>
      <c r="AT111" s="998"/>
      <c r="AU111" s="959"/>
      <c r="AV111" s="960"/>
      <c r="AW111" s="960"/>
      <c r="AX111" s="960"/>
      <c r="AY111" s="960"/>
      <c r="AZ111" s="1008" t="s">
        <v>450</v>
      </c>
      <c r="BA111" s="1009"/>
      <c r="BB111" s="1009"/>
      <c r="BC111" s="1009"/>
      <c r="BD111" s="1009"/>
      <c r="BE111" s="1009"/>
      <c r="BF111" s="1009"/>
      <c r="BG111" s="1009"/>
      <c r="BH111" s="1009"/>
      <c r="BI111" s="1009"/>
      <c r="BJ111" s="1009"/>
      <c r="BK111" s="1009"/>
      <c r="BL111" s="1009"/>
      <c r="BM111" s="1009"/>
      <c r="BN111" s="1009"/>
      <c r="BO111" s="1009"/>
      <c r="BP111" s="1010"/>
      <c r="BQ111" s="978">
        <v>44980</v>
      </c>
      <c r="BR111" s="979"/>
      <c r="BS111" s="979"/>
      <c r="BT111" s="979"/>
      <c r="BU111" s="979"/>
      <c r="BV111" s="979">
        <v>31526</v>
      </c>
      <c r="BW111" s="979"/>
      <c r="BX111" s="979"/>
      <c r="BY111" s="979"/>
      <c r="BZ111" s="979"/>
      <c r="CA111" s="979">
        <v>18478</v>
      </c>
      <c r="CB111" s="979"/>
      <c r="CC111" s="979"/>
      <c r="CD111" s="979"/>
      <c r="CE111" s="979"/>
      <c r="CF111" s="973">
        <v>0.8</v>
      </c>
      <c r="CG111" s="974"/>
      <c r="CH111" s="974"/>
      <c r="CI111" s="974"/>
      <c r="CJ111" s="974"/>
      <c r="CK111" s="1004"/>
      <c r="CL111" s="1005"/>
      <c r="CM111" s="975" t="s">
        <v>451</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412</v>
      </c>
      <c r="DH111" s="979"/>
      <c r="DI111" s="979"/>
      <c r="DJ111" s="979"/>
      <c r="DK111" s="979"/>
      <c r="DL111" s="979" t="s">
        <v>447</v>
      </c>
      <c r="DM111" s="979"/>
      <c r="DN111" s="979"/>
      <c r="DO111" s="979"/>
      <c r="DP111" s="979"/>
      <c r="DQ111" s="979" t="s">
        <v>447</v>
      </c>
      <c r="DR111" s="979"/>
      <c r="DS111" s="979"/>
      <c r="DT111" s="979"/>
      <c r="DU111" s="979"/>
      <c r="DV111" s="980" t="s">
        <v>447</v>
      </c>
      <c r="DW111" s="980"/>
      <c r="DX111" s="980"/>
      <c r="DY111" s="980"/>
      <c r="DZ111" s="981"/>
    </row>
    <row r="112" spans="1:131" s="248" customFormat="1" ht="26.25" customHeight="1" x14ac:dyDescent="0.15">
      <c r="A112" s="1011" t="s">
        <v>452</v>
      </c>
      <c r="B112" s="1012"/>
      <c r="C112" s="1009" t="s">
        <v>453</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415</v>
      </c>
      <c r="AB112" s="1018"/>
      <c r="AC112" s="1018"/>
      <c r="AD112" s="1018"/>
      <c r="AE112" s="1019"/>
      <c r="AF112" s="1020" t="s">
        <v>420</v>
      </c>
      <c r="AG112" s="1018"/>
      <c r="AH112" s="1018"/>
      <c r="AI112" s="1018"/>
      <c r="AJ112" s="1019"/>
      <c r="AK112" s="1020" t="s">
        <v>447</v>
      </c>
      <c r="AL112" s="1018"/>
      <c r="AM112" s="1018"/>
      <c r="AN112" s="1018"/>
      <c r="AO112" s="1019"/>
      <c r="AP112" s="1021" t="s">
        <v>447</v>
      </c>
      <c r="AQ112" s="1022"/>
      <c r="AR112" s="1022"/>
      <c r="AS112" s="1022"/>
      <c r="AT112" s="1023"/>
      <c r="AU112" s="959"/>
      <c r="AV112" s="960"/>
      <c r="AW112" s="960"/>
      <c r="AX112" s="960"/>
      <c r="AY112" s="960"/>
      <c r="AZ112" s="1008" t="s">
        <v>454</v>
      </c>
      <c r="BA112" s="1009"/>
      <c r="BB112" s="1009"/>
      <c r="BC112" s="1009"/>
      <c r="BD112" s="1009"/>
      <c r="BE112" s="1009"/>
      <c r="BF112" s="1009"/>
      <c r="BG112" s="1009"/>
      <c r="BH112" s="1009"/>
      <c r="BI112" s="1009"/>
      <c r="BJ112" s="1009"/>
      <c r="BK112" s="1009"/>
      <c r="BL112" s="1009"/>
      <c r="BM112" s="1009"/>
      <c r="BN112" s="1009"/>
      <c r="BO112" s="1009"/>
      <c r="BP112" s="1010"/>
      <c r="BQ112" s="978">
        <v>1732329</v>
      </c>
      <c r="BR112" s="979"/>
      <c r="BS112" s="979"/>
      <c r="BT112" s="979"/>
      <c r="BU112" s="979"/>
      <c r="BV112" s="979">
        <v>1593083</v>
      </c>
      <c r="BW112" s="979"/>
      <c r="BX112" s="979"/>
      <c r="BY112" s="979"/>
      <c r="BZ112" s="979"/>
      <c r="CA112" s="979">
        <v>1445833</v>
      </c>
      <c r="CB112" s="979"/>
      <c r="CC112" s="979"/>
      <c r="CD112" s="979"/>
      <c r="CE112" s="979"/>
      <c r="CF112" s="973">
        <v>63.7</v>
      </c>
      <c r="CG112" s="974"/>
      <c r="CH112" s="974"/>
      <c r="CI112" s="974"/>
      <c r="CJ112" s="974"/>
      <c r="CK112" s="1004"/>
      <c r="CL112" s="1005"/>
      <c r="CM112" s="975" t="s">
        <v>455</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415</v>
      </c>
      <c r="DH112" s="979"/>
      <c r="DI112" s="979"/>
      <c r="DJ112" s="979"/>
      <c r="DK112" s="979"/>
      <c r="DL112" s="979" t="s">
        <v>447</v>
      </c>
      <c r="DM112" s="979"/>
      <c r="DN112" s="979"/>
      <c r="DO112" s="979"/>
      <c r="DP112" s="979"/>
      <c r="DQ112" s="979" t="s">
        <v>447</v>
      </c>
      <c r="DR112" s="979"/>
      <c r="DS112" s="979"/>
      <c r="DT112" s="979"/>
      <c r="DU112" s="979"/>
      <c r="DV112" s="980" t="s">
        <v>447</v>
      </c>
      <c r="DW112" s="980"/>
      <c r="DX112" s="980"/>
      <c r="DY112" s="980"/>
      <c r="DZ112" s="981"/>
    </row>
    <row r="113" spans="1:130" s="248" customFormat="1" ht="26.25" customHeight="1" x14ac:dyDescent="0.15">
      <c r="A113" s="1013"/>
      <c r="B113" s="1014"/>
      <c r="C113" s="1009" t="s">
        <v>456</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174662</v>
      </c>
      <c r="AB113" s="993"/>
      <c r="AC113" s="993"/>
      <c r="AD113" s="993"/>
      <c r="AE113" s="994"/>
      <c r="AF113" s="995">
        <v>182091</v>
      </c>
      <c r="AG113" s="993"/>
      <c r="AH113" s="993"/>
      <c r="AI113" s="993"/>
      <c r="AJ113" s="994"/>
      <c r="AK113" s="995">
        <v>171715</v>
      </c>
      <c r="AL113" s="993"/>
      <c r="AM113" s="993"/>
      <c r="AN113" s="993"/>
      <c r="AO113" s="994"/>
      <c r="AP113" s="996">
        <v>7.6</v>
      </c>
      <c r="AQ113" s="997"/>
      <c r="AR113" s="997"/>
      <c r="AS113" s="997"/>
      <c r="AT113" s="998"/>
      <c r="AU113" s="959"/>
      <c r="AV113" s="960"/>
      <c r="AW113" s="960"/>
      <c r="AX113" s="960"/>
      <c r="AY113" s="960"/>
      <c r="AZ113" s="1008" t="s">
        <v>457</v>
      </c>
      <c r="BA113" s="1009"/>
      <c r="BB113" s="1009"/>
      <c r="BC113" s="1009"/>
      <c r="BD113" s="1009"/>
      <c r="BE113" s="1009"/>
      <c r="BF113" s="1009"/>
      <c r="BG113" s="1009"/>
      <c r="BH113" s="1009"/>
      <c r="BI113" s="1009"/>
      <c r="BJ113" s="1009"/>
      <c r="BK113" s="1009"/>
      <c r="BL113" s="1009"/>
      <c r="BM113" s="1009"/>
      <c r="BN113" s="1009"/>
      <c r="BO113" s="1009"/>
      <c r="BP113" s="1010"/>
      <c r="BQ113" s="978">
        <v>143399</v>
      </c>
      <c r="BR113" s="979"/>
      <c r="BS113" s="979"/>
      <c r="BT113" s="979"/>
      <c r="BU113" s="979"/>
      <c r="BV113" s="979">
        <v>119344</v>
      </c>
      <c r="BW113" s="979"/>
      <c r="BX113" s="979"/>
      <c r="BY113" s="979"/>
      <c r="BZ113" s="979"/>
      <c r="CA113" s="979">
        <v>95234</v>
      </c>
      <c r="CB113" s="979"/>
      <c r="CC113" s="979"/>
      <c r="CD113" s="979"/>
      <c r="CE113" s="979"/>
      <c r="CF113" s="973">
        <v>4.2</v>
      </c>
      <c r="CG113" s="974"/>
      <c r="CH113" s="974"/>
      <c r="CI113" s="974"/>
      <c r="CJ113" s="974"/>
      <c r="CK113" s="1004"/>
      <c r="CL113" s="1005"/>
      <c r="CM113" s="975" t="s">
        <v>458</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v>28480</v>
      </c>
      <c r="DH113" s="1018"/>
      <c r="DI113" s="1018"/>
      <c r="DJ113" s="1018"/>
      <c r="DK113" s="1019"/>
      <c r="DL113" s="1020">
        <v>23526</v>
      </c>
      <c r="DM113" s="1018"/>
      <c r="DN113" s="1018"/>
      <c r="DO113" s="1018"/>
      <c r="DP113" s="1019"/>
      <c r="DQ113" s="1020">
        <v>18478</v>
      </c>
      <c r="DR113" s="1018"/>
      <c r="DS113" s="1018"/>
      <c r="DT113" s="1018"/>
      <c r="DU113" s="1019"/>
      <c r="DV113" s="1021">
        <v>0.8</v>
      </c>
      <c r="DW113" s="1022"/>
      <c r="DX113" s="1022"/>
      <c r="DY113" s="1022"/>
      <c r="DZ113" s="1023"/>
    </row>
    <row r="114" spans="1:130" s="248" customFormat="1" ht="26.25" customHeight="1" x14ac:dyDescent="0.15">
      <c r="A114" s="1013"/>
      <c r="B114" s="1014"/>
      <c r="C114" s="1009" t="s">
        <v>459</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24376</v>
      </c>
      <c r="AB114" s="1018"/>
      <c r="AC114" s="1018"/>
      <c r="AD114" s="1018"/>
      <c r="AE114" s="1019"/>
      <c r="AF114" s="1020">
        <v>24287</v>
      </c>
      <c r="AG114" s="1018"/>
      <c r="AH114" s="1018"/>
      <c r="AI114" s="1018"/>
      <c r="AJ114" s="1019"/>
      <c r="AK114" s="1020">
        <v>24413</v>
      </c>
      <c r="AL114" s="1018"/>
      <c r="AM114" s="1018"/>
      <c r="AN114" s="1018"/>
      <c r="AO114" s="1019"/>
      <c r="AP114" s="1021">
        <v>1.1000000000000001</v>
      </c>
      <c r="AQ114" s="1022"/>
      <c r="AR114" s="1022"/>
      <c r="AS114" s="1022"/>
      <c r="AT114" s="1023"/>
      <c r="AU114" s="959"/>
      <c r="AV114" s="960"/>
      <c r="AW114" s="960"/>
      <c r="AX114" s="960"/>
      <c r="AY114" s="960"/>
      <c r="AZ114" s="1008" t="s">
        <v>460</v>
      </c>
      <c r="BA114" s="1009"/>
      <c r="BB114" s="1009"/>
      <c r="BC114" s="1009"/>
      <c r="BD114" s="1009"/>
      <c r="BE114" s="1009"/>
      <c r="BF114" s="1009"/>
      <c r="BG114" s="1009"/>
      <c r="BH114" s="1009"/>
      <c r="BI114" s="1009"/>
      <c r="BJ114" s="1009"/>
      <c r="BK114" s="1009"/>
      <c r="BL114" s="1009"/>
      <c r="BM114" s="1009"/>
      <c r="BN114" s="1009"/>
      <c r="BO114" s="1009"/>
      <c r="BP114" s="1010"/>
      <c r="BQ114" s="978">
        <v>184202</v>
      </c>
      <c r="BR114" s="979"/>
      <c r="BS114" s="979"/>
      <c r="BT114" s="979"/>
      <c r="BU114" s="979"/>
      <c r="BV114" s="979">
        <v>183403</v>
      </c>
      <c r="BW114" s="979"/>
      <c r="BX114" s="979"/>
      <c r="BY114" s="979"/>
      <c r="BZ114" s="979"/>
      <c r="CA114" s="979">
        <v>119310</v>
      </c>
      <c r="CB114" s="979"/>
      <c r="CC114" s="979"/>
      <c r="CD114" s="979"/>
      <c r="CE114" s="979"/>
      <c r="CF114" s="973">
        <v>5.3</v>
      </c>
      <c r="CG114" s="974"/>
      <c r="CH114" s="974"/>
      <c r="CI114" s="974"/>
      <c r="CJ114" s="974"/>
      <c r="CK114" s="1004"/>
      <c r="CL114" s="1005"/>
      <c r="CM114" s="975" t="s">
        <v>461</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420</v>
      </c>
      <c r="DH114" s="1018"/>
      <c r="DI114" s="1018"/>
      <c r="DJ114" s="1018"/>
      <c r="DK114" s="1019"/>
      <c r="DL114" s="1020" t="s">
        <v>447</v>
      </c>
      <c r="DM114" s="1018"/>
      <c r="DN114" s="1018"/>
      <c r="DO114" s="1018"/>
      <c r="DP114" s="1019"/>
      <c r="DQ114" s="1020" t="s">
        <v>420</v>
      </c>
      <c r="DR114" s="1018"/>
      <c r="DS114" s="1018"/>
      <c r="DT114" s="1018"/>
      <c r="DU114" s="1019"/>
      <c r="DV114" s="1021" t="s">
        <v>415</v>
      </c>
      <c r="DW114" s="1022"/>
      <c r="DX114" s="1022"/>
      <c r="DY114" s="1022"/>
      <c r="DZ114" s="1023"/>
    </row>
    <row r="115" spans="1:130" s="248" customFormat="1" ht="26.25" customHeight="1" x14ac:dyDescent="0.15">
      <c r="A115" s="1013"/>
      <c r="B115" s="1014"/>
      <c r="C115" s="1009" t="s">
        <v>462</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v>5479</v>
      </c>
      <c r="AB115" s="993"/>
      <c r="AC115" s="993"/>
      <c r="AD115" s="993"/>
      <c r="AE115" s="994"/>
      <c r="AF115" s="995">
        <v>5479</v>
      </c>
      <c r="AG115" s="993"/>
      <c r="AH115" s="993"/>
      <c r="AI115" s="993"/>
      <c r="AJ115" s="994"/>
      <c r="AK115" s="995">
        <v>5479</v>
      </c>
      <c r="AL115" s="993"/>
      <c r="AM115" s="993"/>
      <c r="AN115" s="993"/>
      <c r="AO115" s="994"/>
      <c r="AP115" s="996">
        <v>0.2</v>
      </c>
      <c r="AQ115" s="997"/>
      <c r="AR115" s="997"/>
      <c r="AS115" s="997"/>
      <c r="AT115" s="998"/>
      <c r="AU115" s="959"/>
      <c r="AV115" s="960"/>
      <c r="AW115" s="960"/>
      <c r="AX115" s="960"/>
      <c r="AY115" s="960"/>
      <c r="AZ115" s="1008" t="s">
        <v>463</v>
      </c>
      <c r="BA115" s="1009"/>
      <c r="BB115" s="1009"/>
      <c r="BC115" s="1009"/>
      <c r="BD115" s="1009"/>
      <c r="BE115" s="1009"/>
      <c r="BF115" s="1009"/>
      <c r="BG115" s="1009"/>
      <c r="BH115" s="1009"/>
      <c r="BI115" s="1009"/>
      <c r="BJ115" s="1009"/>
      <c r="BK115" s="1009"/>
      <c r="BL115" s="1009"/>
      <c r="BM115" s="1009"/>
      <c r="BN115" s="1009"/>
      <c r="BO115" s="1009"/>
      <c r="BP115" s="1010"/>
      <c r="BQ115" s="978" t="s">
        <v>447</v>
      </c>
      <c r="BR115" s="979"/>
      <c r="BS115" s="979"/>
      <c r="BT115" s="979"/>
      <c r="BU115" s="979"/>
      <c r="BV115" s="979" t="s">
        <v>447</v>
      </c>
      <c r="BW115" s="979"/>
      <c r="BX115" s="979"/>
      <c r="BY115" s="979"/>
      <c r="BZ115" s="979"/>
      <c r="CA115" s="979" t="s">
        <v>447</v>
      </c>
      <c r="CB115" s="979"/>
      <c r="CC115" s="979"/>
      <c r="CD115" s="979"/>
      <c r="CE115" s="979"/>
      <c r="CF115" s="973" t="s">
        <v>447</v>
      </c>
      <c r="CG115" s="974"/>
      <c r="CH115" s="974"/>
      <c r="CI115" s="974"/>
      <c r="CJ115" s="974"/>
      <c r="CK115" s="1004"/>
      <c r="CL115" s="1005"/>
      <c r="CM115" s="1008" t="s">
        <v>464</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447</v>
      </c>
      <c r="DH115" s="1018"/>
      <c r="DI115" s="1018"/>
      <c r="DJ115" s="1018"/>
      <c r="DK115" s="1019"/>
      <c r="DL115" s="1020" t="s">
        <v>415</v>
      </c>
      <c r="DM115" s="1018"/>
      <c r="DN115" s="1018"/>
      <c r="DO115" s="1018"/>
      <c r="DP115" s="1019"/>
      <c r="DQ115" s="1020" t="s">
        <v>420</v>
      </c>
      <c r="DR115" s="1018"/>
      <c r="DS115" s="1018"/>
      <c r="DT115" s="1018"/>
      <c r="DU115" s="1019"/>
      <c r="DV115" s="1021" t="s">
        <v>447</v>
      </c>
      <c r="DW115" s="1022"/>
      <c r="DX115" s="1022"/>
      <c r="DY115" s="1022"/>
      <c r="DZ115" s="1023"/>
    </row>
    <row r="116" spans="1:130" s="248" customFormat="1" ht="26.25" customHeight="1" x14ac:dyDescent="0.15">
      <c r="A116" s="1015"/>
      <c r="B116" s="1016"/>
      <c r="C116" s="1024" t="s">
        <v>465</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v>90</v>
      </c>
      <c r="AB116" s="1018"/>
      <c r="AC116" s="1018"/>
      <c r="AD116" s="1018"/>
      <c r="AE116" s="1019"/>
      <c r="AF116" s="1020">
        <v>253</v>
      </c>
      <c r="AG116" s="1018"/>
      <c r="AH116" s="1018"/>
      <c r="AI116" s="1018"/>
      <c r="AJ116" s="1019"/>
      <c r="AK116" s="1020">
        <v>208</v>
      </c>
      <c r="AL116" s="1018"/>
      <c r="AM116" s="1018"/>
      <c r="AN116" s="1018"/>
      <c r="AO116" s="1019"/>
      <c r="AP116" s="1021">
        <v>0</v>
      </c>
      <c r="AQ116" s="1022"/>
      <c r="AR116" s="1022"/>
      <c r="AS116" s="1022"/>
      <c r="AT116" s="1023"/>
      <c r="AU116" s="959"/>
      <c r="AV116" s="960"/>
      <c r="AW116" s="960"/>
      <c r="AX116" s="960"/>
      <c r="AY116" s="960"/>
      <c r="AZ116" s="1026" t="s">
        <v>466</v>
      </c>
      <c r="BA116" s="1027"/>
      <c r="BB116" s="1027"/>
      <c r="BC116" s="1027"/>
      <c r="BD116" s="1027"/>
      <c r="BE116" s="1027"/>
      <c r="BF116" s="1027"/>
      <c r="BG116" s="1027"/>
      <c r="BH116" s="1027"/>
      <c r="BI116" s="1027"/>
      <c r="BJ116" s="1027"/>
      <c r="BK116" s="1027"/>
      <c r="BL116" s="1027"/>
      <c r="BM116" s="1027"/>
      <c r="BN116" s="1027"/>
      <c r="BO116" s="1027"/>
      <c r="BP116" s="1028"/>
      <c r="BQ116" s="978" t="s">
        <v>447</v>
      </c>
      <c r="BR116" s="979"/>
      <c r="BS116" s="979"/>
      <c r="BT116" s="979"/>
      <c r="BU116" s="979"/>
      <c r="BV116" s="979" t="s">
        <v>415</v>
      </c>
      <c r="BW116" s="979"/>
      <c r="BX116" s="979"/>
      <c r="BY116" s="979"/>
      <c r="BZ116" s="979"/>
      <c r="CA116" s="979" t="s">
        <v>415</v>
      </c>
      <c r="CB116" s="979"/>
      <c r="CC116" s="979"/>
      <c r="CD116" s="979"/>
      <c r="CE116" s="979"/>
      <c r="CF116" s="973" t="s">
        <v>420</v>
      </c>
      <c r="CG116" s="974"/>
      <c r="CH116" s="974"/>
      <c r="CI116" s="974"/>
      <c r="CJ116" s="974"/>
      <c r="CK116" s="1004"/>
      <c r="CL116" s="1005"/>
      <c r="CM116" s="975" t="s">
        <v>467</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447</v>
      </c>
      <c r="DH116" s="1018"/>
      <c r="DI116" s="1018"/>
      <c r="DJ116" s="1018"/>
      <c r="DK116" s="1019"/>
      <c r="DL116" s="1020">
        <v>8000</v>
      </c>
      <c r="DM116" s="1018"/>
      <c r="DN116" s="1018"/>
      <c r="DO116" s="1018"/>
      <c r="DP116" s="1019"/>
      <c r="DQ116" s="1020" t="s">
        <v>415</v>
      </c>
      <c r="DR116" s="1018"/>
      <c r="DS116" s="1018"/>
      <c r="DT116" s="1018"/>
      <c r="DU116" s="1019"/>
      <c r="DV116" s="1021" t="s">
        <v>447</v>
      </c>
      <c r="DW116" s="1022"/>
      <c r="DX116" s="1022"/>
      <c r="DY116" s="1022"/>
      <c r="DZ116" s="1023"/>
    </row>
    <row r="117" spans="1:130" s="248" customFormat="1" ht="26.25" customHeight="1" x14ac:dyDescent="0.15">
      <c r="A117" s="963" t="s">
        <v>185</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468</v>
      </c>
      <c r="Z117" s="945"/>
      <c r="AA117" s="1035">
        <v>775246</v>
      </c>
      <c r="AB117" s="1036"/>
      <c r="AC117" s="1036"/>
      <c r="AD117" s="1036"/>
      <c r="AE117" s="1037"/>
      <c r="AF117" s="1038">
        <v>759429</v>
      </c>
      <c r="AG117" s="1036"/>
      <c r="AH117" s="1036"/>
      <c r="AI117" s="1036"/>
      <c r="AJ117" s="1037"/>
      <c r="AK117" s="1038">
        <v>738893</v>
      </c>
      <c r="AL117" s="1036"/>
      <c r="AM117" s="1036"/>
      <c r="AN117" s="1036"/>
      <c r="AO117" s="1037"/>
      <c r="AP117" s="1039"/>
      <c r="AQ117" s="1040"/>
      <c r="AR117" s="1040"/>
      <c r="AS117" s="1040"/>
      <c r="AT117" s="1041"/>
      <c r="AU117" s="959"/>
      <c r="AV117" s="960"/>
      <c r="AW117" s="960"/>
      <c r="AX117" s="960"/>
      <c r="AY117" s="960"/>
      <c r="AZ117" s="1026" t="s">
        <v>469</v>
      </c>
      <c r="BA117" s="1027"/>
      <c r="BB117" s="1027"/>
      <c r="BC117" s="1027"/>
      <c r="BD117" s="1027"/>
      <c r="BE117" s="1027"/>
      <c r="BF117" s="1027"/>
      <c r="BG117" s="1027"/>
      <c r="BH117" s="1027"/>
      <c r="BI117" s="1027"/>
      <c r="BJ117" s="1027"/>
      <c r="BK117" s="1027"/>
      <c r="BL117" s="1027"/>
      <c r="BM117" s="1027"/>
      <c r="BN117" s="1027"/>
      <c r="BO117" s="1027"/>
      <c r="BP117" s="1028"/>
      <c r="BQ117" s="978" t="s">
        <v>470</v>
      </c>
      <c r="BR117" s="979"/>
      <c r="BS117" s="979"/>
      <c r="BT117" s="979"/>
      <c r="BU117" s="979"/>
      <c r="BV117" s="979" t="s">
        <v>471</v>
      </c>
      <c r="BW117" s="979"/>
      <c r="BX117" s="979"/>
      <c r="BY117" s="979"/>
      <c r="BZ117" s="979"/>
      <c r="CA117" s="979" t="s">
        <v>472</v>
      </c>
      <c r="CB117" s="979"/>
      <c r="CC117" s="979"/>
      <c r="CD117" s="979"/>
      <c r="CE117" s="979"/>
      <c r="CF117" s="973" t="s">
        <v>472</v>
      </c>
      <c r="CG117" s="974"/>
      <c r="CH117" s="974"/>
      <c r="CI117" s="974"/>
      <c r="CJ117" s="974"/>
      <c r="CK117" s="1004"/>
      <c r="CL117" s="1005"/>
      <c r="CM117" s="975" t="s">
        <v>473</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415</v>
      </c>
      <c r="DH117" s="1018"/>
      <c r="DI117" s="1018"/>
      <c r="DJ117" s="1018"/>
      <c r="DK117" s="1019"/>
      <c r="DL117" s="1020" t="s">
        <v>420</v>
      </c>
      <c r="DM117" s="1018"/>
      <c r="DN117" s="1018"/>
      <c r="DO117" s="1018"/>
      <c r="DP117" s="1019"/>
      <c r="DQ117" s="1020" t="s">
        <v>474</v>
      </c>
      <c r="DR117" s="1018"/>
      <c r="DS117" s="1018"/>
      <c r="DT117" s="1018"/>
      <c r="DU117" s="1019"/>
      <c r="DV117" s="1021" t="s">
        <v>472</v>
      </c>
      <c r="DW117" s="1022"/>
      <c r="DX117" s="1022"/>
      <c r="DY117" s="1022"/>
      <c r="DZ117" s="1023"/>
    </row>
    <row r="118" spans="1:130" s="248" customFormat="1" ht="26.25" customHeight="1" x14ac:dyDescent="0.15">
      <c r="A118" s="963" t="s">
        <v>442</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439</v>
      </c>
      <c r="AB118" s="944"/>
      <c r="AC118" s="944"/>
      <c r="AD118" s="944"/>
      <c r="AE118" s="945"/>
      <c r="AF118" s="943" t="s">
        <v>440</v>
      </c>
      <c r="AG118" s="944"/>
      <c r="AH118" s="944"/>
      <c r="AI118" s="944"/>
      <c r="AJ118" s="945"/>
      <c r="AK118" s="943" t="s">
        <v>304</v>
      </c>
      <c r="AL118" s="944"/>
      <c r="AM118" s="944"/>
      <c r="AN118" s="944"/>
      <c r="AO118" s="945"/>
      <c r="AP118" s="1030" t="s">
        <v>441</v>
      </c>
      <c r="AQ118" s="1031"/>
      <c r="AR118" s="1031"/>
      <c r="AS118" s="1031"/>
      <c r="AT118" s="1032"/>
      <c r="AU118" s="959"/>
      <c r="AV118" s="960"/>
      <c r="AW118" s="960"/>
      <c r="AX118" s="960"/>
      <c r="AY118" s="960"/>
      <c r="AZ118" s="1033" t="s">
        <v>475</v>
      </c>
      <c r="BA118" s="1024"/>
      <c r="BB118" s="1024"/>
      <c r="BC118" s="1024"/>
      <c r="BD118" s="1024"/>
      <c r="BE118" s="1024"/>
      <c r="BF118" s="1024"/>
      <c r="BG118" s="1024"/>
      <c r="BH118" s="1024"/>
      <c r="BI118" s="1024"/>
      <c r="BJ118" s="1024"/>
      <c r="BK118" s="1024"/>
      <c r="BL118" s="1024"/>
      <c r="BM118" s="1024"/>
      <c r="BN118" s="1024"/>
      <c r="BO118" s="1024"/>
      <c r="BP118" s="1025"/>
      <c r="BQ118" s="1056" t="s">
        <v>420</v>
      </c>
      <c r="BR118" s="1057"/>
      <c r="BS118" s="1057"/>
      <c r="BT118" s="1057"/>
      <c r="BU118" s="1057"/>
      <c r="BV118" s="1057" t="s">
        <v>470</v>
      </c>
      <c r="BW118" s="1057"/>
      <c r="BX118" s="1057"/>
      <c r="BY118" s="1057"/>
      <c r="BZ118" s="1057"/>
      <c r="CA118" s="1057" t="s">
        <v>470</v>
      </c>
      <c r="CB118" s="1057"/>
      <c r="CC118" s="1057"/>
      <c r="CD118" s="1057"/>
      <c r="CE118" s="1057"/>
      <c r="CF118" s="973" t="s">
        <v>470</v>
      </c>
      <c r="CG118" s="974"/>
      <c r="CH118" s="974"/>
      <c r="CI118" s="974"/>
      <c r="CJ118" s="974"/>
      <c r="CK118" s="1004"/>
      <c r="CL118" s="1005"/>
      <c r="CM118" s="975" t="s">
        <v>476</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415</v>
      </c>
      <c r="DH118" s="1018"/>
      <c r="DI118" s="1018"/>
      <c r="DJ118" s="1018"/>
      <c r="DK118" s="1019"/>
      <c r="DL118" s="1020" t="s">
        <v>412</v>
      </c>
      <c r="DM118" s="1018"/>
      <c r="DN118" s="1018"/>
      <c r="DO118" s="1018"/>
      <c r="DP118" s="1019"/>
      <c r="DQ118" s="1020" t="s">
        <v>474</v>
      </c>
      <c r="DR118" s="1018"/>
      <c r="DS118" s="1018"/>
      <c r="DT118" s="1018"/>
      <c r="DU118" s="1019"/>
      <c r="DV118" s="1021" t="s">
        <v>415</v>
      </c>
      <c r="DW118" s="1022"/>
      <c r="DX118" s="1022"/>
      <c r="DY118" s="1022"/>
      <c r="DZ118" s="1023"/>
    </row>
    <row r="119" spans="1:130" s="248" customFormat="1" ht="26.25" customHeight="1" x14ac:dyDescent="0.15">
      <c r="A119" s="1117" t="s">
        <v>445</v>
      </c>
      <c r="B119" s="1003"/>
      <c r="C119" s="982" t="s">
        <v>446</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420</v>
      </c>
      <c r="AB119" s="951"/>
      <c r="AC119" s="951"/>
      <c r="AD119" s="951"/>
      <c r="AE119" s="952"/>
      <c r="AF119" s="953" t="s">
        <v>472</v>
      </c>
      <c r="AG119" s="951"/>
      <c r="AH119" s="951"/>
      <c r="AI119" s="951"/>
      <c r="AJ119" s="952"/>
      <c r="AK119" s="953" t="s">
        <v>412</v>
      </c>
      <c r="AL119" s="951"/>
      <c r="AM119" s="951"/>
      <c r="AN119" s="951"/>
      <c r="AO119" s="952"/>
      <c r="AP119" s="954" t="s">
        <v>230</v>
      </c>
      <c r="AQ119" s="955"/>
      <c r="AR119" s="955"/>
      <c r="AS119" s="955"/>
      <c r="AT119" s="956"/>
      <c r="AU119" s="961"/>
      <c r="AV119" s="962"/>
      <c r="AW119" s="962"/>
      <c r="AX119" s="962"/>
      <c r="AY119" s="962"/>
      <c r="AZ119" s="279" t="s">
        <v>185</v>
      </c>
      <c r="BA119" s="279"/>
      <c r="BB119" s="279"/>
      <c r="BC119" s="279"/>
      <c r="BD119" s="279"/>
      <c r="BE119" s="279"/>
      <c r="BF119" s="279"/>
      <c r="BG119" s="279"/>
      <c r="BH119" s="279"/>
      <c r="BI119" s="279"/>
      <c r="BJ119" s="279"/>
      <c r="BK119" s="279"/>
      <c r="BL119" s="279"/>
      <c r="BM119" s="279"/>
      <c r="BN119" s="279"/>
      <c r="BO119" s="1034" t="s">
        <v>477</v>
      </c>
      <c r="BP119" s="1065"/>
      <c r="BQ119" s="1056">
        <v>8192880</v>
      </c>
      <c r="BR119" s="1057"/>
      <c r="BS119" s="1057"/>
      <c r="BT119" s="1057"/>
      <c r="BU119" s="1057"/>
      <c r="BV119" s="1057">
        <v>8392822</v>
      </c>
      <c r="BW119" s="1057"/>
      <c r="BX119" s="1057"/>
      <c r="BY119" s="1057"/>
      <c r="BZ119" s="1057"/>
      <c r="CA119" s="1057">
        <v>9158959</v>
      </c>
      <c r="CB119" s="1057"/>
      <c r="CC119" s="1057"/>
      <c r="CD119" s="1057"/>
      <c r="CE119" s="1057"/>
      <c r="CF119" s="1058"/>
      <c r="CG119" s="1059"/>
      <c r="CH119" s="1059"/>
      <c r="CI119" s="1059"/>
      <c r="CJ119" s="1060"/>
      <c r="CK119" s="1006"/>
      <c r="CL119" s="1007"/>
      <c r="CM119" s="1061" t="s">
        <v>478</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415</v>
      </c>
      <c r="DH119" s="1043"/>
      <c r="DI119" s="1043"/>
      <c r="DJ119" s="1043"/>
      <c r="DK119" s="1044"/>
      <c r="DL119" s="1042" t="s">
        <v>412</v>
      </c>
      <c r="DM119" s="1043"/>
      <c r="DN119" s="1043"/>
      <c r="DO119" s="1043"/>
      <c r="DP119" s="1044"/>
      <c r="DQ119" s="1042" t="s">
        <v>230</v>
      </c>
      <c r="DR119" s="1043"/>
      <c r="DS119" s="1043"/>
      <c r="DT119" s="1043"/>
      <c r="DU119" s="1044"/>
      <c r="DV119" s="1045" t="s">
        <v>420</v>
      </c>
      <c r="DW119" s="1046"/>
      <c r="DX119" s="1046"/>
      <c r="DY119" s="1046"/>
      <c r="DZ119" s="1047"/>
    </row>
    <row r="120" spans="1:130" s="248" customFormat="1" ht="26.25" customHeight="1" x14ac:dyDescent="0.15">
      <c r="A120" s="1118"/>
      <c r="B120" s="1005"/>
      <c r="C120" s="975" t="s">
        <v>451</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412</v>
      </c>
      <c r="AB120" s="1018"/>
      <c r="AC120" s="1018"/>
      <c r="AD120" s="1018"/>
      <c r="AE120" s="1019"/>
      <c r="AF120" s="1020" t="s">
        <v>470</v>
      </c>
      <c r="AG120" s="1018"/>
      <c r="AH120" s="1018"/>
      <c r="AI120" s="1018"/>
      <c r="AJ120" s="1019"/>
      <c r="AK120" s="1020" t="s">
        <v>470</v>
      </c>
      <c r="AL120" s="1018"/>
      <c r="AM120" s="1018"/>
      <c r="AN120" s="1018"/>
      <c r="AO120" s="1019"/>
      <c r="AP120" s="1021" t="s">
        <v>420</v>
      </c>
      <c r="AQ120" s="1022"/>
      <c r="AR120" s="1022"/>
      <c r="AS120" s="1022"/>
      <c r="AT120" s="1023"/>
      <c r="AU120" s="1048" t="s">
        <v>479</v>
      </c>
      <c r="AV120" s="1049"/>
      <c r="AW120" s="1049"/>
      <c r="AX120" s="1049"/>
      <c r="AY120" s="1050"/>
      <c r="AZ120" s="999" t="s">
        <v>480</v>
      </c>
      <c r="BA120" s="948"/>
      <c r="BB120" s="948"/>
      <c r="BC120" s="948"/>
      <c r="BD120" s="948"/>
      <c r="BE120" s="948"/>
      <c r="BF120" s="948"/>
      <c r="BG120" s="948"/>
      <c r="BH120" s="948"/>
      <c r="BI120" s="948"/>
      <c r="BJ120" s="948"/>
      <c r="BK120" s="948"/>
      <c r="BL120" s="948"/>
      <c r="BM120" s="948"/>
      <c r="BN120" s="948"/>
      <c r="BO120" s="948"/>
      <c r="BP120" s="949"/>
      <c r="BQ120" s="985">
        <v>10338054</v>
      </c>
      <c r="BR120" s="986"/>
      <c r="BS120" s="986"/>
      <c r="BT120" s="986"/>
      <c r="BU120" s="986"/>
      <c r="BV120" s="986">
        <v>9770469</v>
      </c>
      <c r="BW120" s="986"/>
      <c r="BX120" s="986"/>
      <c r="BY120" s="986"/>
      <c r="BZ120" s="986"/>
      <c r="CA120" s="986">
        <v>9072728</v>
      </c>
      <c r="CB120" s="986"/>
      <c r="CC120" s="986"/>
      <c r="CD120" s="986"/>
      <c r="CE120" s="986"/>
      <c r="CF120" s="1000">
        <v>399.8</v>
      </c>
      <c r="CG120" s="1001"/>
      <c r="CH120" s="1001"/>
      <c r="CI120" s="1001"/>
      <c r="CJ120" s="1001"/>
      <c r="CK120" s="1066" t="s">
        <v>481</v>
      </c>
      <c r="CL120" s="1067"/>
      <c r="CM120" s="1067"/>
      <c r="CN120" s="1067"/>
      <c r="CO120" s="1068"/>
      <c r="CP120" s="1074" t="s">
        <v>482</v>
      </c>
      <c r="CQ120" s="1075"/>
      <c r="CR120" s="1075"/>
      <c r="CS120" s="1075"/>
      <c r="CT120" s="1075"/>
      <c r="CU120" s="1075"/>
      <c r="CV120" s="1075"/>
      <c r="CW120" s="1075"/>
      <c r="CX120" s="1075"/>
      <c r="CY120" s="1075"/>
      <c r="CZ120" s="1075"/>
      <c r="DA120" s="1075"/>
      <c r="DB120" s="1075"/>
      <c r="DC120" s="1075"/>
      <c r="DD120" s="1075"/>
      <c r="DE120" s="1075"/>
      <c r="DF120" s="1076"/>
      <c r="DG120" s="985">
        <v>858938</v>
      </c>
      <c r="DH120" s="986"/>
      <c r="DI120" s="986"/>
      <c r="DJ120" s="986"/>
      <c r="DK120" s="986"/>
      <c r="DL120" s="986">
        <v>808043</v>
      </c>
      <c r="DM120" s="986"/>
      <c r="DN120" s="986"/>
      <c r="DO120" s="986"/>
      <c r="DP120" s="986"/>
      <c r="DQ120" s="986">
        <v>737618</v>
      </c>
      <c r="DR120" s="986"/>
      <c r="DS120" s="986"/>
      <c r="DT120" s="986"/>
      <c r="DU120" s="986"/>
      <c r="DV120" s="987">
        <v>32.5</v>
      </c>
      <c r="DW120" s="987"/>
      <c r="DX120" s="987"/>
      <c r="DY120" s="987"/>
      <c r="DZ120" s="988"/>
    </row>
    <row r="121" spans="1:130" s="248" customFormat="1" ht="26.25" customHeight="1" x14ac:dyDescent="0.15">
      <c r="A121" s="1118"/>
      <c r="B121" s="1005"/>
      <c r="C121" s="1026" t="s">
        <v>483</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v>5479</v>
      </c>
      <c r="AB121" s="1018"/>
      <c r="AC121" s="1018"/>
      <c r="AD121" s="1018"/>
      <c r="AE121" s="1019"/>
      <c r="AF121" s="1020">
        <v>5479</v>
      </c>
      <c r="AG121" s="1018"/>
      <c r="AH121" s="1018"/>
      <c r="AI121" s="1018"/>
      <c r="AJ121" s="1019"/>
      <c r="AK121" s="1020">
        <v>5479</v>
      </c>
      <c r="AL121" s="1018"/>
      <c r="AM121" s="1018"/>
      <c r="AN121" s="1018"/>
      <c r="AO121" s="1019"/>
      <c r="AP121" s="1021">
        <v>0.2</v>
      </c>
      <c r="AQ121" s="1022"/>
      <c r="AR121" s="1022"/>
      <c r="AS121" s="1022"/>
      <c r="AT121" s="1023"/>
      <c r="AU121" s="1051"/>
      <c r="AV121" s="1052"/>
      <c r="AW121" s="1052"/>
      <c r="AX121" s="1052"/>
      <c r="AY121" s="1053"/>
      <c r="AZ121" s="1008" t="s">
        <v>484</v>
      </c>
      <c r="BA121" s="1009"/>
      <c r="BB121" s="1009"/>
      <c r="BC121" s="1009"/>
      <c r="BD121" s="1009"/>
      <c r="BE121" s="1009"/>
      <c r="BF121" s="1009"/>
      <c r="BG121" s="1009"/>
      <c r="BH121" s="1009"/>
      <c r="BI121" s="1009"/>
      <c r="BJ121" s="1009"/>
      <c r="BK121" s="1009"/>
      <c r="BL121" s="1009"/>
      <c r="BM121" s="1009"/>
      <c r="BN121" s="1009"/>
      <c r="BO121" s="1009"/>
      <c r="BP121" s="1010"/>
      <c r="BQ121" s="978" t="s">
        <v>472</v>
      </c>
      <c r="BR121" s="979"/>
      <c r="BS121" s="979"/>
      <c r="BT121" s="979"/>
      <c r="BU121" s="979"/>
      <c r="BV121" s="979" t="s">
        <v>415</v>
      </c>
      <c r="BW121" s="979"/>
      <c r="BX121" s="979"/>
      <c r="BY121" s="979"/>
      <c r="BZ121" s="979"/>
      <c r="CA121" s="979" t="s">
        <v>470</v>
      </c>
      <c r="CB121" s="979"/>
      <c r="CC121" s="979"/>
      <c r="CD121" s="979"/>
      <c r="CE121" s="979"/>
      <c r="CF121" s="973" t="s">
        <v>412</v>
      </c>
      <c r="CG121" s="974"/>
      <c r="CH121" s="974"/>
      <c r="CI121" s="974"/>
      <c r="CJ121" s="974"/>
      <c r="CK121" s="1069"/>
      <c r="CL121" s="1070"/>
      <c r="CM121" s="1070"/>
      <c r="CN121" s="1070"/>
      <c r="CO121" s="1071"/>
      <c r="CP121" s="1079" t="s">
        <v>485</v>
      </c>
      <c r="CQ121" s="1080"/>
      <c r="CR121" s="1080"/>
      <c r="CS121" s="1080"/>
      <c r="CT121" s="1080"/>
      <c r="CU121" s="1080"/>
      <c r="CV121" s="1080"/>
      <c r="CW121" s="1080"/>
      <c r="CX121" s="1080"/>
      <c r="CY121" s="1080"/>
      <c r="CZ121" s="1080"/>
      <c r="DA121" s="1080"/>
      <c r="DB121" s="1080"/>
      <c r="DC121" s="1080"/>
      <c r="DD121" s="1080"/>
      <c r="DE121" s="1080"/>
      <c r="DF121" s="1081"/>
      <c r="DG121" s="978">
        <v>458588</v>
      </c>
      <c r="DH121" s="979"/>
      <c r="DI121" s="979"/>
      <c r="DJ121" s="979"/>
      <c r="DK121" s="979"/>
      <c r="DL121" s="979">
        <v>425023</v>
      </c>
      <c r="DM121" s="979"/>
      <c r="DN121" s="979"/>
      <c r="DO121" s="979"/>
      <c r="DP121" s="979"/>
      <c r="DQ121" s="979">
        <v>397683</v>
      </c>
      <c r="DR121" s="979"/>
      <c r="DS121" s="979"/>
      <c r="DT121" s="979"/>
      <c r="DU121" s="979"/>
      <c r="DV121" s="980">
        <v>17.5</v>
      </c>
      <c r="DW121" s="980"/>
      <c r="DX121" s="980"/>
      <c r="DY121" s="980"/>
      <c r="DZ121" s="981"/>
    </row>
    <row r="122" spans="1:130" s="248" customFormat="1" ht="26.25" customHeight="1" x14ac:dyDescent="0.15">
      <c r="A122" s="1118"/>
      <c r="B122" s="1005"/>
      <c r="C122" s="975" t="s">
        <v>461</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230</v>
      </c>
      <c r="AB122" s="1018"/>
      <c r="AC122" s="1018"/>
      <c r="AD122" s="1018"/>
      <c r="AE122" s="1019"/>
      <c r="AF122" s="1020" t="s">
        <v>415</v>
      </c>
      <c r="AG122" s="1018"/>
      <c r="AH122" s="1018"/>
      <c r="AI122" s="1018"/>
      <c r="AJ122" s="1019"/>
      <c r="AK122" s="1020" t="s">
        <v>412</v>
      </c>
      <c r="AL122" s="1018"/>
      <c r="AM122" s="1018"/>
      <c r="AN122" s="1018"/>
      <c r="AO122" s="1019"/>
      <c r="AP122" s="1021" t="s">
        <v>470</v>
      </c>
      <c r="AQ122" s="1022"/>
      <c r="AR122" s="1022"/>
      <c r="AS122" s="1022"/>
      <c r="AT122" s="1023"/>
      <c r="AU122" s="1051"/>
      <c r="AV122" s="1052"/>
      <c r="AW122" s="1052"/>
      <c r="AX122" s="1052"/>
      <c r="AY122" s="1053"/>
      <c r="AZ122" s="1033" t="s">
        <v>486</v>
      </c>
      <c r="BA122" s="1024"/>
      <c r="BB122" s="1024"/>
      <c r="BC122" s="1024"/>
      <c r="BD122" s="1024"/>
      <c r="BE122" s="1024"/>
      <c r="BF122" s="1024"/>
      <c r="BG122" s="1024"/>
      <c r="BH122" s="1024"/>
      <c r="BI122" s="1024"/>
      <c r="BJ122" s="1024"/>
      <c r="BK122" s="1024"/>
      <c r="BL122" s="1024"/>
      <c r="BM122" s="1024"/>
      <c r="BN122" s="1024"/>
      <c r="BO122" s="1024"/>
      <c r="BP122" s="1025"/>
      <c r="BQ122" s="1056">
        <v>6688970</v>
      </c>
      <c r="BR122" s="1057"/>
      <c r="BS122" s="1057"/>
      <c r="BT122" s="1057"/>
      <c r="BU122" s="1057"/>
      <c r="BV122" s="1057">
        <v>7015889</v>
      </c>
      <c r="BW122" s="1057"/>
      <c r="BX122" s="1057"/>
      <c r="BY122" s="1057"/>
      <c r="BZ122" s="1057"/>
      <c r="CA122" s="1057">
        <v>7380332</v>
      </c>
      <c r="CB122" s="1057"/>
      <c r="CC122" s="1057"/>
      <c r="CD122" s="1057"/>
      <c r="CE122" s="1057"/>
      <c r="CF122" s="1077">
        <v>325.2</v>
      </c>
      <c r="CG122" s="1078"/>
      <c r="CH122" s="1078"/>
      <c r="CI122" s="1078"/>
      <c r="CJ122" s="1078"/>
      <c r="CK122" s="1069"/>
      <c r="CL122" s="1070"/>
      <c r="CM122" s="1070"/>
      <c r="CN122" s="1070"/>
      <c r="CO122" s="1071"/>
      <c r="CP122" s="1079" t="s">
        <v>487</v>
      </c>
      <c r="CQ122" s="1080"/>
      <c r="CR122" s="1080"/>
      <c r="CS122" s="1080"/>
      <c r="CT122" s="1080"/>
      <c r="CU122" s="1080"/>
      <c r="CV122" s="1080"/>
      <c r="CW122" s="1080"/>
      <c r="CX122" s="1080"/>
      <c r="CY122" s="1080"/>
      <c r="CZ122" s="1080"/>
      <c r="DA122" s="1080"/>
      <c r="DB122" s="1080"/>
      <c r="DC122" s="1080"/>
      <c r="DD122" s="1080"/>
      <c r="DE122" s="1080"/>
      <c r="DF122" s="1081"/>
      <c r="DG122" s="978">
        <v>189085</v>
      </c>
      <c r="DH122" s="979"/>
      <c r="DI122" s="979"/>
      <c r="DJ122" s="979"/>
      <c r="DK122" s="979"/>
      <c r="DL122" s="979">
        <v>169913</v>
      </c>
      <c r="DM122" s="979"/>
      <c r="DN122" s="979"/>
      <c r="DO122" s="979"/>
      <c r="DP122" s="979"/>
      <c r="DQ122" s="979">
        <v>156161</v>
      </c>
      <c r="DR122" s="979"/>
      <c r="DS122" s="979"/>
      <c r="DT122" s="979"/>
      <c r="DU122" s="979"/>
      <c r="DV122" s="980">
        <v>6.9</v>
      </c>
      <c r="DW122" s="980"/>
      <c r="DX122" s="980"/>
      <c r="DY122" s="980"/>
      <c r="DZ122" s="981"/>
    </row>
    <row r="123" spans="1:130" s="248" customFormat="1" ht="26.25" customHeight="1" x14ac:dyDescent="0.15">
      <c r="A123" s="1118"/>
      <c r="B123" s="1005"/>
      <c r="C123" s="975" t="s">
        <v>467</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415</v>
      </c>
      <c r="AB123" s="1018"/>
      <c r="AC123" s="1018"/>
      <c r="AD123" s="1018"/>
      <c r="AE123" s="1019"/>
      <c r="AF123" s="1020" t="s">
        <v>474</v>
      </c>
      <c r="AG123" s="1018"/>
      <c r="AH123" s="1018"/>
      <c r="AI123" s="1018"/>
      <c r="AJ123" s="1019"/>
      <c r="AK123" s="1020" t="s">
        <v>412</v>
      </c>
      <c r="AL123" s="1018"/>
      <c r="AM123" s="1018"/>
      <c r="AN123" s="1018"/>
      <c r="AO123" s="1019"/>
      <c r="AP123" s="1021" t="s">
        <v>412</v>
      </c>
      <c r="AQ123" s="1022"/>
      <c r="AR123" s="1022"/>
      <c r="AS123" s="1022"/>
      <c r="AT123" s="1023"/>
      <c r="AU123" s="1054"/>
      <c r="AV123" s="1055"/>
      <c r="AW123" s="1055"/>
      <c r="AX123" s="1055"/>
      <c r="AY123" s="1055"/>
      <c r="AZ123" s="279" t="s">
        <v>185</v>
      </c>
      <c r="BA123" s="279"/>
      <c r="BB123" s="279"/>
      <c r="BC123" s="279"/>
      <c r="BD123" s="279"/>
      <c r="BE123" s="279"/>
      <c r="BF123" s="279"/>
      <c r="BG123" s="279"/>
      <c r="BH123" s="279"/>
      <c r="BI123" s="279"/>
      <c r="BJ123" s="279"/>
      <c r="BK123" s="279"/>
      <c r="BL123" s="279"/>
      <c r="BM123" s="279"/>
      <c r="BN123" s="279"/>
      <c r="BO123" s="1034" t="s">
        <v>488</v>
      </c>
      <c r="BP123" s="1065"/>
      <c r="BQ123" s="1124">
        <v>17027024</v>
      </c>
      <c r="BR123" s="1125"/>
      <c r="BS123" s="1125"/>
      <c r="BT123" s="1125"/>
      <c r="BU123" s="1125"/>
      <c r="BV123" s="1125">
        <v>16786358</v>
      </c>
      <c r="BW123" s="1125"/>
      <c r="BX123" s="1125"/>
      <c r="BY123" s="1125"/>
      <c r="BZ123" s="1125"/>
      <c r="CA123" s="1125">
        <v>16453060</v>
      </c>
      <c r="CB123" s="1125"/>
      <c r="CC123" s="1125"/>
      <c r="CD123" s="1125"/>
      <c r="CE123" s="1125"/>
      <c r="CF123" s="1058"/>
      <c r="CG123" s="1059"/>
      <c r="CH123" s="1059"/>
      <c r="CI123" s="1059"/>
      <c r="CJ123" s="1060"/>
      <c r="CK123" s="1069"/>
      <c r="CL123" s="1070"/>
      <c r="CM123" s="1070"/>
      <c r="CN123" s="1070"/>
      <c r="CO123" s="1071"/>
      <c r="CP123" s="1079" t="s">
        <v>489</v>
      </c>
      <c r="CQ123" s="1080"/>
      <c r="CR123" s="1080"/>
      <c r="CS123" s="1080"/>
      <c r="CT123" s="1080"/>
      <c r="CU123" s="1080"/>
      <c r="CV123" s="1080"/>
      <c r="CW123" s="1080"/>
      <c r="CX123" s="1080"/>
      <c r="CY123" s="1080"/>
      <c r="CZ123" s="1080"/>
      <c r="DA123" s="1080"/>
      <c r="DB123" s="1080"/>
      <c r="DC123" s="1080"/>
      <c r="DD123" s="1080"/>
      <c r="DE123" s="1080"/>
      <c r="DF123" s="1081"/>
      <c r="DG123" s="1017">
        <v>225718</v>
      </c>
      <c r="DH123" s="1018"/>
      <c r="DI123" s="1018"/>
      <c r="DJ123" s="1018"/>
      <c r="DK123" s="1019"/>
      <c r="DL123" s="1020">
        <v>190104</v>
      </c>
      <c r="DM123" s="1018"/>
      <c r="DN123" s="1018"/>
      <c r="DO123" s="1018"/>
      <c r="DP123" s="1019"/>
      <c r="DQ123" s="1020">
        <v>154371</v>
      </c>
      <c r="DR123" s="1018"/>
      <c r="DS123" s="1018"/>
      <c r="DT123" s="1018"/>
      <c r="DU123" s="1019"/>
      <c r="DV123" s="1021">
        <v>6.8</v>
      </c>
      <c r="DW123" s="1022"/>
      <c r="DX123" s="1022"/>
      <c r="DY123" s="1022"/>
      <c r="DZ123" s="1023"/>
    </row>
    <row r="124" spans="1:130" s="248" customFormat="1" ht="26.25" customHeight="1" thickBot="1" x14ac:dyDescent="0.2">
      <c r="A124" s="1118"/>
      <c r="B124" s="1005"/>
      <c r="C124" s="975" t="s">
        <v>473</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230</v>
      </c>
      <c r="AB124" s="1018"/>
      <c r="AC124" s="1018"/>
      <c r="AD124" s="1018"/>
      <c r="AE124" s="1019"/>
      <c r="AF124" s="1020" t="s">
        <v>230</v>
      </c>
      <c r="AG124" s="1018"/>
      <c r="AH124" s="1018"/>
      <c r="AI124" s="1018"/>
      <c r="AJ124" s="1019"/>
      <c r="AK124" s="1020" t="s">
        <v>472</v>
      </c>
      <c r="AL124" s="1018"/>
      <c r="AM124" s="1018"/>
      <c r="AN124" s="1018"/>
      <c r="AO124" s="1019"/>
      <c r="AP124" s="1021" t="s">
        <v>420</v>
      </c>
      <c r="AQ124" s="1022"/>
      <c r="AR124" s="1022"/>
      <c r="AS124" s="1022"/>
      <c r="AT124" s="1023"/>
      <c r="AU124" s="1120" t="s">
        <v>490</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415</v>
      </c>
      <c r="BR124" s="1087"/>
      <c r="BS124" s="1087"/>
      <c r="BT124" s="1087"/>
      <c r="BU124" s="1087"/>
      <c r="BV124" s="1087" t="s">
        <v>420</v>
      </c>
      <c r="BW124" s="1087"/>
      <c r="BX124" s="1087"/>
      <c r="BY124" s="1087"/>
      <c r="BZ124" s="1087"/>
      <c r="CA124" s="1087" t="s">
        <v>415</v>
      </c>
      <c r="CB124" s="1087"/>
      <c r="CC124" s="1087"/>
      <c r="CD124" s="1087"/>
      <c r="CE124" s="1087"/>
      <c r="CF124" s="1088"/>
      <c r="CG124" s="1089"/>
      <c r="CH124" s="1089"/>
      <c r="CI124" s="1089"/>
      <c r="CJ124" s="1090"/>
      <c r="CK124" s="1072"/>
      <c r="CL124" s="1072"/>
      <c r="CM124" s="1072"/>
      <c r="CN124" s="1072"/>
      <c r="CO124" s="1073"/>
      <c r="CP124" s="1079" t="s">
        <v>491</v>
      </c>
      <c r="CQ124" s="1080"/>
      <c r="CR124" s="1080"/>
      <c r="CS124" s="1080"/>
      <c r="CT124" s="1080"/>
      <c r="CU124" s="1080"/>
      <c r="CV124" s="1080"/>
      <c r="CW124" s="1080"/>
      <c r="CX124" s="1080"/>
      <c r="CY124" s="1080"/>
      <c r="CZ124" s="1080"/>
      <c r="DA124" s="1080"/>
      <c r="DB124" s="1080"/>
      <c r="DC124" s="1080"/>
      <c r="DD124" s="1080"/>
      <c r="DE124" s="1080"/>
      <c r="DF124" s="1081"/>
      <c r="DG124" s="1064" t="s">
        <v>470</v>
      </c>
      <c r="DH124" s="1043"/>
      <c r="DI124" s="1043"/>
      <c r="DJ124" s="1043"/>
      <c r="DK124" s="1044"/>
      <c r="DL124" s="1042" t="s">
        <v>474</v>
      </c>
      <c r="DM124" s="1043"/>
      <c r="DN124" s="1043"/>
      <c r="DO124" s="1043"/>
      <c r="DP124" s="1044"/>
      <c r="DQ124" s="1042" t="s">
        <v>474</v>
      </c>
      <c r="DR124" s="1043"/>
      <c r="DS124" s="1043"/>
      <c r="DT124" s="1043"/>
      <c r="DU124" s="1044"/>
      <c r="DV124" s="1045" t="s">
        <v>412</v>
      </c>
      <c r="DW124" s="1046"/>
      <c r="DX124" s="1046"/>
      <c r="DY124" s="1046"/>
      <c r="DZ124" s="1047"/>
    </row>
    <row r="125" spans="1:130" s="248" customFormat="1" ht="26.25" customHeight="1" x14ac:dyDescent="0.15">
      <c r="A125" s="1118"/>
      <c r="B125" s="1005"/>
      <c r="C125" s="975" t="s">
        <v>476</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412</v>
      </c>
      <c r="AB125" s="1018"/>
      <c r="AC125" s="1018"/>
      <c r="AD125" s="1018"/>
      <c r="AE125" s="1019"/>
      <c r="AF125" s="1020" t="s">
        <v>474</v>
      </c>
      <c r="AG125" s="1018"/>
      <c r="AH125" s="1018"/>
      <c r="AI125" s="1018"/>
      <c r="AJ125" s="1019"/>
      <c r="AK125" s="1020" t="s">
        <v>470</v>
      </c>
      <c r="AL125" s="1018"/>
      <c r="AM125" s="1018"/>
      <c r="AN125" s="1018"/>
      <c r="AO125" s="1019"/>
      <c r="AP125" s="1021" t="s">
        <v>412</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492</v>
      </c>
      <c r="CL125" s="1067"/>
      <c r="CM125" s="1067"/>
      <c r="CN125" s="1067"/>
      <c r="CO125" s="1068"/>
      <c r="CP125" s="999" t="s">
        <v>493</v>
      </c>
      <c r="CQ125" s="948"/>
      <c r="CR125" s="948"/>
      <c r="CS125" s="948"/>
      <c r="CT125" s="948"/>
      <c r="CU125" s="948"/>
      <c r="CV125" s="948"/>
      <c r="CW125" s="948"/>
      <c r="CX125" s="948"/>
      <c r="CY125" s="948"/>
      <c r="CZ125" s="948"/>
      <c r="DA125" s="948"/>
      <c r="DB125" s="948"/>
      <c r="DC125" s="948"/>
      <c r="DD125" s="948"/>
      <c r="DE125" s="948"/>
      <c r="DF125" s="949"/>
      <c r="DG125" s="985" t="s">
        <v>470</v>
      </c>
      <c r="DH125" s="986"/>
      <c r="DI125" s="986"/>
      <c r="DJ125" s="986"/>
      <c r="DK125" s="986"/>
      <c r="DL125" s="986" t="s">
        <v>412</v>
      </c>
      <c r="DM125" s="986"/>
      <c r="DN125" s="986"/>
      <c r="DO125" s="986"/>
      <c r="DP125" s="986"/>
      <c r="DQ125" s="986" t="s">
        <v>412</v>
      </c>
      <c r="DR125" s="986"/>
      <c r="DS125" s="986"/>
      <c r="DT125" s="986"/>
      <c r="DU125" s="986"/>
      <c r="DV125" s="987" t="s">
        <v>412</v>
      </c>
      <c r="DW125" s="987"/>
      <c r="DX125" s="987"/>
      <c r="DY125" s="987"/>
      <c r="DZ125" s="988"/>
    </row>
    <row r="126" spans="1:130" s="248" customFormat="1" ht="26.25" customHeight="1" thickBot="1" x14ac:dyDescent="0.2">
      <c r="A126" s="1118"/>
      <c r="B126" s="1005"/>
      <c r="C126" s="975" t="s">
        <v>478</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412</v>
      </c>
      <c r="AB126" s="1018"/>
      <c r="AC126" s="1018"/>
      <c r="AD126" s="1018"/>
      <c r="AE126" s="1019"/>
      <c r="AF126" s="1020" t="s">
        <v>415</v>
      </c>
      <c r="AG126" s="1018"/>
      <c r="AH126" s="1018"/>
      <c r="AI126" s="1018"/>
      <c r="AJ126" s="1019"/>
      <c r="AK126" s="1020" t="s">
        <v>412</v>
      </c>
      <c r="AL126" s="1018"/>
      <c r="AM126" s="1018"/>
      <c r="AN126" s="1018"/>
      <c r="AO126" s="1019"/>
      <c r="AP126" s="1021" t="s">
        <v>470</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494</v>
      </c>
      <c r="CQ126" s="1009"/>
      <c r="CR126" s="1009"/>
      <c r="CS126" s="1009"/>
      <c r="CT126" s="1009"/>
      <c r="CU126" s="1009"/>
      <c r="CV126" s="1009"/>
      <c r="CW126" s="1009"/>
      <c r="CX126" s="1009"/>
      <c r="CY126" s="1009"/>
      <c r="CZ126" s="1009"/>
      <c r="DA126" s="1009"/>
      <c r="DB126" s="1009"/>
      <c r="DC126" s="1009"/>
      <c r="DD126" s="1009"/>
      <c r="DE126" s="1009"/>
      <c r="DF126" s="1010"/>
      <c r="DG126" s="978" t="s">
        <v>474</v>
      </c>
      <c r="DH126" s="979"/>
      <c r="DI126" s="979"/>
      <c r="DJ126" s="979"/>
      <c r="DK126" s="979"/>
      <c r="DL126" s="979" t="s">
        <v>495</v>
      </c>
      <c r="DM126" s="979"/>
      <c r="DN126" s="979"/>
      <c r="DO126" s="979"/>
      <c r="DP126" s="979"/>
      <c r="DQ126" s="979" t="s">
        <v>470</v>
      </c>
      <c r="DR126" s="979"/>
      <c r="DS126" s="979"/>
      <c r="DT126" s="979"/>
      <c r="DU126" s="979"/>
      <c r="DV126" s="980" t="s">
        <v>474</v>
      </c>
      <c r="DW126" s="980"/>
      <c r="DX126" s="980"/>
      <c r="DY126" s="980"/>
      <c r="DZ126" s="981"/>
    </row>
    <row r="127" spans="1:130" s="248" customFormat="1" ht="26.25" customHeight="1" x14ac:dyDescent="0.15">
      <c r="A127" s="1119"/>
      <c r="B127" s="1007"/>
      <c r="C127" s="1061" t="s">
        <v>496</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412</v>
      </c>
      <c r="AB127" s="1018"/>
      <c r="AC127" s="1018"/>
      <c r="AD127" s="1018"/>
      <c r="AE127" s="1019"/>
      <c r="AF127" s="1020" t="s">
        <v>474</v>
      </c>
      <c r="AG127" s="1018"/>
      <c r="AH127" s="1018"/>
      <c r="AI127" s="1018"/>
      <c r="AJ127" s="1019"/>
      <c r="AK127" s="1020" t="s">
        <v>415</v>
      </c>
      <c r="AL127" s="1018"/>
      <c r="AM127" s="1018"/>
      <c r="AN127" s="1018"/>
      <c r="AO127" s="1019"/>
      <c r="AP127" s="1021" t="s">
        <v>474</v>
      </c>
      <c r="AQ127" s="1022"/>
      <c r="AR127" s="1022"/>
      <c r="AS127" s="1022"/>
      <c r="AT127" s="1023"/>
      <c r="AU127" s="284"/>
      <c r="AV127" s="284"/>
      <c r="AW127" s="284"/>
      <c r="AX127" s="1091" t="s">
        <v>497</v>
      </c>
      <c r="AY127" s="1092"/>
      <c r="AZ127" s="1092"/>
      <c r="BA127" s="1092"/>
      <c r="BB127" s="1092"/>
      <c r="BC127" s="1092"/>
      <c r="BD127" s="1092"/>
      <c r="BE127" s="1093"/>
      <c r="BF127" s="1094" t="s">
        <v>498</v>
      </c>
      <c r="BG127" s="1092"/>
      <c r="BH127" s="1092"/>
      <c r="BI127" s="1092"/>
      <c r="BJ127" s="1092"/>
      <c r="BK127" s="1092"/>
      <c r="BL127" s="1093"/>
      <c r="BM127" s="1094" t="s">
        <v>499</v>
      </c>
      <c r="BN127" s="1092"/>
      <c r="BO127" s="1092"/>
      <c r="BP127" s="1092"/>
      <c r="BQ127" s="1092"/>
      <c r="BR127" s="1092"/>
      <c r="BS127" s="1093"/>
      <c r="BT127" s="1094" t="s">
        <v>500</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501</v>
      </c>
      <c r="CQ127" s="1009"/>
      <c r="CR127" s="1009"/>
      <c r="CS127" s="1009"/>
      <c r="CT127" s="1009"/>
      <c r="CU127" s="1009"/>
      <c r="CV127" s="1009"/>
      <c r="CW127" s="1009"/>
      <c r="CX127" s="1009"/>
      <c r="CY127" s="1009"/>
      <c r="CZ127" s="1009"/>
      <c r="DA127" s="1009"/>
      <c r="DB127" s="1009"/>
      <c r="DC127" s="1009"/>
      <c r="DD127" s="1009"/>
      <c r="DE127" s="1009"/>
      <c r="DF127" s="1010"/>
      <c r="DG127" s="978" t="s">
        <v>412</v>
      </c>
      <c r="DH127" s="979"/>
      <c r="DI127" s="979"/>
      <c r="DJ127" s="979"/>
      <c r="DK127" s="979"/>
      <c r="DL127" s="979" t="s">
        <v>474</v>
      </c>
      <c r="DM127" s="979"/>
      <c r="DN127" s="979"/>
      <c r="DO127" s="979"/>
      <c r="DP127" s="979"/>
      <c r="DQ127" s="979" t="s">
        <v>412</v>
      </c>
      <c r="DR127" s="979"/>
      <c r="DS127" s="979"/>
      <c r="DT127" s="979"/>
      <c r="DU127" s="979"/>
      <c r="DV127" s="980" t="s">
        <v>412</v>
      </c>
      <c r="DW127" s="980"/>
      <c r="DX127" s="980"/>
      <c r="DY127" s="980"/>
      <c r="DZ127" s="981"/>
    </row>
    <row r="128" spans="1:130" s="248" customFormat="1" ht="26.25" customHeight="1" thickBot="1" x14ac:dyDescent="0.2">
      <c r="A128" s="1102" t="s">
        <v>502</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503</v>
      </c>
      <c r="X128" s="1104"/>
      <c r="Y128" s="1104"/>
      <c r="Z128" s="1105"/>
      <c r="AA128" s="1106">
        <v>3000</v>
      </c>
      <c r="AB128" s="1107"/>
      <c r="AC128" s="1107"/>
      <c r="AD128" s="1107"/>
      <c r="AE128" s="1108"/>
      <c r="AF128" s="1109" t="s">
        <v>415</v>
      </c>
      <c r="AG128" s="1107"/>
      <c r="AH128" s="1107"/>
      <c r="AI128" s="1107"/>
      <c r="AJ128" s="1108"/>
      <c r="AK128" s="1109" t="s">
        <v>474</v>
      </c>
      <c r="AL128" s="1107"/>
      <c r="AM128" s="1107"/>
      <c r="AN128" s="1107"/>
      <c r="AO128" s="1108"/>
      <c r="AP128" s="1110"/>
      <c r="AQ128" s="1111"/>
      <c r="AR128" s="1111"/>
      <c r="AS128" s="1111"/>
      <c r="AT128" s="1112"/>
      <c r="AU128" s="284"/>
      <c r="AV128" s="284"/>
      <c r="AW128" s="284"/>
      <c r="AX128" s="947" t="s">
        <v>504</v>
      </c>
      <c r="AY128" s="948"/>
      <c r="AZ128" s="948"/>
      <c r="BA128" s="948"/>
      <c r="BB128" s="948"/>
      <c r="BC128" s="948"/>
      <c r="BD128" s="948"/>
      <c r="BE128" s="949"/>
      <c r="BF128" s="1113" t="s">
        <v>412</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505</v>
      </c>
      <c r="CQ128" s="1096"/>
      <c r="CR128" s="1096"/>
      <c r="CS128" s="1096"/>
      <c r="CT128" s="1096"/>
      <c r="CU128" s="1096"/>
      <c r="CV128" s="1096"/>
      <c r="CW128" s="1096"/>
      <c r="CX128" s="1096"/>
      <c r="CY128" s="1096"/>
      <c r="CZ128" s="1096"/>
      <c r="DA128" s="1096"/>
      <c r="DB128" s="1096"/>
      <c r="DC128" s="1096"/>
      <c r="DD128" s="1096"/>
      <c r="DE128" s="1096"/>
      <c r="DF128" s="1097"/>
      <c r="DG128" s="1098" t="s">
        <v>412</v>
      </c>
      <c r="DH128" s="1099"/>
      <c r="DI128" s="1099"/>
      <c r="DJ128" s="1099"/>
      <c r="DK128" s="1099"/>
      <c r="DL128" s="1099" t="s">
        <v>470</v>
      </c>
      <c r="DM128" s="1099"/>
      <c r="DN128" s="1099"/>
      <c r="DO128" s="1099"/>
      <c r="DP128" s="1099"/>
      <c r="DQ128" s="1099" t="s">
        <v>472</v>
      </c>
      <c r="DR128" s="1099"/>
      <c r="DS128" s="1099"/>
      <c r="DT128" s="1099"/>
      <c r="DU128" s="1099"/>
      <c r="DV128" s="1100" t="s">
        <v>472</v>
      </c>
      <c r="DW128" s="1100"/>
      <c r="DX128" s="1100"/>
      <c r="DY128" s="1100"/>
      <c r="DZ128" s="1101"/>
    </row>
    <row r="129" spans="1:131" s="248" customFormat="1" ht="26.25" customHeight="1" x14ac:dyDescent="0.15">
      <c r="A129" s="989" t="s">
        <v>107</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506</v>
      </c>
      <c r="X129" s="1133"/>
      <c r="Y129" s="1133"/>
      <c r="Z129" s="1134"/>
      <c r="AA129" s="1017">
        <v>2832570</v>
      </c>
      <c r="AB129" s="1018"/>
      <c r="AC129" s="1018"/>
      <c r="AD129" s="1018"/>
      <c r="AE129" s="1019"/>
      <c r="AF129" s="1020">
        <v>2816101</v>
      </c>
      <c r="AG129" s="1018"/>
      <c r="AH129" s="1018"/>
      <c r="AI129" s="1018"/>
      <c r="AJ129" s="1019"/>
      <c r="AK129" s="1020">
        <v>2928700</v>
      </c>
      <c r="AL129" s="1018"/>
      <c r="AM129" s="1018"/>
      <c r="AN129" s="1018"/>
      <c r="AO129" s="1019"/>
      <c r="AP129" s="1135"/>
      <c r="AQ129" s="1136"/>
      <c r="AR129" s="1136"/>
      <c r="AS129" s="1136"/>
      <c r="AT129" s="1137"/>
      <c r="AU129" s="286"/>
      <c r="AV129" s="286"/>
      <c r="AW129" s="286"/>
      <c r="AX129" s="1126" t="s">
        <v>507</v>
      </c>
      <c r="AY129" s="1009"/>
      <c r="AZ129" s="1009"/>
      <c r="BA129" s="1009"/>
      <c r="BB129" s="1009"/>
      <c r="BC129" s="1009"/>
      <c r="BD129" s="1009"/>
      <c r="BE129" s="1010"/>
      <c r="BF129" s="1127" t="s">
        <v>508</v>
      </c>
      <c r="BG129" s="1128"/>
      <c r="BH129" s="1128"/>
      <c r="BI129" s="1128"/>
      <c r="BJ129" s="1128"/>
      <c r="BK129" s="1128"/>
      <c r="BL129" s="1129"/>
      <c r="BM129" s="1127">
        <v>20</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9" t="s">
        <v>509</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510</v>
      </c>
      <c r="X130" s="1133"/>
      <c r="Y130" s="1133"/>
      <c r="Z130" s="1134"/>
      <c r="AA130" s="1017">
        <v>675179</v>
      </c>
      <c r="AB130" s="1018"/>
      <c r="AC130" s="1018"/>
      <c r="AD130" s="1018"/>
      <c r="AE130" s="1019"/>
      <c r="AF130" s="1020">
        <v>669424</v>
      </c>
      <c r="AG130" s="1018"/>
      <c r="AH130" s="1018"/>
      <c r="AI130" s="1018"/>
      <c r="AJ130" s="1019"/>
      <c r="AK130" s="1020">
        <v>659337</v>
      </c>
      <c r="AL130" s="1018"/>
      <c r="AM130" s="1018"/>
      <c r="AN130" s="1018"/>
      <c r="AO130" s="1019"/>
      <c r="AP130" s="1135"/>
      <c r="AQ130" s="1136"/>
      <c r="AR130" s="1136"/>
      <c r="AS130" s="1136"/>
      <c r="AT130" s="1137"/>
      <c r="AU130" s="286"/>
      <c r="AV130" s="286"/>
      <c r="AW130" s="286"/>
      <c r="AX130" s="1126" t="s">
        <v>511</v>
      </c>
      <c r="AY130" s="1009"/>
      <c r="AZ130" s="1009"/>
      <c r="BA130" s="1009"/>
      <c r="BB130" s="1009"/>
      <c r="BC130" s="1009"/>
      <c r="BD130" s="1009"/>
      <c r="BE130" s="1010"/>
      <c r="BF130" s="1163">
        <v>4</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512</v>
      </c>
      <c r="X131" s="1171"/>
      <c r="Y131" s="1171"/>
      <c r="Z131" s="1172"/>
      <c r="AA131" s="1064">
        <v>2157391</v>
      </c>
      <c r="AB131" s="1043"/>
      <c r="AC131" s="1043"/>
      <c r="AD131" s="1043"/>
      <c r="AE131" s="1044"/>
      <c r="AF131" s="1042">
        <v>2146677</v>
      </c>
      <c r="AG131" s="1043"/>
      <c r="AH131" s="1043"/>
      <c r="AI131" s="1043"/>
      <c r="AJ131" s="1044"/>
      <c r="AK131" s="1042">
        <v>2269363</v>
      </c>
      <c r="AL131" s="1043"/>
      <c r="AM131" s="1043"/>
      <c r="AN131" s="1043"/>
      <c r="AO131" s="1044"/>
      <c r="AP131" s="1173"/>
      <c r="AQ131" s="1174"/>
      <c r="AR131" s="1174"/>
      <c r="AS131" s="1174"/>
      <c r="AT131" s="1175"/>
      <c r="AU131" s="286"/>
      <c r="AV131" s="286"/>
      <c r="AW131" s="286"/>
      <c r="AX131" s="1145" t="s">
        <v>513</v>
      </c>
      <c r="AY131" s="1096"/>
      <c r="AZ131" s="1096"/>
      <c r="BA131" s="1096"/>
      <c r="BB131" s="1096"/>
      <c r="BC131" s="1096"/>
      <c r="BD131" s="1096"/>
      <c r="BE131" s="1097"/>
      <c r="BF131" s="1146" t="s">
        <v>420</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2" t="s">
        <v>514</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515</v>
      </c>
      <c r="W132" s="1156"/>
      <c r="X132" s="1156"/>
      <c r="Y132" s="1156"/>
      <c r="Z132" s="1157"/>
      <c r="AA132" s="1158">
        <v>4.4992771359999999</v>
      </c>
      <c r="AB132" s="1159"/>
      <c r="AC132" s="1159"/>
      <c r="AD132" s="1159"/>
      <c r="AE132" s="1160"/>
      <c r="AF132" s="1161">
        <v>4.1927593209999996</v>
      </c>
      <c r="AG132" s="1159"/>
      <c r="AH132" s="1159"/>
      <c r="AI132" s="1159"/>
      <c r="AJ132" s="1160"/>
      <c r="AK132" s="1161">
        <v>3.5056533490000001</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516</v>
      </c>
      <c r="W133" s="1139"/>
      <c r="X133" s="1139"/>
      <c r="Y133" s="1139"/>
      <c r="Z133" s="1140"/>
      <c r="AA133" s="1141">
        <v>4.4000000000000004</v>
      </c>
      <c r="AB133" s="1142"/>
      <c r="AC133" s="1142"/>
      <c r="AD133" s="1142"/>
      <c r="AE133" s="1143"/>
      <c r="AF133" s="1141">
        <v>4.2</v>
      </c>
      <c r="AG133" s="1142"/>
      <c r="AH133" s="1142"/>
      <c r="AI133" s="1142"/>
      <c r="AJ133" s="1143"/>
      <c r="AK133" s="1141">
        <v>4</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faQSuJy7zwsp2qBuh5a0cQ8N3jlczgX/RavIMjCTiccuWZE6KhOFWrKw694gUrQBOntTLNzwh0IvskWOaq+YA==" saltValue="hP33bu5LNj6tPnM2l0ok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BA74" sqref="BA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5RV/ZFumBCXLGMKIkmqvVDKadxw8jWTgajwzlmlmxYgGb27isR84snR5P5356KScmVY/rFRxVtGL9qV7ZXdgZw==" saltValue="1LR3FCzyeHkNhXyJnpre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B5O8wmQZBbvdHT4bv7DDH3oC8SLmW+E9gXTc/N7tUrzVNSj9jNLAWaoVpAyEk7mCwOHl0BYzUM9xfS/G0uz6w==" saltValue="Uu3xLCkJfu11T7S2XiB4y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9"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525</v>
      </c>
      <c r="AL9" s="1179"/>
      <c r="AM9" s="1179"/>
      <c r="AN9" s="1180"/>
      <c r="AO9" s="314">
        <v>681001</v>
      </c>
      <c r="AP9" s="314">
        <v>200059</v>
      </c>
      <c r="AQ9" s="315">
        <v>224098</v>
      </c>
      <c r="AR9" s="316">
        <v>-10.7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526</v>
      </c>
      <c r="AL10" s="1179"/>
      <c r="AM10" s="1179"/>
      <c r="AN10" s="1180"/>
      <c r="AO10" s="317">
        <v>79854</v>
      </c>
      <c r="AP10" s="317">
        <v>23459</v>
      </c>
      <c r="AQ10" s="318">
        <v>32087</v>
      </c>
      <c r="AR10" s="319">
        <v>-26.9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527</v>
      </c>
      <c r="AL11" s="1179"/>
      <c r="AM11" s="1179"/>
      <c r="AN11" s="1180"/>
      <c r="AO11" s="317" t="s">
        <v>528</v>
      </c>
      <c r="AP11" s="317" t="s">
        <v>528</v>
      </c>
      <c r="AQ11" s="318">
        <v>3587</v>
      </c>
      <c r="AR11" s="319" t="s">
        <v>528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529</v>
      </c>
      <c r="AL12" s="1179"/>
      <c r="AM12" s="1179"/>
      <c r="AN12" s="1180"/>
      <c r="AO12" s="317" t="s">
        <v>528</v>
      </c>
      <c r="AP12" s="317" t="s">
        <v>528</v>
      </c>
      <c r="AQ12" s="318" t="s">
        <v>528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530</v>
      </c>
      <c r="AL13" s="1179"/>
      <c r="AM13" s="1179"/>
      <c r="AN13" s="1180"/>
      <c r="AO13" s="317">
        <v>17316</v>
      </c>
      <c r="AP13" s="317">
        <v>5087</v>
      </c>
      <c r="AQ13" s="318">
        <v>11579</v>
      </c>
      <c r="AR13" s="319">
        <v>-56.1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531</v>
      </c>
      <c r="AL14" s="1179"/>
      <c r="AM14" s="1179"/>
      <c r="AN14" s="1180"/>
      <c r="AO14" s="317">
        <v>18367</v>
      </c>
      <c r="AP14" s="317">
        <v>5396</v>
      </c>
      <c r="AQ14" s="318">
        <v>4496</v>
      </c>
      <c r="AR14" s="319">
        <v>20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532</v>
      </c>
      <c r="AL15" s="1185"/>
      <c r="AM15" s="1185"/>
      <c r="AN15" s="1186"/>
      <c r="AO15" s="317">
        <v>-68338</v>
      </c>
      <c r="AP15" s="317">
        <v>-20076</v>
      </c>
      <c r="AQ15" s="318">
        <v>-17592</v>
      </c>
      <c r="AR15" s="319">
        <v>14.1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185</v>
      </c>
      <c r="AL16" s="1185"/>
      <c r="AM16" s="1185"/>
      <c r="AN16" s="1186"/>
      <c r="AO16" s="317">
        <v>728200</v>
      </c>
      <c r="AP16" s="317">
        <v>213925</v>
      </c>
      <c r="AQ16" s="318">
        <v>258255</v>
      </c>
      <c r="AR16" s="319">
        <v>-17.2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537</v>
      </c>
      <c r="AL21" s="1188"/>
      <c r="AM21" s="1188"/>
      <c r="AN21" s="1189"/>
      <c r="AO21" s="330">
        <v>24.38</v>
      </c>
      <c r="AP21" s="331">
        <v>22.75</v>
      </c>
      <c r="AQ21" s="332">
        <v>1.63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538</v>
      </c>
      <c r="AL22" s="1188"/>
      <c r="AM22" s="1188"/>
      <c r="AN22" s="1189"/>
      <c r="AO22" s="335">
        <v>90.2</v>
      </c>
      <c r="AP22" s="336">
        <v>95.6</v>
      </c>
      <c r="AQ22" s="337">
        <v>-5.4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542</v>
      </c>
      <c r="AL32" s="1182"/>
      <c r="AM32" s="1182"/>
      <c r="AN32" s="1183"/>
      <c r="AO32" s="345">
        <v>537078</v>
      </c>
      <c r="AP32" s="345">
        <v>157778</v>
      </c>
      <c r="AQ32" s="346">
        <v>146295</v>
      </c>
      <c r="AR32" s="347">
        <v>7.8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543</v>
      </c>
      <c r="AL33" s="1182"/>
      <c r="AM33" s="1182"/>
      <c r="AN33" s="1183"/>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544</v>
      </c>
      <c r="AL34" s="1182"/>
      <c r="AM34" s="1182"/>
      <c r="AN34" s="1183"/>
      <c r="AO34" s="345" t="s">
        <v>528</v>
      </c>
      <c r="AP34" s="345" t="s">
        <v>528</v>
      </c>
      <c r="AQ34" s="346">
        <v>4</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545</v>
      </c>
      <c r="AL35" s="1182"/>
      <c r="AM35" s="1182"/>
      <c r="AN35" s="1183"/>
      <c r="AO35" s="345">
        <v>171715</v>
      </c>
      <c r="AP35" s="345">
        <v>50445</v>
      </c>
      <c r="AQ35" s="346">
        <v>31593</v>
      </c>
      <c r="AR35" s="347">
        <v>59.7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546</v>
      </c>
      <c r="AL36" s="1182"/>
      <c r="AM36" s="1182"/>
      <c r="AN36" s="1183"/>
      <c r="AO36" s="345">
        <v>24413</v>
      </c>
      <c r="AP36" s="345">
        <v>7172</v>
      </c>
      <c r="AQ36" s="346">
        <v>3914</v>
      </c>
      <c r="AR36" s="347">
        <v>83.2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547</v>
      </c>
      <c r="AL37" s="1182"/>
      <c r="AM37" s="1182"/>
      <c r="AN37" s="1183"/>
      <c r="AO37" s="345">
        <v>5479</v>
      </c>
      <c r="AP37" s="345">
        <v>1610</v>
      </c>
      <c r="AQ37" s="346">
        <v>1348</v>
      </c>
      <c r="AR37" s="347">
        <v>19.399999999999999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548</v>
      </c>
      <c r="AL38" s="1191"/>
      <c r="AM38" s="1191"/>
      <c r="AN38" s="1192"/>
      <c r="AO38" s="348">
        <v>208</v>
      </c>
      <c r="AP38" s="348">
        <v>61</v>
      </c>
      <c r="AQ38" s="349">
        <v>27</v>
      </c>
      <c r="AR38" s="337">
        <v>125.9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549</v>
      </c>
      <c r="AL39" s="1191"/>
      <c r="AM39" s="1191"/>
      <c r="AN39" s="1192"/>
      <c r="AO39" s="345" t="s">
        <v>528</v>
      </c>
      <c r="AP39" s="345" t="s">
        <v>528</v>
      </c>
      <c r="AQ39" s="346">
        <v>-7201</v>
      </c>
      <c r="AR39" s="347" t="s">
        <v>528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550</v>
      </c>
      <c r="AL40" s="1182"/>
      <c r="AM40" s="1182"/>
      <c r="AN40" s="1183"/>
      <c r="AO40" s="345">
        <v>-659337</v>
      </c>
      <c r="AP40" s="345">
        <v>-193695</v>
      </c>
      <c r="AQ40" s="346">
        <v>-128709</v>
      </c>
      <c r="AR40" s="347">
        <v>50.5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296</v>
      </c>
      <c r="AL41" s="1194"/>
      <c r="AM41" s="1194"/>
      <c r="AN41" s="1195"/>
      <c r="AO41" s="345">
        <v>79556</v>
      </c>
      <c r="AP41" s="345">
        <v>23371</v>
      </c>
      <c r="AQ41" s="346">
        <v>47272</v>
      </c>
      <c r="AR41" s="347">
        <v>-50.6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520</v>
      </c>
      <c r="AN49" s="1198" t="s">
        <v>554</v>
      </c>
      <c r="AO49" s="1199"/>
      <c r="AP49" s="1199"/>
      <c r="AQ49" s="1199"/>
      <c r="AR49" s="120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2436028</v>
      </c>
      <c r="AN51" s="367">
        <v>669422</v>
      </c>
      <c r="AO51" s="368">
        <v>65.400000000000006</v>
      </c>
      <c r="AP51" s="369">
        <v>291945</v>
      </c>
      <c r="AQ51" s="370">
        <v>4.0999999999999996</v>
      </c>
      <c r="AR51" s="371">
        <v>61.3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1741890</v>
      </c>
      <c r="AN52" s="375">
        <v>478673</v>
      </c>
      <c r="AO52" s="376">
        <v>126.9</v>
      </c>
      <c r="AP52" s="377">
        <v>127651</v>
      </c>
      <c r="AQ52" s="378">
        <v>0.3</v>
      </c>
      <c r="AR52" s="379">
        <v>126.6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3464670</v>
      </c>
      <c r="AN53" s="367">
        <v>958945</v>
      </c>
      <c r="AO53" s="368">
        <v>43.2</v>
      </c>
      <c r="AP53" s="369">
        <v>291173</v>
      </c>
      <c r="AQ53" s="370">
        <v>-0.3</v>
      </c>
      <c r="AR53" s="371">
        <v>43.5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2455666</v>
      </c>
      <c r="AN54" s="375">
        <v>679675</v>
      </c>
      <c r="AO54" s="376">
        <v>42</v>
      </c>
      <c r="AP54" s="377">
        <v>119071</v>
      </c>
      <c r="AQ54" s="378">
        <v>-6.7</v>
      </c>
      <c r="AR54" s="379">
        <v>48.7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2059559</v>
      </c>
      <c r="AN55" s="367">
        <v>581468</v>
      </c>
      <c r="AO55" s="368">
        <v>-39.4</v>
      </c>
      <c r="AP55" s="369">
        <v>271581</v>
      </c>
      <c r="AQ55" s="370">
        <v>-6.7</v>
      </c>
      <c r="AR55" s="371">
        <v>-32.700000000000003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850156</v>
      </c>
      <c r="AN56" s="375">
        <v>240021</v>
      </c>
      <c r="AO56" s="376">
        <v>-64.7</v>
      </c>
      <c r="AP56" s="377">
        <v>117844</v>
      </c>
      <c r="AQ56" s="378">
        <v>-1</v>
      </c>
      <c r="AR56" s="379">
        <v>-63.7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2057488</v>
      </c>
      <c r="AN57" s="367">
        <v>592936</v>
      </c>
      <c r="AO57" s="368">
        <v>2</v>
      </c>
      <c r="AP57" s="369">
        <v>268375</v>
      </c>
      <c r="AQ57" s="370">
        <v>-1.2</v>
      </c>
      <c r="AR57" s="371">
        <v>3.2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758581</v>
      </c>
      <c r="AN58" s="375">
        <v>218611</v>
      </c>
      <c r="AO58" s="376">
        <v>-8.9</v>
      </c>
      <c r="AP58" s="377">
        <v>119602</v>
      </c>
      <c r="AQ58" s="378">
        <v>1.5</v>
      </c>
      <c r="AR58" s="379">
        <v>-10.4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3151851</v>
      </c>
      <c r="AN59" s="367">
        <v>925926</v>
      </c>
      <c r="AO59" s="368">
        <v>56.2</v>
      </c>
      <c r="AP59" s="369">
        <v>301035</v>
      </c>
      <c r="AQ59" s="370">
        <v>12.2</v>
      </c>
      <c r="AR59" s="371">
        <v>44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1722633</v>
      </c>
      <c r="AN60" s="375">
        <v>506061</v>
      </c>
      <c r="AO60" s="376">
        <v>131.5</v>
      </c>
      <c r="AP60" s="377">
        <v>154376</v>
      </c>
      <c r="AQ60" s="378">
        <v>29.1</v>
      </c>
      <c r="AR60" s="379">
        <v>102.4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2633919</v>
      </c>
      <c r="AN61" s="382">
        <v>745739</v>
      </c>
      <c r="AO61" s="383">
        <v>25.5</v>
      </c>
      <c r="AP61" s="384">
        <v>284822</v>
      </c>
      <c r="AQ61" s="385">
        <v>1.6</v>
      </c>
      <c r="AR61" s="371">
        <v>23.9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1505785</v>
      </c>
      <c r="AN62" s="375">
        <v>424608</v>
      </c>
      <c r="AO62" s="376">
        <v>45.4</v>
      </c>
      <c r="AP62" s="377">
        <v>127709</v>
      </c>
      <c r="AQ62" s="378">
        <v>4.5999999999999996</v>
      </c>
      <c r="AR62" s="379">
        <v>40.799999999999997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Jx2XtTHNqSzpJ5CKk9p8GteR+vi3qWLMwItZdgk8KWCHdAVHFSc9odjoWmtV6RKtVMttYic9bRK2fWy/2Ws8A==" saltValue="LjtdXHVEm4mh66c4bOQsa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4" zoomScale="70" zoomScaleNormal="70" zoomScaleSheetLayoutView="55" workbookViewId="0">
      <selection activeCell="DU104" sqref="DU104"/>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0" spans="125:125" ht="13.5" hidden="1" customHeight="1" x14ac:dyDescent="0.15"/>
    <row r="121" spans="125:125" ht="13.5" hidden="1" customHeight="1" x14ac:dyDescent="0.15">
      <c r="DU121" s="292"/>
    </row>
  </sheetData>
  <sheetProtection algorithmName="SHA-512" hashValue="n8PKoUTgULpuOXouMWQMUv6UO+meqzaOmm0Hkv/p6hVH459VZYjvXo1j2KgxEUPY1ylkijR+lj7cK9QcqpTUlg==" saltValue="2DsNqDvd/6oz22Hxbz3J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8" zoomScale="70" zoomScaleNormal="70" zoomScaleSheetLayoutView="55" workbookViewId="0">
      <selection activeCell="AF100" sqref="AF10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5gl//XBVPzRIXJkv+6Pu8LkirsMlWXdQ/WIZRIN+YIUHdf0Xui1Os2DvJYNqG8uXpYQXchGrxNU5jXEXPK/Buw==" saltValue="n9kVk6A6a1Oor7XCktqk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election activeCell="G45" sqref="G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01" t="s">
        <v>3</v>
      </c>
      <c r="D47" s="1201"/>
      <c r="E47" s="1202"/>
      <c r="F47" s="11">
        <v>26.51</v>
      </c>
      <c r="G47" s="12">
        <v>30.51</v>
      </c>
      <c r="H47" s="12">
        <v>25.03</v>
      </c>
      <c r="I47" s="12">
        <v>22.63</v>
      </c>
      <c r="J47" s="13">
        <v>29.53</v>
      </c>
    </row>
    <row r="48" spans="2:10" ht="57.75" customHeight="1" x14ac:dyDescent="0.15">
      <c r="B48" s="14"/>
      <c r="C48" s="1203" t="s">
        <v>4</v>
      </c>
      <c r="D48" s="1203"/>
      <c r="E48" s="1204"/>
      <c r="F48" s="15">
        <v>4.8899999999999997</v>
      </c>
      <c r="G48" s="16">
        <v>1.97</v>
      </c>
      <c r="H48" s="16">
        <v>1.86</v>
      </c>
      <c r="I48" s="16">
        <v>1.46</v>
      </c>
      <c r="J48" s="17">
        <v>1.05</v>
      </c>
    </row>
    <row r="49" spans="2:10" ht="57.75" customHeight="1" thickBot="1" x14ac:dyDescent="0.2">
      <c r="B49" s="18"/>
      <c r="C49" s="1205" t="s">
        <v>5</v>
      </c>
      <c r="D49" s="1205"/>
      <c r="E49" s="1206"/>
      <c r="F49" s="19">
        <v>7.61</v>
      </c>
      <c r="G49" s="20">
        <v>3.15</v>
      </c>
      <c r="H49" s="20" t="s">
        <v>575</v>
      </c>
      <c r="I49" s="20">
        <v>4.72</v>
      </c>
      <c r="J49" s="21">
        <v>18.37</v>
      </c>
    </row>
    <row r="50" spans="2:10" ht="13.5" customHeight="1" x14ac:dyDescent="0.15"/>
  </sheetData>
  <sheetProtection algorithmName="SHA-512" hashValue="5z0FXIWMX5fEZMRaLOk80qYz2/K/al1OcomZyEyrQU7j+iqjU1o/l9TBggMFJDTGxd8CjP6Lx4DcE8vhp/IWrg==" saltValue="lb3BXeF8jUSSkW8hccnT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西村　ゆかり</cp:lastModifiedBy>
  <cp:lastPrinted>2022-03-29T04:40:12Z</cp:lastPrinted>
  <dcterms:created xsi:type="dcterms:W3CDTF">2022-02-02T06:55:04Z</dcterms:created>
  <dcterms:modified xsi:type="dcterms:W3CDTF">2022-03-29T04:40:12Z</dcterms:modified>
  <cp:category/>
</cp:coreProperties>
</file>