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mc:AlternateContent xmlns:mc="http://schemas.openxmlformats.org/markup-compatibility/2006">
    <mc:Choice Requires="x15">
      <x15ac:absPath xmlns:x15ac="http://schemas.microsoft.com/office/spreadsheetml/2010/11/ac" url="\\FILE\data\各課共有\02企画調整課\02財政係\R3\05決算\01 決算全般\02決算状況(財政状況資料集、旧決算カード)\02財政状況資料集\R2\040228【〆切：３月１５日（火）１７時（厳守）】令和２年度財政状況資料集の作成等について\02回答\"/>
    </mc:Choice>
  </mc:AlternateContent>
  <xr:revisionPtr revIDLastSave="0" documentId="13_ncr:1_{760F5907-2DA9-4E84-B947-6BE8B7254D2D}" xr6:coauthVersionLast="36" xr6:coauthVersionMax="36" xr10:uidLastSave="{00000000-0000-0000-0000-000000000000}"/>
  <bookViews>
    <workbookView xWindow="0" yWindow="0" windowWidth="15360" windowHeight="7635" tabRatio="86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790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O37" i="10"/>
  <c r="BE37" i="10"/>
  <c r="AM37" i="10"/>
  <c r="U37" i="10"/>
  <c r="CO36" i="10"/>
  <c r="AM36" i="10"/>
  <c r="CO35" i="10"/>
  <c r="AM35" i="10"/>
  <c r="BW34" i="10"/>
  <c r="BW35" i="10" s="1"/>
  <c r="BW36" i="10" s="1"/>
  <c r="BW37" i="10" s="1"/>
  <c r="BW38" i="10" s="1"/>
  <c r="BW39" i="10" s="1"/>
  <c r="BW40" i="10" s="1"/>
  <c r="BW41" i="10" s="1"/>
  <c r="C34" i="10"/>
  <c r="CO34" i="10" l="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C38" i="10" s="1"/>
  <c r="U34" i="10"/>
  <c r="U35" i="10" s="1"/>
  <c r="U36" i="10" s="1"/>
  <c r="AM34" i="10" l="1"/>
  <c r="BE34" i="10" s="1"/>
  <c r="BE35" i="10" s="1"/>
  <c r="BE36" i="10" s="1"/>
</calcChain>
</file>

<file path=xl/sharedStrings.xml><?xml version="1.0" encoding="utf-8"?>
<sst xmlns="http://schemas.openxmlformats.org/spreadsheetml/2006/main" count="1139" uniqueCount="620">
  <si>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</si>
  <si>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</si>
  <si>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</si>
  <si>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</si>
  <si>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</si>
  <si>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</si>
  <si>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</si>
  <si>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</si>
  <si>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</si>
  <si>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</si>
  <si>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</si>
  <si>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</si>
  <si>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</si>
  <si>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</si>
  <si>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</si>
  <si>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</si>
  <si>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</si>
  <si>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</si>
  <si>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</si>
  <si>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</si>
  <si>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</si>
  <si>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</si>
  <si>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</si>
  <si>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</si>
  <si>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</si>
  <si>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</si>
  <si>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</si>
  <si>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</si>
  <si>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</si>
  <si>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</si>
  <si>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</si>
  <si>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</si>
  <si>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</si>
  <si>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</si>
  <si>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</si>
  <si>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</si>
  <si>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</si>
  <si>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</si>
  <si>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</si>
  <si>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</si>
  <si>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</si>
  <si>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</si>
  <si>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</si>
  <si>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</si>
  <si>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</si>
  <si>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</si>
  <si>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</si>
  <si>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</si>
  <si>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</si>
  <si>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</si>
  <si>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</si>
  <si>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</si>
  <si>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</si>
  <si>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</si>
  <si>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</si>
  <si>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</si>
  <si>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</si>
  <si>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</si>
  <si>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</si>
  <si>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</si>
  <si>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</si>
  <si>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</si>
  <si>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</si>
  <si>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</si>
  <si>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</si>
  <si>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</si>
  <si>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</si>
  <si>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</si>
  <si>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</si>
  <si>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</si>
  <si>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</si>
  <si>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</si>
  <si>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</si>
  <si>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</si>
  <si>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</si>
  <si>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</si>
  <si>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</si>
  <si>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</si>
  <si>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</si>
  <si>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</si>
  <si>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</si>
  <si>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</si>
  <si>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</si>
  <si>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</si>
  <si>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</si>
  <si>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</si>
  <si>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</si>
  <si>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</si>
  <si>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</si>
  <si>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</si>
  <si>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</si>
  <si>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</si>
  <si>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</si>
  <si>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</si>
  <si>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</si>
  <si>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</si>
  <si>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</si>
  <si>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</si>
  <si>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安芸市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</si>
  <si>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</si>
  <si>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</si>
  <si>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</si>
  <si>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</si>
  <si>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</si>
  <si>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</si>
  <si>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</si>
  <si>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</si>
  <si>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</si>
  <si>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</si>
  <si>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</si>
  <si>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</si>
  <si>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</si>
  <si>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</si>
  <si>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</si>
  <si>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</si>
  <si>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</si>
  <si>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</si>
  <si>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</si>
  <si>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</si>
  <si>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</si>
  <si>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</si>
  <si>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</si>
  <si>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</si>
  <si>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</si>
  <si>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</si>
  <si>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</si>
  <si>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</si>
  <si>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</si>
  <si>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</si>
  <si>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</si>
  <si>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</si>
  <si>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</si>
  <si>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</si>
  <si>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</si>
  <si>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</si>
  <si>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</si>
  <si>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</si>
  <si>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</si>
  <si>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</si>
  <si>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</si>
  <si>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</si>
  <si>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</si>
  <si>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</si>
  <si>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</si>
  <si>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</si>
  <si>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</si>
  <si>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</si>
  <si>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</si>
  <si>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</si>
  <si>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</si>
  <si>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</si>
  <si>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</si>
  <si>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</si>
  <si>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</si>
  <si>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</si>
  <si>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</si>
  <si>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</si>
  <si>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</si>
  <si>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</si>
  <si>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</si>
  <si>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</si>
  <si>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</si>
  <si>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</si>
  <si>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</si>
  <si>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</si>
  <si>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</si>
  <si>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</si>
  <si>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</si>
  <si>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</si>
  <si>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</si>
  <si>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</si>
  <si>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</si>
  <si>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</si>
  <si>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</si>
  <si>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</si>
  <si>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</si>
  <si>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</si>
  <si>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</si>
  <si>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</si>
  <si>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</si>
  <si>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</si>
  <si>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</si>
  <si>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</si>
  <si>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</si>
  <si>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</si>
  <si>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</si>
  <si>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</si>
  <si>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</si>
  <si>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</si>
  <si>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</si>
  <si>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</si>
  <si>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</si>
  <si>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</si>
  <si>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</si>
  <si>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</si>
  <si>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</si>
  <si>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</si>
  <si>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</si>
  <si>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</si>
  <si>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</si>
  <si>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</si>
  <si>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</si>
  <si>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</si>
  <si>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</si>
  <si>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</si>
  <si>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</si>
  <si>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</si>
  <si>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</si>
  <si>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</si>
  <si>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</si>
  <si>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</si>
  <si>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</si>
  <si>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</si>
  <si>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</si>
  <si>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</si>
  <si>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</si>
  <si>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</si>
  <si>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</si>
  <si>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高知県安芸市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</si>
  <si>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</si>
  <si>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</si>
  <si>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</si>
  <si>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</si>
  <si>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</si>
  <si>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</si>
  <si>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</si>
  <si>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</si>
  <si>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</si>
  <si>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</si>
  <si>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</si>
  <si>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</si>
  <si>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</si>
  <si>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</si>
  <si>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</si>
  <si>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</si>
  <si>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</si>
  <si>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</si>
  <si>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</si>
  <si>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</si>
  <si>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</si>
  <si>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</si>
  <si>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</si>
  <si>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</si>
  <si>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</si>
  <si>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</si>
  <si>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</si>
  <si>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</si>
  <si>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</si>
  <si>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</si>
  <si>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</si>
  <si>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</si>
  <si>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</si>
  <si>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</si>
  <si>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</si>
  <si>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</si>
  <si>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</si>
  <si>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</si>
  <si>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</si>
  <si>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</si>
  <si>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</si>
  <si>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</si>
  <si>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</si>
  <si>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</si>
  <si>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</si>
  <si>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</si>
  <si>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</si>
  <si>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</si>
  <si>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</si>
  <si>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</si>
  <si>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</si>
  <si>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</si>
  <si>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</si>
  <si>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</si>
  <si>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</si>
  <si>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</si>
  <si>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</si>
  <si>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</si>
  <si>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</si>
  <si>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</si>
  <si>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</si>
  <si>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</si>
  <si>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</si>
  <si>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</si>
  <si>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</si>
  <si>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</si>
  <si>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</si>
  <si>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</si>
  <si>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</si>
  <si>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</si>
  <si>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</si>
  <si>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</si>
  <si>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</si>
  <si>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</si>
  <si>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</si>
  <si>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</si>
  <si>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</si>
  <si>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</si>
  <si>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</si>
  <si>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</si>
  <si>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</si>
  <si>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</si>
  <si>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</si>
  <si>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</si>
  <si>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</si>
  <si>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</si>
  <si>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</si>
  <si>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</si>
  <si>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</si>
  <si>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</si>
  <si>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</si>
  <si>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</si>
  <si>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</si>
  <si>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</si>
  <si>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</si>
  <si>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</si>
  <si>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</si>
  <si>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</si>
  <si>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</si>
  <si>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</si>
  <si>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</si>
  <si>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</si>
  <si>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</si>
  <si>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</si>
  <si>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</si>
  <si>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</si>
  <si>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</si>
  <si>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</si>
  <si>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</si>
  <si>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</si>
  <si>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</si>
  <si>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</si>
  <si>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</si>
  <si>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</si>
  <si>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</si>
  <si>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</si>
  <si>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</si>
  <si>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</si>
  <si>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</si>
  <si>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</si>
  <si>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</si>
  <si>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</si>
  <si>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</si>
  <si>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</si>
  <si>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</si>
  <si>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</si>
  <si>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</si>
  <si>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</si>
  <si>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</si>
  <si>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</si>
  <si>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</si>
  <si>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</si>
  <si>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</si>
  <si>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</si>
  <si>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</si>
  <si>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</si>
  <si>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</si>
  <si>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</si>
  <si>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</si>
  <si>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</si>
  <si>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</si>
  <si>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</si>
  <si>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</si>
  <si>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</si>
  <si>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</si>
  <si>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</si>
  <si>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</si>
  <si>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</si>
  <si>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</si>
  <si>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</si>
  <si>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</si>
  <si>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</si>
  <si>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</si>
  <si>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</si>
  <si>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高知県安芸市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</si>
  <si>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</si>
  <si>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</si>
  <si>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</si>
  <si>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</si>
  <si>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</si>
  <si>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</si>
  <si>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</si>
  <si>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</si>
  <si>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</si>
  <si>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</si>
  <si>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</si>
  <si>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</si>
  <si>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</si>
  <si>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</si>
  <si>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</si>
  <si>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</si>
  <si>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</si>
  <si>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</si>
  <si>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</si>
  <si>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</si>
  <si>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元気バス事業特別会計</t>
    <phoneticPr fontId="5"/>
  </si>
  <si>
    <t>住宅新築資金等貸付事業特別会計</t>
    <phoneticPr fontId="5"/>
  </si>
  <si>
    <t>鉄道経営助成基金事業特別会計</t>
    <phoneticPr fontId="5"/>
  </si>
  <si>
    <t>-</t>
    <phoneticPr fontId="5"/>
  </si>
  <si>
    <t>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</si>
  <si>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</si>
  <si>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</si>
  <si>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</si>
  <si>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</si>
  <si>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</si>
  <si>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</si>
  <si>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</si>
  <si>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</si>
  <si>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</si>
  <si>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</si>
  <si>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</si>
  <si>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</si>
  <si>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</si>
  <si>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</si>
  <si>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</si>
  <si>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</si>
  <si>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</si>
  <si>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</si>
  <si>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</si>
  <si>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</si>
  <si>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t>
    <phoneticPr fontId="5"/>
  </si>
  <si>
    <t>法非適用企業</t>
    <phoneticPr fontId="5"/>
  </si>
  <si>
    <t>農業集落排水事業特別会計</t>
    <phoneticPr fontId="5"/>
  </si>
  <si>
    <t>法非適用企業</t>
    <phoneticPr fontId="5"/>
  </si>
  <si>
    <t>住宅団地整備事業特別会計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</si>
  <si>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</si>
  <si>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</si>
  <si>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</si>
  <si>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</si>
  <si>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</si>
  <si>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</si>
  <si>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</si>
  <si>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</si>
  <si>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</si>
  <si>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</si>
  <si>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</si>
  <si>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</si>
  <si>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</si>
  <si>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</si>
  <si>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</si>
  <si>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</si>
  <si>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</si>
  <si>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</si>
  <si>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</si>
  <si>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</si>
  <si>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</si>
  <si>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</si>
  <si>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</si>
  <si>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</si>
  <si>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</si>
  <si>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</si>
  <si>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</si>
  <si>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</si>
  <si>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</si>
  <si>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</si>
  <si>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</si>
  <si>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</si>
  <si>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</si>
  <si>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</si>
  <si>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</si>
  <si>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</si>
  <si>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</si>
  <si>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</si>
  <si>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</si>
  <si>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</si>
  <si>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</si>
  <si>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</si>
  <si>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</si>
  <si>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</si>
  <si>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</si>
  <si>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</si>
  <si>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</si>
  <si>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</si>
  <si>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</si>
  <si>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</si>
  <si>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</si>
  <si>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</si>
  <si>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</si>
  <si>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</si>
  <si>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</si>
  <si>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</si>
  <si>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</si>
  <si>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</si>
  <si>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</si>
  <si>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</si>
  <si>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</si>
  <si>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</si>
  <si>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</si>
  <si>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</si>
  <si>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</si>
  <si>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</si>
  <si>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</si>
  <si>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</si>
  <si>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</si>
  <si>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</si>
  <si>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</si>
  <si>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</si>
  <si>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</si>
  <si>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</si>
  <si>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</si>
  <si>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</si>
  <si>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</si>
  <si>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</si>
  <si>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</si>
  <si>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</si>
  <si>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</si>
  <si>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</si>
  <si>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</si>
  <si>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</si>
  <si>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</si>
  <si>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</si>
  <si>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</si>
  <si>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</si>
  <si>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</si>
  <si>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</si>
  <si>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</si>
  <si>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</si>
  <si>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</si>
  <si>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</si>
  <si>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</si>
  <si>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</si>
  <si>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</si>
  <si>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</si>
  <si>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</si>
  <si>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</si>
  <si>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</si>
  <si>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</si>
  <si>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</si>
  <si>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</si>
  <si>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</si>
  <si>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</si>
  <si>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</si>
  <si>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</si>
  <si>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</si>
  <si>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</si>
  <si>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</si>
  <si>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</si>
  <si>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</si>
  <si>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</si>
  <si>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</si>
  <si>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</si>
  <si>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</si>
  <si>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</si>
  <si>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</si>
  <si>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</si>
  <si>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</si>
  <si>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</si>
  <si>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</si>
  <si>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</si>
  <si>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</si>
  <si>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</si>
  <si>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</si>
  <si>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</si>
  <si>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</si>
  <si>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</si>
  <si>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</si>
  <si>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</si>
  <si>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</si>
  <si>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</si>
  <si>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</si>
  <si>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</si>
  <si>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</si>
  <si>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</si>
  <si>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</si>
  <si>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</si>
  <si>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</si>
  <si>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</si>
  <si>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</si>
  <si>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</si>
  <si>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</si>
  <si>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</si>
  <si>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</si>
  <si>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</si>
  <si>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</si>
  <si>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</si>
  <si>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</si>
  <si>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</si>
  <si>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</si>
  <si>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</si>
  <si>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</si>
  <si>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</si>
  <si>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</si>
  <si>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</si>
  <si>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</si>
  <si>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水道事業会計</t>
  </si>
  <si>
    <t>一般会計</t>
  </si>
  <si>
    <t>介護保険事業特別会計</t>
  </si>
  <si>
    <t>住宅新築資金等貸付事業特別会計</t>
  </si>
  <si>
    <t>国民健康保険事業特別会計</t>
  </si>
  <si>
    <t>▲ 5.89</t>
  </si>
  <si>
    <t>▲ 2.33</t>
  </si>
  <si>
    <t>▲ 0.97</t>
  </si>
  <si>
    <t>▲ 0.95</t>
  </si>
  <si>
    <t>住宅団地整備事業特別会計</t>
  </si>
  <si>
    <t>後期高齢者医療事業特別会計</t>
  </si>
  <si>
    <t>▲ 0.00</t>
  </si>
  <si>
    <t>元気バス事業特別会計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</si>
  <si>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</si>
  <si>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</si>
  <si>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</si>
  <si>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</si>
  <si>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</si>
  <si>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</si>
  <si>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</si>
  <si>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</si>
  <si>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施設整備基金</t>
    <rPh sb="0" eb="2">
      <t>シセツ</t>
    </rPh>
    <rPh sb="2" eb="4">
      <t>セイビ</t>
    </rPh>
    <rPh sb="4" eb="6">
      <t>キキン</t>
    </rPh>
    <phoneticPr fontId="2"/>
  </si>
  <si>
    <t>ふるさと応援基金</t>
    <rPh sb="4" eb="6">
      <t>オウエン</t>
    </rPh>
    <rPh sb="6" eb="8">
      <t>キキン</t>
    </rPh>
    <phoneticPr fontId="2"/>
  </si>
  <si>
    <t>福祉振興基金</t>
    <rPh sb="0" eb="2">
      <t>フクシ</t>
    </rPh>
    <rPh sb="2" eb="4">
      <t>シンコウ</t>
    </rPh>
    <rPh sb="4" eb="6">
      <t>キキン</t>
    </rPh>
    <phoneticPr fontId="2"/>
  </si>
  <si>
    <t>退職手当基金</t>
    <rPh sb="0" eb="2">
      <t>タイショク</t>
    </rPh>
    <rPh sb="2" eb="4">
      <t>テアテ</t>
    </rPh>
    <rPh sb="4" eb="6">
      <t>キキン</t>
    </rPh>
    <phoneticPr fontId="2"/>
  </si>
  <si>
    <t>鉄道経営助成基金</t>
    <rPh sb="0" eb="8">
      <t>テツドウケイエイジョセイキキン</t>
    </rPh>
    <phoneticPr fontId="2"/>
  </si>
  <si>
    <t>安芸市土地開発公社</t>
    <rPh sb="0" eb="3">
      <t>アキシ</t>
    </rPh>
    <rPh sb="3" eb="5">
      <t>トチ</t>
    </rPh>
    <rPh sb="5" eb="7">
      <t>カイハツ</t>
    </rPh>
    <rPh sb="7" eb="9">
      <t>コウシャ</t>
    </rPh>
    <phoneticPr fontId="2"/>
  </si>
  <si>
    <t>－</t>
  </si>
  <si>
    <t>安芸広域市町村圏事務組合</t>
    <rPh sb="0" eb="2">
      <t>アキ</t>
    </rPh>
    <rPh sb="2" eb="4">
      <t>コウイキ</t>
    </rPh>
    <rPh sb="4" eb="7">
      <t>シチョウソン</t>
    </rPh>
    <rPh sb="7" eb="8">
      <t>ケン</t>
    </rPh>
    <rPh sb="8" eb="10">
      <t>ジム</t>
    </rPh>
    <rPh sb="10" eb="12">
      <t>クミアイ</t>
    </rPh>
    <phoneticPr fontId="2"/>
  </si>
  <si>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2"/>
  </si>
  <si>
    <t>高知県広域食肉センター事務組合</t>
    <rPh sb="0" eb="3">
      <t>コウチケン</t>
    </rPh>
    <rPh sb="3" eb="5">
      <t>コウイキ</t>
    </rPh>
    <rPh sb="5" eb="7">
      <t>ショクニク</t>
    </rPh>
    <rPh sb="11" eb="13">
      <t>ジム</t>
    </rPh>
    <rPh sb="13" eb="15">
      <t>クミアイ</t>
    </rPh>
    <phoneticPr fontId="2"/>
  </si>
  <si>
    <t>こうち人づくり広域連合</t>
    <rPh sb="3" eb="4">
      <t>ヒト</t>
    </rPh>
    <rPh sb="7" eb="9">
      <t>コウイキ</t>
    </rPh>
    <rPh sb="9" eb="11">
      <t>レンゴウ</t>
    </rPh>
    <phoneticPr fontId="2"/>
  </si>
  <si>
    <t>高知県市町村総合事務組合（一般）</t>
    <rPh sb="0" eb="3">
      <t>コウチケン</t>
    </rPh>
    <rPh sb="3" eb="6">
      <t>シチョウソン</t>
    </rPh>
    <rPh sb="6" eb="8">
      <t>ソウゴウ</t>
    </rPh>
    <rPh sb="8" eb="10">
      <t>ジム</t>
    </rPh>
    <rPh sb="10" eb="12">
      <t>クミアイ</t>
    </rPh>
    <rPh sb="13" eb="15">
      <t>イッパン</t>
    </rPh>
    <phoneticPr fontId="2"/>
  </si>
  <si>
    <t>　　　　　　〃　　　　　（交通災害共済）</t>
    <rPh sb="13" eb="15">
      <t>コウツウ</t>
    </rPh>
    <rPh sb="15" eb="17">
      <t>サイガイ</t>
    </rPh>
    <rPh sb="17" eb="19">
      <t>キョウサイ</t>
    </rPh>
    <phoneticPr fontId="2"/>
  </si>
  <si>
    <t>高知県後期高齢者医療広域連合（一般）</t>
    <rPh sb="0" eb="3">
      <t>コウチケン</t>
    </rPh>
    <rPh sb="3" eb="5">
      <t>コウキ</t>
    </rPh>
    <rPh sb="5" eb="8">
      <t>コウレイシャ</t>
    </rPh>
    <rPh sb="8" eb="10">
      <t>イリョウ</t>
    </rPh>
    <rPh sb="10" eb="12">
      <t>コウイキ</t>
    </rPh>
    <rPh sb="12" eb="14">
      <t>レンゴウ</t>
    </rPh>
    <rPh sb="15" eb="17">
      <t>イッパン</t>
    </rPh>
    <phoneticPr fontId="2"/>
  </si>
  <si>
    <t>　　　　　　〃　　　　　　　（特別）</t>
    <rPh sb="15" eb="17">
      <t>トクベツ</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</si>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</sst>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6C58-4C20-854D-6D217F2C5A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149305</c:v>
                </c:pt>
                <c:pt idx="1">
                  <c:v>125332</c:v>
                </c:pt>
                <c:pt idx="2">
                  <c:v>112214</c:v>
                </c:pt>
                <c:pt idx="3">
                  <c:v>152950</c:v>
                </c:pt>
                <c:pt idx="4">
                  <c:v>163299</c:v>
                </c:pt>
              </c:numCache>
            </c:numRef>
          </c:val>
          <c:smooth val="0"/>
          <c:extLst>
            <c:ext xmlns:c16="http://schemas.microsoft.com/office/drawing/2014/chart" uri="{C3380CC4-5D6E-409C-BE32-E72D297353CC}">
              <c16:uniqueId val="{00000001-6C58-4C20-854D-6D217F2C5AA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3.69</c:v>
                </c:pt>
                <c:pt idx="1">
                  <c:v>3.03</c:v>
                </c:pt>
                <c:pt idx="2">
                  <c:v>3.24</c:v>
                </c:pt>
                <c:pt idx="3">
                  <c:v>5.07</c:v>
                </c:pt>
                <c:pt idx="4">
                  <c:v>3.45</c:v>
                </c:pt>
              </c:numCache>
            </c:numRef>
          </c:val>
          <c:extLst>
            <c:ext xmlns:c16="http://schemas.microsoft.com/office/drawing/2014/chart" uri="{C3380CC4-5D6E-409C-BE32-E72D297353CC}">
              <c16:uniqueId val="{00000000-ADC6-4D61-AFA7-6234DD42B2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18.43</c:v>
                </c:pt>
                <c:pt idx="1">
                  <c:v>18.78</c:v>
                </c:pt>
                <c:pt idx="2">
                  <c:v>19.100000000000001</c:v>
                </c:pt>
                <c:pt idx="3">
                  <c:v>18.920000000000002</c:v>
                </c:pt>
                <c:pt idx="4">
                  <c:v>18.170000000000002</c:v>
                </c:pt>
              </c:numCache>
            </c:numRef>
          </c:val>
          <c:extLst>
            <c:ext xmlns:c16="http://schemas.microsoft.com/office/drawing/2014/chart" uri="{C3380CC4-5D6E-409C-BE32-E72D297353CC}">
              <c16:uniqueId val="{00000001-ADC6-4D61-AFA7-6234DD42B25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6.95</c:v>
                </c:pt>
                <c:pt idx="1">
                  <c:v>5.76</c:v>
                </c:pt>
                <c:pt idx="2">
                  <c:v>4.41</c:v>
                </c:pt>
                <c:pt idx="3">
                  <c:v>6.47</c:v>
                </c:pt>
                <c:pt idx="4">
                  <c:v>3.24</c:v>
                </c:pt>
              </c:numCache>
            </c:numRef>
          </c:val>
          <c:smooth val="0"/>
          <c:extLst>
            <c:ext xmlns:c16="http://schemas.microsoft.com/office/drawing/2014/chart" uri="{C3380CC4-5D6E-409C-BE32-E72D297353CC}">
              <c16:uniqueId val="{00000002-ADC6-4D61-AFA7-6234DD42B25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77F-4406-9420-4D8B3DA378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7F-4406-9420-4D8B3DA378FB}"/>
            </c:ext>
          </c:extLst>
        </c:ser>
        <c:ser>
          <c:idx val="2"/>
          <c:order val="2"/>
          <c:tx>
            <c:strRef>
              <c:f>データシート!$A$29</c:f>
              <c:strCache>
                <c:ptCount val="1"/>
                <c:pt idx="0">
                  <c:v>元気バス事業特別会計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77F-4406-9420-4D8B3DA378FB}"/>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c:v>
                </c:pt>
                <c:pt idx="4">
                  <c:v>#N/A</c:v>
                </c:pt>
                <c:pt idx="5">
                  <c:v>0.03</c:v>
                </c:pt>
                <c:pt idx="6">
                  <c:v>#N/A</c:v>
                </c:pt>
                <c:pt idx="7">
                  <c:v>0.15</c:v>
                </c:pt>
                <c:pt idx="8">
                  <c:v>#N/A</c:v>
                </c:pt>
                <c:pt idx="9">
                  <c:v>0.1</c:v>
                </c:pt>
              </c:numCache>
            </c:numRef>
          </c:val>
          <c:extLst>
            <c:ext xmlns:c16="http://schemas.microsoft.com/office/drawing/2014/chart" uri="{C3380CC4-5D6E-409C-BE32-E72D297353CC}">
              <c16:uniqueId val="{00000003-777F-4406-9420-4D8B3DA378FB}"/>
            </c:ext>
          </c:extLst>
        </c:ser>
        <c:ser>
          <c:idx val="4"/>
          <c:order val="4"/>
          <c:tx>
            <c:strRef>
              <c:f>データシート!$A$31</c:f>
              <c:strCache>
                <c:ptCount val="1"/>
                <c:pt idx="0">
                  <c:v>住宅団地整備事業特別会計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0.02</c:v>
                </c:pt>
                <c:pt idx="8">
                  <c:v>#N/A</c:v>
                </c:pt>
                <c:pt idx="9">
                  <c:v>0.12</c:v>
                </c:pt>
              </c:numCache>
            </c:numRef>
          </c:val>
          <c:extLst>
            <c:ext xmlns:c16="http://schemas.microsoft.com/office/drawing/2014/chart" uri="{C3380CC4-5D6E-409C-BE32-E72D297353CC}">
              <c16:uniqueId val="{00000004-777F-4406-9420-4D8B3DA378F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5.89</c:v>
                </c:pt>
                <c:pt idx="1">
                  <c:v>#N/A</c:v>
                </c:pt>
                <c:pt idx="2">
                  <c:v>2.33</c:v>
                </c:pt>
                <c:pt idx="3">
                  <c:v>#N/A</c:v>
                </c:pt>
                <c:pt idx="4">
                  <c:v>0.97</c:v>
                </c:pt>
                <c:pt idx="5">
                  <c:v>#N/A</c:v>
                </c:pt>
                <c:pt idx="6">
                  <c:v>0.95</c:v>
                </c:pt>
                <c:pt idx="7">
                  <c:v>#N/A</c:v>
                </c:pt>
                <c:pt idx="8">
                  <c:v>#N/A</c:v>
                </c:pt>
                <c:pt idx="9">
                  <c:v>0.24</c:v>
                </c:pt>
              </c:numCache>
            </c:numRef>
          </c:val>
          <c:extLst>
            <c:ext xmlns:c16="http://schemas.microsoft.com/office/drawing/2014/chart" uri="{C3380CC4-5D6E-409C-BE32-E72D297353CC}">
              <c16:uniqueId val="{00000005-777F-4406-9420-4D8B3DA378FB}"/>
            </c:ext>
          </c:extLst>
        </c:ser>
        <c:ser>
          <c:idx val="6"/>
          <c:order val="6"/>
          <c:tx>
            <c:strRef>
              <c:f>データシート!$A$33</c:f>
              <c:strCache>
                <c:ptCount val="1"/>
                <c:pt idx="0">
                  <c:v>住宅新築資金等貸付事業特別会計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0.34</c:v>
                </c:pt>
                <c:pt idx="2">
                  <c:v>#N/A</c:v>
                </c:pt>
                <c:pt idx="3">
                  <c:v>0.42</c:v>
                </c:pt>
                <c:pt idx="4">
                  <c:v>#N/A</c:v>
                </c:pt>
                <c:pt idx="5">
                  <c:v>0.55000000000000004</c:v>
                </c:pt>
                <c:pt idx="6">
                  <c:v>#N/A</c:v>
                </c:pt>
                <c:pt idx="7">
                  <c:v>0.57999999999999996</c:v>
                </c:pt>
                <c:pt idx="8">
                  <c:v>#N/A</c:v>
                </c:pt>
                <c:pt idx="9">
                  <c:v>0.6</c:v>
                </c:pt>
              </c:numCache>
            </c:numRef>
          </c:val>
          <c:extLst>
            <c:ext xmlns:c16="http://schemas.microsoft.com/office/drawing/2014/chart" uri="{C3380CC4-5D6E-409C-BE32-E72D297353CC}">
              <c16:uniqueId val="{00000006-777F-4406-9420-4D8B3DA378FB}"/>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0.17</c:v>
                </c:pt>
                <c:pt idx="2">
                  <c:v>#N/A</c:v>
                </c:pt>
                <c:pt idx="3">
                  <c:v>0.65</c:v>
                </c:pt>
                <c:pt idx="4">
                  <c:v>#N/A</c:v>
                </c:pt>
                <c:pt idx="5">
                  <c:v>0.75</c:v>
                </c:pt>
                <c:pt idx="6">
                  <c:v>#N/A</c:v>
                </c:pt>
                <c:pt idx="7">
                  <c:v>0.46</c:v>
                </c:pt>
                <c:pt idx="8">
                  <c:v>#N/A</c:v>
                </c:pt>
                <c:pt idx="9">
                  <c:v>0.6</c:v>
                </c:pt>
              </c:numCache>
            </c:numRef>
          </c:val>
          <c:extLst>
            <c:ext xmlns:c16="http://schemas.microsoft.com/office/drawing/2014/chart" uri="{C3380CC4-5D6E-409C-BE32-E72D297353CC}">
              <c16:uniqueId val="{00000007-777F-4406-9420-4D8B3DA378F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3.34</c:v>
                </c:pt>
                <c:pt idx="2">
                  <c:v>#N/A</c:v>
                </c:pt>
                <c:pt idx="3">
                  <c:v>2.61</c:v>
                </c:pt>
                <c:pt idx="4">
                  <c:v>#N/A</c:v>
                </c:pt>
                <c:pt idx="5">
                  <c:v>2.68</c:v>
                </c:pt>
                <c:pt idx="6">
                  <c:v>#N/A</c:v>
                </c:pt>
                <c:pt idx="7">
                  <c:v>4.4800000000000004</c:v>
                </c:pt>
                <c:pt idx="8">
                  <c:v>#N/A</c:v>
                </c:pt>
                <c:pt idx="9">
                  <c:v>2.84</c:v>
                </c:pt>
              </c:numCache>
            </c:numRef>
          </c:val>
          <c:extLst>
            <c:ext xmlns:c16="http://schemas.microsoft.com/office/drawing/2014/chart" uri="{C3380CC4-5D6E-409C-BE32-E72D297353CC}">
              <c16:uniqueId val="{00000008-777F-4406-9420-4D8B3DA378F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10.84</c:v>
                </c:pt>
                <c:pt idx="2">
                  <c:v>#N/A</c:v>
                </c:pt>
                <c:pt idx="3">
                  <c:v>11.34</c:v>
                </c:pt>
                <c:pt idx="4">
                  <c:v>#N/A</c:v>
                </c:pt>
                <c:pt idx="5">
                  <c:v>11.44</c:v>
                </c:pt>
                <c:pt idx="6">
                  <c:v>#N/A</c:v>
                </c:pt>
                <c:pt idx="7">
                  <c:v>12.09</c:v>
                </c:pt>
                <c:pt idx="8">
                  <c:v>#N/A</c:v>
                </c:pt>
                <c:pt idx="9">
                  <c:v>12.11</c:v>
                </c:pt>
              </c:numCache>
            </c:numRef>
          </c:val>
          <c:extLst>
            <c:ext xmlns:c16="http://schemas.microsoft.com/office/drawing/2014/chart" uri="{C3380CC4-5D6E-409C-BE32-E72D297353CC}">
              <c16:uniqueId val="{00000009-777F-4406-9420-4D8B3DA378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1347</c:v>
                </c:pt>
                <c:pt idx="5">
                  <c:v>1261</c:v>
                </c:pt>
                <c:pt idx="8">
                  <c:v>1217</c:v>
                </c:pt>
                <c:pt idx="11">
                  <c:v>1273</c:v>
                </c:pt>
                <c:pt idx="14">
                  <c:v>1304</c:v>
                </c:pt>
              </c:numCache>
            </c:numRef>
          </c:val>
          <c:extLst>
            <c:ext xmlns:c16="http://schemas.microsoft.com/office/drawing/2014/chart" uri="{C3380CC4-5D6E-409C-BE32-E72D297353CC}">
              <c16:uniqueId val="{00000000-BC21-4922-B166-774F8277B3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C21-4922-B166-774F8277B3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C21-4922-B166-774F8277B3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117</c:v>
                </c:pt>
                <c:pt idx="3">
                  <c:v>117</c:v>
                </c:pt>
                <c:pt idx="6">
                  <c:v>117</c:v>
                </c:pt>
                <c:pt idx="9">
                  <c:v>104</c:v>
                </c:pt>
                <c:pt idx="12">
                  <c:v>67</c:v>
                </c:pt>
              </c:numCache>
            </c:numRef>
          </c:val>
          <c:extLst>
            <c:ext xmlns:c16="http://schemas.microsoft.com/office/drawing/2014/chart" uri="{C3380CC4-5D6E-409C-BE32-E72D297353CC}">
              <c16:uniqueId val="{00000003-BC21-4922-B166-774F8277B3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291</c:v>
                </c:pt>
                <c:pt idx="3">
                  <c:v>304</c:v>
                </c:pt>
                <c:pt idx="6">
                  <c:v>327</c:v>
                </c:pt>
                <c:pt idx="9">
                  <c:v>338</c:v>
                </c:pt>
                <c:pt idx="12">
                  <c:v>335</c:v>
                </c:pt>
              </c:numCache>
            </c:numRef>
          </c:val>
          <c:extLst>
            <c:ext xmlns:c16="http://schemas.microsoft.com/office/drawing/2014/chart" uri="{C3380CC4-5D6E-409C-BE32-E72D297353CC}">
              <c16:uniqueId val="{00000004-BC21-4922-B166-774F8277B3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21-4922-B166-774F8277B3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C21-4922-B166-774F8277B3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1300</c:v>
                </c:pt>
                <c:pt idx="3">
                  <c:v>1270</c:v>
                </c:pt>
                <c:pt idx="6">
                  <c:v>1149</c:v>
                </c:pt>
                <c:pt idx="9">
                  <c:v>1168</c:v>
                </c:pt>
                <c:pt idx="12">
                  <c:v>1231</c:v>
                </c:pt>
              </c:numCache>
            </c:numRef>
          </c:val>
          <c:extLst>
            <c:ext xmlns:c16="http://schemas.microsoft.com/office/drawing/2014/chart" uri="{C3380CC4-5D6E-409C-BE32-E72D297353CC}">
              <c16:uniqueId val="{00000007-BC21-4922-B166-774F8277B3C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361</c:v>
                </c:pt>
                <c:pt idx="2">
                  <c:v>#N/A</c:v>
                </c:pt>
                <c:pt idx="3">
                  <c:v>#N/A</c:v>
                </c:pt>
                <c:pt idx="4">
                  <c:v>430</c:v>
                </c:pt>
                <c:pt idx="5">
                  <c:v>#N/A</c:v>
                </c:pt>
                <c:pt idx="6">
                  <c:v>#N/A</c:v>
                </c:pt>
                <c:pt idx="7">
                  <c:v>376</c:v>
                </c:pt>
                <c:pt idx="8">
                  <c:v>#N/A</c:v>
                </c:pt>
                <c:pt idx="9">
                  <c:v>#N/A</c:v>
                </c:pt>
                <c:pt idx="10">
                  <c:v>337</c:v>
                </c:pt>
                <c:pt idx="11">
                  <c:v>#N/A</c:v>
                </c:pt>
                <c:pt idx="12">
                  <c:v>#N/A</c:v>
                </c:pt>
                <c:pt idx="13">
                  <c:v>329</c:v>
                </c:pt>
                <c:pt idx="14">
                  <c:v>#N/A</c:v>
                </c:pt>
              </c:numCache>
            </c:numRef>
          </c:val>
          <c:smooth val="0"/>
          <c:extLst>
            <c:ext xmlns:c16="http://schemas.microsoft.com/office/drawing/2014/chart" uri="{C3380CC4-5D6E-409C-BE32-E72D297353CC}">
              <c16:uniqueId val="{00000008-BC21-4922-B166-774F8277B3C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12799</c:v>
                </c:pt>
                <c:pt idx="5">
                  <c:v>12650</c:v>
                </c:pt>
                <c:pt idx="8">
                  <c:v>12567</c:v>
                </c:pt>
                <c:pt idx="11">
                  <c:v>12700</c:v>
                </c:pt>
                <c:pt idx="14">
                  <c:v>13100</c:v>
                </c:pt>
              </c:numCache>
            </c:numRef>
          </c:val>
          <c:extLst>
            <c:ext xmlns:c16="http://schemas.microsoft.com/office/drawing/2014/chart" uri="{C3380CC4-5D6E-409C-BE32-E72D297353CC}">
              <c16:uniqueId val="{00000000-1CF2-4482-B483-58CA1E4888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148</c:v>
                </c:pt>
                <c:pt idx="5">
                  <c:v>171</c:v>
                </c:pt>
                <c:pt idx="8">
                  <c:v>280</c:v>
                </c:pt>
                <c:pt idx="11">
                  <c:v>280</c:v>
                </c:pt>
                <c:pt idx="14">
                  <c:v>224</c:v>
                </c:pt>
              </c:numCache>
            </c:numRef>
          </c:val>
          <c:extLst>
            <c:ext xmlns:c16="http://schemas.microsoft.com/office/drawing/2014/chart" uri="{C3380CC4-5D6E-409C-BE32-E72D297353CC}">
              <c16:uniqueId val="{00000001-1CF2-4482-B483-58CA1E4888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5680</c:v>
                </c:pt>
                <c:pt idx="5">
                  <c:v>5848</c:v>
                </c:pt>
                <c:pt idx="8">
                  <c:v>6288</c:v>
                </c:pt>
                <c:pt idx="11">
                  <c:v>6373</c:v>
                </c:pt>
                <c:pt idx="14">
                  <c:v>6375</c:v>
                </c:pt>
              </c:numCache>
            </c:numRef>
          </c:val>
          <c:extLst>
            <c:ext xmlns:c16="http://schemas.microsoft.com/office/drawing/2014/chart" uri="{C3380CC4-5D6E-409C-BE32-E72D297353CC}">
              <c16:uniqueId val="{00000002-1CF2-4482-B483-58CA1E4888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CF2-4482-B483-58CA1E4888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CF2-4482-B483-58CA1E4888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F2-4482-B483-58CA1E4888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1905</c:v>
                </c:pt>
                <c:pt idx="3">
                  <c:v>1876</c:v>
                </c:pt>
                <c:pt idx="6">
                  <c:v>1739</c:v>
                </c:pt>
                <c:pt idx="9">
                  <c:v>1715</c:v>
                </c:pt>
                <c:pt idx="12">
                  <c:v>1749</c:v>
                </c:pt>
              </c:numCache>
            </c:numRef>
          </c:val>
          <c:extLst>
            <c:ext xmlns:c16="http://schemas.microsoft.com/office/drawing/2014/chart" uri="{C3380CC4-5D6E-409C-BE32-E72D297353CC}">
              <c16:uniqueId val="{00000006-1CF2-4482-B483-58CA1E4888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392</c:v>
                </c:pt>
                <c:pt idx="3">
                  <c:v>281</c:v>
                </c:pt>
                <c:pt idx="6">
                  <c:v>168</c:v>
                </c:pt>
                <c:pt idx="9">
                  <c:v>66</c:v>
                </c:pt>
                <c:pt idx="12">
                  <c:v>0</c:v>
                </c:pt>
              </c:numCache>
            </c:numRef>
          </c:val>
          <c:extLst>
            <c:ext xmlns:c16="http://schemas.microsoft.com/office/drawing/2014/chart" uri="{C3380CC4-5D6E-409C-BE32-E72D297353CC}">
              <c16:uniqueId val="{00000007-1CF2-4482-B483-58CA1E4888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5001</c:v>
                </c:pt>
                <c:pt idx="3">
                  <c:v>4765</c:v>
                </c:pt>
                <c:pt idx="6">
                  <c:v>4641</c:v>
                </c:pt>
                <c:pt idx="9">
                  <c:v>4509</c:v>
                </c:pt>
                <c:pt idx="12">
                  <c:v>4406</c:v>
                </c:pt>
              </c:numCache>
            </c:numRef>
          </c:val>
          <c:extLst>
            <c:ext xmlns:c16="http://schemas.microsoft.com/office/drawing/2014/chart" uri="{C3380CC4-5D6E-409C-BE32-E72D297353CC}">
              <c16:uniqueId val="{00000008-1CF2-4482-B483-58CA1E4888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CF2-4482-B483-58CA1E4888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13071</c:v>
                </c:pt>
                <c:pt idx="3">
                  <c:v>12768</c:v>
                </c:pt>
                <c:pt idx="6">
                  <c:v>12701</c:v>
                </c:pt>
                <c:pt idx="9">
                  <c:v>13020</c:v>
                </c:pt>
                <c:pt idx="12">
                  <c:v>13366</c:v>
                </c:pt>
              </c:numCache>
            </c:numRef>
          </c:val>
          <c:extLst>
            <c:ext xmlns:c16="http://schemas.microsoft.com/office/drawing/2014/chart" uri="{C3380CC4-5D6E-409C-BE32-E72D297353CC}">
              <c16:uniqueId val="{0000000A-1CF2-4482-B483-58CA1E4888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1743</c:v>
                </c:pt>
                <c:pt idx="2">
                  <c:v>#N/A</c:v>
                </c:pt>
                <c:pt idx="3">
                  <c:v>#N/A</c:v>
                </c:pt>
                <c:pt idx="4">
                  <c:v>1020</c:v>
                </c:pt>
                <c:pt idx="5">
                  <c:v>#N/A</c:v>
                </c:pt>
                <c:pt idx="6">
                  <c:v>#N/A</c:v>
                </c:pt>
                <c:pt idx="7">
                  <c:v>115</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CF2-4482-B483-58CA1E4888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1197</c:v>
                </c:pt>
                <c:pt idx="1">
                  <c:v>1198</c:v>
                </c:pt>
                <c:pt idx="2">
                  <c:v>1200</c:v>
                </c:pt>
              </c:numCache>
            </c:numRef>
          </c:val>
          <c:extLst>
            <c:ext xmlns:c16="http://schemas.microsoft.com/office/drawing/2014/chart" uri="{C3380CC4-5D6E-409C-BE32-E72D297353CC}">
              <c16:uniqueId val="{00000000-7A54-406F-B106-B63FDDC808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1698</c:v>
                </c:pt>
                <c:pt idx="1">
                  <c:v>1818</c:v>
                </c:pt>
                <c:pt idx="2">
                  <c:v>1892</c:v>
                </c:pt>
              </c:numCache>
            </c:numRef>
          </c:val>
          <c:extLst>
            <c:ext xmlns:c16="http://schemas.microsoft.com/office/drawing/2014/chart" uri="{C3380CC4-5D6E-409C-BE32-E72D297353CC}">
              <c16:uniqueId val="{00000001-7A54-406F-B106-B63FDDC808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4396</c:v>
                </c:pt>
                <c:pt idx="1">
                  <c:v>4386</c:v>
                </c:pt>
                <c:pt idx="2">
                  <c:v>4137</c:v>
                </c:pt>
              </c:numCache>
            </c:numRef>
          </c:val>
          <c:extLst>
            <c:ext xmlns:c16="http://schemas.microsoft.com/office/drawing/2014/chart" uri="{C3380CC4-5D6E-409C-BE32-E72D297353CC}">
              <c16:uniqueId val="{00000002-7A54-406F-B106-B63FDDC8086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年から</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年にかけて、三次にわたり策定した安芸市財政健全化計画（アクションプラン）に基づく市債発行額の抑制や繰上償還の実施により、公債費は平成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年度をピークに減少しており、実質公債費比率も改善している。　</a:t>
          </a:r>
        </a:p>
        <a:p>
          <a:r>
            <a:rPr kumimoji="1" lang="ja-JP" altLang="en-US" sz="1200">
              <a:latin typeface="ＭＳ ゴシック" pitchFamily="49" charset="-128"/>
              <a:ea typeface="ＭＳ ゴシック" pitchFamily="49" charset="-128"/>
            </a:rPr>
            <a:t>　しかしながら、近年の課題であった施設整備（火葬場、給食センター、保育所）に伴う市債に加え、今後も市庁舎建設や統合中学校建設により市債発行額が増加することから、元利償還が増加していき、同比率の上昇を見込んでいる。</a:t>
          </a:r>
        </a:p>
        <a:p>
          <a:r>
            <a:rPr kumimoji="1" lang="ja-JP" altLang="en-US" sz="1200">
              <a:latin typeface="ＭＳ ゴシック" pitchFamily="49" charset="-128"/>
              <a:ea typeface="ＭＳ ゴシック" pitchFamily="49" charset="-128"/>
            </a:rPr>
            <a:t>　今後も持続可能な財政運営を確保するため、公債費負担適正化計画に基づく公債費の管理に努め、普通交付税非算入公債費の規模によっては、繰上償還並びに減債基金取崩等を検討し、比率の適正かつ安定的な管理に取り組む。</a:t>
          </a:r>
        </a:p>
        <a:p>
          <a:r>
            <a:rPr kumimoji="1" lang="ja-JP" altLang="en-US" sz="1200">
              <a:latin typeface="ＭＳ ゴシック" pitchFamily="49" charset="-128"/>
              <a:ea typeface="ＭＳ ゴシック" pitchFamily="49" charset="-128"/>
            </a:rPr>
            <a:t>　あわせて平成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年度に策定した公共施設等総合管理計画に基づく普通建設事業の最適化により更新費用の抑制・平準化を推進する。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や組合等負担等見込額は減少しているが、将来負担額で大きなウエイトを占めている地方債現在高は、近年の課題であった施設整備（火葬場、給食センター、保育所）に伴う市債に加え、今後も市庁舎建設や統合中学校建設により市債発行額が増加することから、下げ止まり、今後は増加していく局面を迎えている。</a:t>
          </a:r>
        </a:p>
        <a:p>
          <a:r>
            <a:rPr kumimoji="1" lang="ja-JP" altLang="en-US" sz="1400">
              <a:latin typeface="ＭＳ ゴシック" pitchFamily="49" charset="-128"/>
              <a:ea typeface="ＭＳ ゴシック" pitchFamily="49" charset="-128"/>
            </a:rPr>
            <a:t>　将来負担額全体では対前年度</a:t>
          </a:r>
          <a:r>
            <a:rPr kumimoji="1" lang="en-US" altLang="ja-JP" sz="1400">
              <a:latin typeface="ＭＳ ゴシック" pitchFamily="49" charset="-128"/>
              <a:ea typeface="ＭＳ ゴシック" pitchFamily="49" charset="-128"/>
            </a:rPr>
            <a:t>211</a:t>
          </a:r>
          <a:r>
            <a:rPr kumimoji="1" lang="ja-JP" altLang="en-US" sz="1400">
              <a:latin typeface="ＭＳ ゴシック" pitchFamily="49" charset="-128"/>
              <a:ea typeface="ＭＳ ゴシック" pitchFamily="49" charset="-128"/>
            </a:rPr>
            <a:t>百万円の増となっているが、進行中の大型事業への備えとして減債基金や施設整備基金を継続的に積立してきたことにより充当可能基金が増加しており、これらのことが将来負担比率を改善させる要因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高知県安芸市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格的に着手した市庁舎建設事業や統合中学校建設事業への財源対策として施設整備基金への積立や、近年の大型事業に係る公債費管理の備えとして減債基金へ積立、また、ふるさと納税を原資としたふるさと応援基金の積立などを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公営住宅等施設の老朽化対策事業並びに市庁舎建設事業の財源として施設整備基金の取崩や、土佐くろしお鉄道ごめん・なはり線の経営支援として鉄道助成基金の取崩などを実施。</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近年、国による景気対策や南海トラフ地震対応、給食センターや新火葬場、統合保育所の建設のほか、平成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への対応などにより、市債発行額が増加傾向となっている。また、事業が本格化した市庁舎建設事業や統合中学校建設事業により、今後も財源対策や公債費管理に苦慮することを想定していることから、令和３年度以降も施設整備基金や減債基金への計画的な積み立てを継続し、弾力性のある財政基盤の確立に取り組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公共施設等整備促進のための基金で、喫緊の課題である市庁舎建設や公共施設等の老朽化対策の財源とする。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鉄道経営助成基金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地域公共交通の確保を図るため高知県及び沿線市町村により造成された基金で、経営助成を目的とする。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ふるさと納税寄付金を原資とした基金で、条例で定める各事業への財源とする。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年度間負担の平準化を図る目的に、平均退職金と実際の退職金との差額を基金積立又は取崩により調整。</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公共施設等の老朽化対策並びに市庁舎建設事業の財源として取崩するとともに、今後の大型事業の財源として計画的な積立を実施。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鉄道経営助成基金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土佐くろしお鉄道の赤字補てんの財源とするため取崩を実施。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各種単独事業の財源として基金を取崩するとともに、ふるさと納税寄付金の積立を実施。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退職金実績額が平均退職金を上回ったため財源調整として取崩を実施。</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特定目的基金については、各基金設置条例に規定された目的を達成するため、計画的な運用に努めていく。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施設整備基金については、本市の喫緊の課題である市庁舎建設や統合中学校建設、さらには小学校の統合や図書館・市民会館などの大型事業への対応に加え、公共施設等の老朽化対策など、今後、多額の財政需要が見込まれており、将来負担の軽減のため、令和３年度以降も計画的な積立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安芸市行政振興基金条例に基づき、基金運用利子の積立を実施した。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災害等に対応した歳出増や地方税収入の激減など多額の一般財源を要する事態に陥った場合においても、「決算上の赤字」を回避しながら行政サービスを安定的に運営するため、標準財政規模に対する全国平均を加味しながら基金の造成を行い、不測の事態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近年の大型事業に係る公債費管理の備えとして積立を実施した。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近年、国による景気対策や南海トラフ地震対応、給食センターや新火葬場、統合保育所の建設のほか、平成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への対応などにより、市債発行額が増加傾向となっている。また、本格的に着手した市庁舎建設事業や統合中学校建設事業においても多額の市債発行が必要であり、将来的に公債費管理に苦慮することを想定していることから、令和３年度以降も計画的な積み立てを継続し、弾力性のある財政基盤の確立に取り組む。</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16,869
16,795
317.21
18,458,334
17,667,614
228,066
6,604,028
13,366,136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財政基盤が脆弱で地方交付税等の依存財源割合が高い本市においては、人口減少や少子高齢化、また長引く景気低迷等の影響を受け、財政力指数は</a:t>
          </a:r>
          <a:r>
            <a:rPr kumimoji="1" lang="en-US" altLang="ja-JP" sz="1000">
              <a:latin typeface="ＭＳ Ｐゴシック" panose="020B0600070205080204" pitchFamily="50" charset="-128"/>
              <a:ea typeface="ＭＳ Ｐゴシック" panose="020B0600070205080204" pitchFamily="50" charset="-128"/>
            </a:rPr>
            <a:t>0.32</a:t>
          </a:r>
          <a:r>
            <a:rPr kumimoji="1" lang="ja-JP" altLang="en-US" sz="1000">
              <a:latin typeface="ＭＳ Ｐゴシック" panose="020B0600070205080204" pitchFamily="50" charset="-128"/>
              <a:ea typeface="ＭＳ Ｐゴシック" panose="020B0600070205080204" pitchFamily="50" charset="-128"/>
            </a:rPr>
            <a:t>と全国平均、類似団体平均を下回っている。</a:t>
          </a:r>
        </a:p>
        <a:p>
          <a:r>
            <a:rPr kumimoji="1" lang="ja-JP" altLang="en-US" sz="1000">
              <a:latin typeface="ＭＳ Ｐゴシック" panose="020B0600070205080204" pitchFamily="50" charset="-128"/>
              <a:ea typeface="ＭＳ Ｐゴシック" panose="020B0600070205080204" pitchFamily="50" charset="-128"/>
            </a:rPr>
            <a:t>　基幹産業である施設園芸農業の振興など税収増への取り組みを積極的に行うとともに、市税等徴収体制の強化対策を継続して実施し、自主財源の確保に努める。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24342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24342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44450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64558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13758</xdr:rowOff>
    </xdr:from>
    <xdr:to>
      <xdr:col>7</xdr:col>
      <xdr:colOff>31750</xdr:colOff>
      <xdr:row>44</xdr:row>
      <xdr:rowOff>115358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100135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経常収支比率は前年度より</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ポイント改善して</a:t>
          </a:r>
          <a:r>
            <a:rPr kumimoji="1" lang="en-US" altLang="ja-JP" sz="1000">
              <a:latin typeface="ＭＳ Ｐゴシック" panose="020B0600070205080204" pitchFamily="50" charset="-128"/>
              <a:ea typeface="ＭＳ Ｐゴシック" panose="020B0600070205080204" pitchFamily="50" charset="-128"/>
            </a:rPr>
            <a:t>84.8</a:t>
          </a:r>
          <a:r>
            <a:rPr kumimoji="1" lang="ja-JP" altLang="en-US" sz="1000">
              <a:latin typeface="ＭＳ Ｐゴシック" panose="020B0600070205080204" pitchFamily="50" charset="-128"/>
              <a:ea typeface="ＭＳ Ｐゴシック" panose="020B0600070205080204" pitchFamily="50" charset="-128"/>
            </a:rPr>
            <a:t>％となっている。</a:t>
          </a:r>
        </a:p>
        <a:p>
          <a:r>
            <a:rPr kumimoji="1" lang="ja-JP" altLang="en-US" sz="1000">
              <a:latin typeface="ＭＳ Ｐゴシック" panose="020B0600070205080204" pitchFamily="50" charset="-128"/>
              <a:ea typeface="ＭＳ Ｐゴシック" panose="020B0600070205080204" pitchFamily="50" charset="-128"/>
            </a:rPr>
            <a:t>分子側では、公債費が、近年の大型事業に伴う市債の元金償還が開始したことにより元金が増加したことなどから、歳出全体の経常経費充当一般財源は対前年度</a:t>
          </a:r>
          <a:r>
            <a:rPr kumimoji="1" lang="en-US" altLang="ja-JP" sz="1000">
              <a:latin typeface="ＭＳ Ｐゴシック" panose="020B0600070205080204" pitchFamily="50" charset="-128"/>
              <a:ea typeface="ＭＳ Ｐゴシック" panose="020B0600070205080204" pitchFamily="50" charset="-128"/>
            </a:rPr>
            <a:t>59,772</a:t>
          </a:r>
          <a:r>
            <a:rPr kumimoji="1" lang="ja-JP" altLang="en-US" sz="1000">
              <a:latin typeface="ＭＳ Ｐゴシック" panose="020B0600070205080204" pitchFamily="50" charset="-128"/>
              <a:ea typeface="ＭＳ Ｐゴシック" panose="020B0600070205080204" pitchFamily="50" charset="-128"/>
            </a:rPr>
            <a:t>千円の増となった。</a:t>
          </a:r>
        </a:p>
        <a:p>
          <a:r>
            <a:rPr kumimoji="1" lang="ja-JP" altLang="en-US" sz="1000">
              <a:latin typeface="ＭＳ Ｐゴシック" panose="020B0600070205080204" pitchFamily="50" charset="-128"/>
              <a:ea typeface="ＭＳ Ｐゴシック" panose="020B0600070205080204" pitchFamily="50" charset="-128"/>
            </a:rPr>
            <a:t>　分母側では、普通交付税が基準財政需要額で地域社会再生事業費の創設があったことなどから増となっており、さらに地方消費税交付金及び森林環境譲与税の増加と</a:t>
          </a:r>
          <a:r>
            <a:rPr kumimoji="1" lang="en-US" altLang="ja-JP" sz="1000">
              <a:latin typeface="ＭＳ Ｐゴシック" panose="020B0600070205080204" pitchFamily="50" charset="-128"/>
              <a:ea typeface="ＭＳ Ｐゴシック" panose="020B0600070205080204" pitchFamily="50" charset="-128"/>
            </a:rPr>
            <a:t>R2</a:t>
          </a:r>
          <a:r>
            <a:rPr kumimoji="1" lang="ja-JP" altLang="en-US" sz="1000">
              <a:latin typeface="ＭＳ Ｐゴシック" panose="020B0600070205080204" pitchFamily="50" charset="-128"/>
              <a:ea typeface="ＭＳ Ｐゴシック" panose="020B0600070205080204" pitchFamily="50" charset="-128"/>
            </a:rPr>
            <a:t>年度の臨時的な措置である減収補填債特例分も加わって、分母全体では、</a:t>
          </a:r>
          <a:r>
            <a:rPr kumimoji="1" lang="en-US" altLang="ja-JP" sz="1000">
              <a:latin typeface="ＭＳ Ｐゴシック" panose="020B0600070205080204" pitchFamily="50" charset="-128"/>
              <a:ea typeface="ＭＳ Ｐゴシック" panose="020B0600070205080204" pitchFamily="50" charset="-128"/>
            </a:rPr>
            <a:t>296,738</a:t>
          </a:r>
          <a:r>
            <a:rPr kumimoji="1" lang="ja-JP" altLang="en-US" sz="1000">
              <a:latin typeface="ＭＳ Ｐゴシック" panose="020B0600070205080204" pitchFamily="50" charset="-128"/>
              <a:ea typeface="ＭＳ Ｐゴシック" panose="020B0600070205080204" pitchFamily="50" charset="-128"/>
            </a:rPr>
            <a:t>千円の増となっており、分子の増加を吸収していることから比率の改善となった。</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154577</xdr:rowOff>
    </xdr:from>
    <xdr:to>
      <xdr:col>23</xdr:col>
      <xdr:colOff>133350</xdr:colOff>
      <xdr:row>59</xdr:row>
      <xdr:rowOff>86541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09867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86541</xdr:rowOff>
    </xdr:from>
    <xdr:to>
      <xdr:col>19</xdr:col>
      <xdr:colOff>133350</xdr:colOff>
      <xdr:row>59</xdr:row>
      <xdr:rowOff>96883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20209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93435</xdr:rowOff>
    </xdr:from>
    <xdr:to>
      <xdr:col>15</xdr:col>
      <xdr:colOff>82550</xdr:colOff>
      <xdr:row>59</xdr:row>
      <xdr:rowOff>96883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20898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120106</xdr:rowOff>
    </xdr:from>
    <xdr:to>
      <xdr:col>11</xdr:col>
      <xdr:colOff>31750</xdr:colOff>
      <xdr:row>59</xdr:row>
      <xdr:rowOff>93435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064206"/>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103777</xdr:rowOff>
    </xdr:from>
    <xdr:to>
      <xdr:col>23</xdr:col>
      <xdr:colOff>184150</xdr:colOff>
      <xdr:row>59</xdr:row>
      <xdr:rowOff>33927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25054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996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35741</xdr:rowOff>
    </xdr:from>
    <xdr:to>
      <xdr:col>19</xdr:col>
      <xdr:colOff>184150</xdr:colOff>
      <xdr:row>59</xdr:row>
      <xdr:rowOff>137341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147518</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920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46083</xdr:rowOff>
    </xdr:from>
    <xdr:to>
      <xdr:col>15</xdr:col>
      <xdr:colOff>133350</xdr:colOff>
      <xdr:row>59</xdr:row>
      <xdr:rowOff>147683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157860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42635</xdr:rowOff>
    </xdr:from>
    <xdr:to>
      <xdr:col>11</xdr:col>
      <xdr:colOff>82550</xdr:colOff>
      <xdr:row>59</xdr:row>
      <xdr:rowOff>144235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154412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69306</xdr:rowOff>
    </xdr:from>
    <xdr:to>
      <xdr:col>7</xdr:col>
      <xdr:colOff>31750</xdr:colOff>
      <xdr:row>58</xdr:row>
      <xdr:rowOff>170906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9633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78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[219,450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物件費は、コロナの影響により出張がなく旅費が減少したことや地籍調査の割当減などにより、対前年度</a:t>
          </a:r>
          <a:r>
            <a:rPr kumimoji="1" lang="en-US" altLang="ja-JP" sz="1000">
              <a:latin typeface="ＭＳ Ｐゴシック" panose="020B0600070205080204" pitchFamily="50" charset="-128"/>
              <a:ea typeface="ＭＳ Ｐゴシック" panose="020B0600070205080204" pitchFamily="50" charset="-128"/>
            </a:rPr>
            <a:t>72,887</a:t>
          </a:r>
          <a:r>
            <a:rPr kumimoji="1" lang="ja-JP" altLang="en-US" sz="1000">
              <a:latin typeface="ＭＳ Ｐゴシック" panose="020B0600070205080204" pitchFamily="50" charset="-128"/>
              <a:ea typeface="ＭＳ Ｐゴシック" panose="020B0600070205080204" pitchFamily="50" charset="-128"/>
            </a:rPr>
            <a:t>千円の減となった。人件費は、退職金・職員給が減となった一方、会計任用職員制度への移行によりこれらに係る経費を</a:t>
          </a:r>
          <a:r>
            <a:rPr kumimoji="1" lang="en-US" altLang="ja-JP" sz="1000">
              <a:latin typeface="ＭＳ Ｐゴシック" panose="020B0600070205080204" pitchFamily="50" charset="-128"/>
              <a:ea typeface="ＭＳ Ｐゴシック" panose="020B0600070205080204" pitchFamily="50" charset="-128"/>
            </a:rPr>
            <a:t>276</a:t>
          </a:r>
          <a:r>
            <a:rPr kumimoji="1" lang="ja-JP" altLang="en-US" sz="1000">
              <a:latin typeface="ＭＳ Ｐゴシック" panose="020B0600070205080204" pitchFamily="50" charset="-128"/>
              <a:ea typeface="ＭＳ Ｐゴシック" panose="020B0600070205080204" pitchFamily="50" charset="-128"/>
            </a:rPr>
            <a:t>百万円あまり計上したことで、対前年度</a:t>
          </a:r>
          <a:r>
            <a:rPr kumimoji="1" lang="en-US" altLang="ja-JP" sz="1000">
              <a:latin typeface="ＭＳ Ｐゴシック" panose="020B0600070205080204" pitchFamily="50" charset="-128"/>
              <a:ea typeface="ＭＳ Ｐゴシック" panose="020B0600070205080204" pitchFamily="50" charset="-128"/>
            </a:rPr>
            <a:t>178,445</a:t>
          </a:r>
          <a:r>
            <a:rPr kumimoji="1" lang="ja-JP" altLang="en-US" sz="1000">
              <a:latin typeface="ＭＳ Ｐゴシック" panose="020B0600070205080204" pitchFamily="50" charset="-128"/>
              <a:ea typeface="ＭＳ Ｐゴシック" panose="020B0600070205080204" pitchFamily="50" charset="-128"/>
            </a:rPr>
            <a:t>千円の増となった。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人口減少は進行しており、行政面積が広く人口規模も小さい本市では、一人当たりの決算額が高止まりする傾向にあり全国平均、類似団体平均をともに上回っている。</a:t>
          </a:r>
          <a:br>
            <a:rPr kumimoji="1" lang="ja-JP" altLang="en-US" sz="1000">
              <a:latin typeface="ＭＳ Ｐゴシック" panose="020B0600070205080204" pitchFamily="50" charset="-128"/>
              <a:ea typeface="ＭＳ Ｐゴシック" panose="020B0600070205080204" pitchFamily="50" charset="-128"/>
            </a:rPr>
          </a:br>
          <a:r>
            <a:rPr kumimoji="1" lang="ja-JP" altLang="en-US" sz="1000">
              <a:latin typeface="ＭＳ Ｐゴシック" panose="020B0600070205080204" pitchFamily="50" charset="-128"/>
              <a:ea typeface="ＭＳ Ｐゴシック" panose="020B0600070205080204" pitchFamily="50" charset="-128"/>
            </a:rPr>
            <a:t>　今後も行財政改革に継続して取り組み、財政健全化路線を堅持し歳出抑制に努めていく。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141714</xdr:rowOff>
    </xdr:from>
    <xdr:to>
      <xdr:col>23</xdr:col>
      <xdr:colOff>133350</xdr:colOff>
      <xdr:row>84</xdr:row>
      <xdr:rowOff>8834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72064"/>
          <a:ext cx="838200" cy="3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110429</xdr:rowOff>
    </xdr:from>
    <xdr:to>
      <xdr:col>19</xdr:col>
      <xdr:colOff>133350</xdr:colOff>
      <xdr:row>83</xdr:row>
      <xdr:rowOff>141714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40779"/>
          <a:ext cx="889000" cy="3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99904</xdr:rowOff>
    </xdr:from>
    <xdr:to>
      <xdr:col>15</xdr:col>
      <xdr:colOff>82550</xdr:colOff>
      <xdr:row>83</xdr:row>
      <xdr:rowOff>110429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30254"/>
          <a:ext cx="889000" cy="1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75197</xdr:rowOff>
    </xdr:from>
    <xdr:to>
      <xdr:col>11</xdr:col>
      <xdr:colOff>31750</xdr:colOff>
      <xdr:row>83</xdr:row>
      <xdr:rowOff>99904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05547"/>
          <a:ext cx="889000" cy="2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129484</xdr:rowOff>
    </xdr:from>
    <xdr:to>
      <xdr:col>23</xdr:col>
      <xdr:colOff>184150</xdr:colOff>
      <xdr:row>84</xdr:row>
      <xdr:rowOff>59634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5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101561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31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90914</xdr:rowOff>
    </xdr:from>
    <xdr:to>
      <xdr:col>19</xdr:col>
      <xdr:colOff>184150</xdr:colOff>
      <xdr:row>84</xdr:row>
      <xdr:rowOff>21064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2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5841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07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59629</xdr:rowOff>
    </xdr:from>
    <xdr:to>
      <xdr:col>15</xdr:col>
      <xdr:colOff>133350</xdr:colOff>
      <xdr:row>83</xdr:row>
      <xdr:rowOff>161229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8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146006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376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49104</xdr:rowOff>
    </xdr:from>
    <xdr:to>
      <xdr:col>11</xdr:col>
      <xdr:colOff>82550</xdr:colOff>
      <xdr:row>83</xdr:row>
      <xdr:rowOff>150704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7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135481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36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24397</xdr:rowOff>
    </xdr:from>
    <xdr:to>
      <xdr:col>7</xdr:col>
      <xdr:colOff>31750</xdr:colOff>
      <xdr:row>83</xdr:row>
      <xdr:rowOff>125997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5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110774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4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ラスパイレス指数は類似団体平均、全国市平均をともに下回っている。</a:t>
          </a:r>
        </a:p>
        <a:p>
          <a:r>
            <a:rPr kumimoji="1" lang="ja-JP" altLang="en-US" sz="1000">
              <a:latin typeface="ＭＳ Ｐゴシック" panose="020B0600070205080204" pitchFamily="50" charset="-128"/>
              <a:ea typeface="ＭＳ Ｐゴシック" panose="020B0600070205080204" pitchFamily="50" charset="-128"/>
            </a:rPr>
            <a:t>今後も定員管理計画に基づき、より一層の給与の適正化に努める。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41427</xdr:rowOff>
    </xdr:from>
    <xdr:to>
      <xdr:col>81</xdr:col>
      <xdr:colOff>44450</xdr:colOff>
      <xdr:row>83</xdr:row>
      <xdr:rowOff>110368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271777"/>
          <a:ext cx="8382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110368</xdr:rowOff>
    </xdr:from>
    <xdr:to>
      <xdr:col>77</xdr:col>
      <xdr:colOff>44450</xdr:colOff>
      <xdr:row>83</xdr:row>
      <xdr:rowOff>121859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3407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121859</xdr:rowOff>
    </xdr:from>
    <xdr:to>
      <xdr:col>72</xdr:col>
      <xdr:colOff>203200</xdr:colOff>
      <xdr:row>84</xdr:row>
      <xdr:rowOff>53823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35220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53823</xdr:rowOff>
    </xdr:from>
    <xdr:to>
      <xdr:col>68</xdr:col>
      <xdr:colOff>152400</xdr:colOff>
      <xdr:row>84</xdr:row>
      <xdr:rowOff>76805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45562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162077</xdr:rowOff>
    </xdr:from>
    <xdr:to>
      <xdr:col>81</xdr:col>
      <xdr:colOff>95250</xdr:colOff>
      <xdr:row>83</xdr:row>
      <xdr:rowOff>92227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7154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0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59568</xdr:rowOff>
    </xdr:from>
    <xdr:to>
      <xdr:col>77</xdr:col>
      <xdr:colOff>95250</xdr:colOff>
      <xdr:row>83</xdr:row>
      <xdr:rowOff>161168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171345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058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71059</xdr:rowOff>
    </xdr:from>
    <xdr:to>
      <xdr:col>73</xdr:col>
      <xdr:colOff>44450</xdr:colOff>
      <xdr:row>84</xdr:row>
      <xdr:rowOff>1209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11386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3023</xdr:rowOff>
    </xdr:from>
    <xdr:to>
      <xdr:col>68</xdr:col>
      <xdr:colOff>203200</xdr:colOff>
      <xdr:row>84</xdr:row>
      <xdr:rowOff>104623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114800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26005</xdr:rowOff>
    </xdr:from>
    <xdr:to>
      <xdr:col>64</xdr:col>
      <xdr:colOff>152400</xdr:colOff>
      <xdr:row>84</xdr:row>
      <xdr:rowOff>127605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137782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定員管理適正化計画による職員数削減により、平成</a:t>
          </a:r>
          <a:r>
            <a:rPr kumimoji="1" lang="en-US" altLang="ja-JP" sz="1000">
              <a:latin typeface="ＭＳ Ｐゴシック" panose="020B0600070205080204" pitchFamily="50" charset="-128"/>
              <a:ea typeface="ＭＳ Ｐゴシック" panose="020B0600070205080204" pitchFamily="50" charset="-128"/>
            </a:rPr>
            <a:t>22</a:t>
          </a:r>
          <a:r>
            <a:rPr kumimoji="1" lang="ja-JP" altLang="en-US" sz="1000">
              <a:latin typeface="ＭＳ Ｐゴシック" panose="020B0600070205080204" pitchFamily="50" charset="-128"/>
              <a:ea typeface="ＭＳ Ｐゴシック" panose="020B0600070205080204" pitchFamily="50" charset="-128"/>
            </a:rPr>
            <a:t>年度以降は</a:t>
          </a:r>
          <a:r>
            <a:rPr kumimoji="1" lang="en-US" altLang="ja-JP" sz="1000">
              <a:latin typeface="ＭＳ Ｐゴシック" panose="020B0600070205080204" pitchFamily="50" charset="-128"/>
              <a:ea typeface="ＭＳ Ｐゴシック" panose="020B0600070205080204" pitchFamily="50" charset="-128"/>
            </a:rPr>
            <a:t>250</a:t>
          </a:r>
          <a:r>
            <a:rPr kumimoji="1" lang="ja-JP" altLang="en-US" sz="1000">
              <a:latin typeface="ＭＳ Ｐゴシック" panose="020B0600070205080204" pitchFamily="50" charset="-128"/>
              <a:ea typeface="ＭＳ Ｐゴシック" panose="020B0600070205080204" pitchFamily="50" charset="-128"/>
            </a:rPr>
            <a:t>名体制で推移しているが、依然として全国平均、類似団体平均を上回っている。　 </a:t>
          </a:r>
        </a:p>
        <a:p>
          <a:r>
            <a:rPr kumimoji="1" lang="ja-JP" altLang="en-US" sz="1000" baseline="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今後も同計画に基づき、適正な定員管理に努めていく。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106922</xdr:rowOff>
    </xdr:from>
    <xdr:to>
      <xdr:col>81</xdr:col>
      <xdr:colOff>44450</xdr:colOff>
      <xdr:row>65</xdr:row>
      <xdr:rowOff>126456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1251172"/>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105773</xdr:rowOff>
    </xdr:from>
    <xdr:to>
      <xdr:col>77</xdr:col>
      <xdr:colOff>44450</xdr:colOff>
      <xdr:row>65</xdr:row>
      <xdr:rowOff>106922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125002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64407</xdr:rowOff>
    </xdr:from>
    <xdr:to>
      <xdr:col>72</xdr:col>
      <xdr:colOff>203200</xdr:colOff>
      <xdr:row>65</xdr:row>
      <xdr:rowOff>105773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120865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57513</xdr:rowOff>
    </xdr:from>
    <xdr:to>
      <xdr:col>68</xdr:col>
      <xdr:colOff>152400</xdr:colOff>
      <xdr:row>65</xdr:row>
      <xdr:rowOff>64407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120176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75656</xdr:rowOff>
    </xdr:from>
    <xdr:to>
      <xdr:col>81</xdr:col>
      <xdr:colOff>95250</xdr:colOff>
      <xdr:row>66</xdr:row>
      <xdr:rowOff>5806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47733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119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56122</xdr:rowOff>
    </xdr:from>
    <xdr:to>
      <xdr:col>77</xdr:col>
      <xdr:colOff>95250</xdr:colOff>
      <xdr:row>65</xdr:row>
      <xdr:rowOff>157722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120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142499</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28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54973</xdr:rowOff>
    </xdr:from>
    <xdr:to>
      <xdr:col>73</xdr:col>
      <xdr:colOff>44450</xdr:colOff>
      <xdr:row>65</xdr:row>
      <xdr:rowOff>156573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141350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28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13607</xdr:rowOff>
    </xdr:from>
    <xdr:to>
      <xdr:col>68</xdr:col>
      <xdr:colOff>203200</xdr:colOff>
      <xdr:row>65</xdr:row>
      <xdr:rowOff>115207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99984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6713</xdr:rowOff>
    </xdr:from>
    <xdr:to>
      <xdr:col>64</xdr:col>
      <xdr:colOff>152400</xdr:colOff>
      <xdr:row>65</xdr:row>
      <xdr:rowOff>108313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11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93090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23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年頃にかけ、国の景気対策と連動する形で立ち遅れていた多くの生活基盤整備を積極的に実施して多額の市債を発行したことで公債費が増大し、平成</a:t>
          </a:r>
          <a:r>
            <a:rPr kumimoji="1" lang="en-US" altLang="ja-JP" sz="1000">
              <a:latin typeface="ＭＳ Ｐゴシック" panose="020B0600070205080204" pitchFamily="50" charset="-128"/>
              <a:ea typeface="ＭＳ Ｐゴシック" panose="020B0600070205080204" pitchFamily="50" charset="-128"/>
            </a:rPr>
            <a:t>20</a:t>
          </a:r>
          <a:r>
            <a:rPr kumimoji="1" lang="ja-JP" altLang="en-US" sz="1000">
              <a:latin typeface="ＭＳ Ｐゴシック" panose="020B0600070205080204" pitchFamily="50" charset="-128"/>
              <a:ea typeface="ＭＳ Ｐゴシック" panose="020B0600070205080204" pitchFamily="50" charset="-128"/>
            </a:rPr>
            <a:t>年度決算において早期健全化団体となったが、平成</a:t>
          </a:r>
          <a:r>
            <a:rPr kumimoji="1" lang="en-US" altLang="ja-JP" sz="1000">
              <a:latin typeface="ＭＳ Ｐゴシック" panose="020B0600070205080204" pitchFamily="50" charset="-128"/>
              <a:ea typeface="ＭＳ Ｐゴシック" panose="020B0600070205080204" pitchFamily="50" charset="-128"/>
            </a:rPr>
            <a:t>15</a:t>
          </a:r>
          <a:r>
            <a:rPr kumimoji="1" lang="ja-JP" altLang="en-US" sz="1000">
              <a:latin typeface="ＭＳ Ｐゴシック" panose="020B0600070205080204" pitchFamily="50" charset="-128"/>
              <a:ea typeface="ＭＳ Ｐゴシック" panose="020B0600070205080204" pitchFamily="50" charset="-128"/>
            </a:rPr>
            <a:t>年度から取り組んできた行財政改革の効果により、翌年度には同団体を脱却した。以降も実質公債費比率は着実に改善しているが、平成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7</a:t>
          </a:r>
          <a:r>
            <a:rPr kumimoji="1" lang="ja-JP" altLang="en-US" sz="1000">
              <a:latin typeface="ＭＳ Ｐゴシック" panose="020B0600070205080204" pitchFamily="50" charset="-128"/>
              <a:ea typeface="ＭＳ Ｐゴシック" panose="020B0600070205080204" pitchFamily="50" charset="-128"/>
            </a:rPr>
            <a:t>月豪雨対応では多額の災害復旧費を要し、市庁舎建設や統合中学校建設など大型事業が進行していることから多額の市債発行が見込まれており、将来的には実質公債費比率の悪化を見込んでいる。</a:t>
          </a:r>
        </a:p>
        <a:p>
          <a:r>
            <a:rPr kumimoji="1" lang="ja-JP" altLang="en-US" sz="1000">
              <a:latin typeface="ＭＳ Ｐゴシック" panose="020B0600070205080204" pitchFamily="50" charset="-128"/>
              <a:ea typeface="ＭＳ Ｐゴシック" panose="020B0600070205080204" pitchFamily="50" charset="-128"/>
            </a:rPr>
            <a:t>　 今後も公債費負担適正化計画に基づく適正な市債管理を行い、将来負担の抑制と財政の健全化に取り組んでいく。</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143192</xdr:rowOff>
    </xdr:from>
    <xdr:to>
      <xdr:col>81</xdr:col>
      <xdr:colOff>44450</xdr:colOff>
      <xdr:row>36</xdr:row>
      <xdr:rowOff>157268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15392"/>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157268</xdr:rowOff>
    </xdr:from>
    <xdr:to>
      <xdr:col>77</xdr:col>
      <xdr:colOff>44450</xdr:colOff>
      <xdr:row>36</xdr:row>
      <xdr:rowOff>159279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2946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159279</xdr:rowOff>
    </xdr:from>
    <xdr:to>
      <xdr:col>72</xdr:col>
      <xdr:colOff>203200</xdr:colOff>
      <xdr:row>36</xdr:row>
      <xdr:rowOff>161290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3147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161290</xdr:rowOff>
    </xdr:from>
    <xdr:to>
      <xdr:col>68</xdr:col>
      <xdr:colOff>152400</xdr:colOff>
      <xdr:row>37</xdr:row>
      <xdr:rowOff>5927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334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92392</xdr:rowOff>
    </xdr:from>
    <xdr:to>
      <xdr:col>81</xdr:col>
      <xdr:colOff>95250</xdr:colOff>
      <xdr:row>37</xdr:row>
      <xdr:rowOff>22542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108919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0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106468</xdr:rowOff>
    </xdr:from>
    <xdr:to>
      <xdr:col>77</xdr:col>
      <xdr:colOff>95250</xdr:colOff>
      <xdr:row>37</xdr:row>
      <xdr:rowOff>36618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46795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47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108479</xdr:rowOff>
    </xdr:from>
    <xdr:to>
      <xdr:col>73</xdr:col>
      <xdr:colOff>44450</xdr:colOff>
      <xdr:row>37</xdr:row>
      <xdr:rowOff>38629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48806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110490</xdr:rowOff>
    </xdr:from>
    <xdr:to>
      <xdr:col>68</xdr:col>
      <xdr:colOff>203200</xdr:colOff>
      <xdr:row>37</xdr:row>
      <xdr:rowOff>40640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50817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126577</xdr:rowOff>
    </xdr:from>
    <xdr:to>
      <xdr:col>64</xdr:col>
      <xdr:colOff>152400</xdr:colOff>
      <xdr:row>37</xdr:row>
      <xdr:rowOff>56727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66904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今後見込まれる大型事業への対応や将来負担の軽減を図るため、施設整備基金等へ積み立てを継続実施したことや市債残高に対する基準財政需要額算入見込額の増などにより、充当可能基金額が増加したことが比率を改善させる要因となっている。</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15</a:t>
          </a:r>
          <a:r>
            <a:rPr kumimoji="1" lang="ja-JP" altLang="en-US" sz="1000">
              <a:latin typeface="ＭＳ Ｐゴシック" panose="020B0600070205080204" pitchFamily="50" charset="-128"/>
              <a:ea typeface="ＭＳ Ｐゴシック" panose="020B0600070205080204" pitchFamily="50" charset="-128"/>
            </a:rPr>
            <a:t>年から</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年にかけて、三次にわたり策定した安芸市財政健全化計画（アクションプラン）に基づく市債発行額の抑制や繰上償還の実施により、市債残高はピーク時の平成</a:t>
          </a:r>
          <a:r>
            <a:rPr kumimoji="1" lang="en-US" altLang="ja-JP" sz="1000">
              <a:latin typeface="ＭＳ Ｐゴシック" panose="020B0600070205080204" pitchFamily="50" charset="-128"/>
              <a:ea typeface="ＭＳ Ｐゴシック" panose="020B0600070205080204" pitchFamily="50" charset="-128"/>
            </a:rPr>
            <a:t>14</a:t>
          </a:r>
          <a:r>
            <a:rPr kumimoji="1" lang="ja-JP" altLang="en-US" sz="1000">
              <a:latin typeface="ＭＳ Ｐゴシック" panose="020B0600070205080204" pitchFamily="50" charset="-128"/>
              <a:ea typeface="ＭＳ Ｐゴシック" panose="020B0600070205080204" pitchFamily="50" charset="-128"/>
            </a:rPr>
            <a:t>年度末</a:t>
          </a:r>
          <a:r>
            <a:rPr kumimoji="1" lang="en-US" altLang="ja-JP" sz="1000">
              <a:latin typeface="ＭＳ Ｐゴシック" panose="020B0600070205080204" pitchFamily="50" charset="-128"/>
              <a:ea typeface="ＭＳ Ｐゴシック" panose="020B0600070205080204" pitchFamily="50" charset="-128"/>
            </a:rPr>
            <a:t>239.5</a:t>
          </a:r>
          <a:r>
            <a:rPr kumimoji="1" lang="ja-JP" altLang="en-US" sz="1000">
              <a:latin typeface="ＭＳ Ｐゴシック" panose="020B0600070205080204" pitchFamily="50" charset="-128"/>
              <a:ea typeface="ＭＳ Ｐゴシック" panose="020B0600070205080204" pitchFamily="50" charset="-128"/>
            </a:rPr>
            <a:t>億円から着実に減少し、令和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年度末では約</a:t>
          </a:r>
          <a:r>
            <a:rPr kumimoji="1" lang="en-US" altLang="ja-JP" sz="1000">
              <a:latin typeface="ＭＳ Ｐゴシック" panose="020B0600070205080204" pitchFamily="50" charset="-128"/>
              <a:ea typeface="ＭＳ Ｐゴシック" panose="020B0600070205080204" pitchFamily="50" charset="-128"/>
            </a:rPr>
            <a:t>134</a:t>
          </a:r>
          <a:r>
            <a:rPr kumimoji="1" lang="ja-JP" altLang="en-US" sz="1000">
              <a:latin typeface="ＭＳ Ｐゴシック" panose="020B0600070205080204" pitchFamily="50" charset="-128"/>
              <a:ea typeface="ＭＳ Ｐゴシック" panose="020B0600070205080204" pitchFamily="50" charset="-128"/>
            </a:rPr>
            <a:t>億円となっている。今後も公債費負担適正化計画に基づく適正な市債管理を行い、将来負担の抑制と財政の健全化に取り組んでいく。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150664</xdr:rowOff>
    </xdr:from>
    <xdr:to>
      <xdr:col>72</xdr:col>
      <xdr:colOff>203200</xdr:colOff>
      <xdr:row>14</xdr:row>
      <xdr:rowOff>49593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379514"/>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49593</xdr:rowOff>
    </xdr:from>
    <xdr:to>
      <xdr:col>68</xdr:col>
      <xdr:colOff>152400</xdr:colOff>
      <xdr:row>14</xdr:row>
      <xdr:rowOff>104690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449893"/>
          <a:ext cx="889000" cy="5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112205</xdr:rowOff>
    </xdr:from>
    <xdr:to>
      <xdr:col>73</xdr:col>
      <xdr:colOff>44450</xdr:colOff>
      <xdr:row>15</xdr:row>
      <xdr:rowOff>42355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133519</xdr:rowOff>
    </xdr:from>
    <xdr:to>
      <xdr:col>68</xdr:col>
      <xdr:colOff>203200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99864</xdr:rowOff>
    </xdr:from>
    <xdr:to>
      <xdr:col>73</xdr:col>
      <xdr:colOff>44450</xdr:colOff>
      <xdr:row>14</xdr:row>
      <xdr:rowOff>30014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32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40191</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09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170243</xdr:rowOff>
    </xdr:from>
    <xdr:to>
      <xdr:col>68</xdr:col>
      <xdr:colOff>203200</xdr:colOff>
      <xdr:row>14</xdr:row>
      <xdr:rowOff>100393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39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110570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16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53890</xdr:rowOff>
    </xdr:from>
    <xdr:to>
      <xdr:col>64</xdr:col>
      <xdr:colOff>152400</xdr:colOff>
      <xdr:row>14</xdr:row>
      <xdr:rowOff>155490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4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165667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22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16,869
16,795
317.21
18,458,334
17,667,614
228,066
6,604,028
13,366,136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会計年度任用職員制度への移行により人件費総額が増加したことに伴い充当一般財源が増となったが、歳入経常一般財源が対前年度</a:t>
          </a:r>
          <a:r>
            <a:rPr kumimoji="1" lang="en-US" altLang="ja-JP" sz="1300">
              <a:latin typeface="ＭＳ Ｐゴシック" panose="020B0600070205080204" pitchFamily="50" charset="-128"/>
              <a:ea typeface="ＭＳ Ｐゴシック" panose="020B0600070205080204" pitchFamily="50" charset="-128"/>
            </a:rPr>
            <a:t>296,738</a:t>
          </a:r>
          <a:r>
            <a:rPr kumimoji="1" lang="ja-JP" altLang="en-US" sz="1300">
              <a:latin typeface="ＭＳ Ｐゴシック" panose="020B0600070205080204" pitchFamily="50" charset="-128"/>
              <a:ea typeface="ＭＳ Ｐゴシック" panose="020B0600070205080204" pitchFamily="50" charset="-128"/>
            </a:rPr>
            <a:t>千円の増となったことが比率を引き下げている。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12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35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73660</xdr:rowOff>
    </xdr:from>
    <xdr:to>
      <xdr:col>15</xdr:col>
      <xdr:colOff>98425</xdr:colOff>
      <xdr:row>38</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88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38</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135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22860</xdr:rowOff>
    </xdr:from>
    <xdr:to>
      <xdr:col>15</xdr:col>
      <xdr:colOff>149225</xdr:colOff>
      <xdr:row>38</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109237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22860</xdr:rowOff>
    </xdr:from>
    <xdr:to>
      <xdr:col>11</xdr:col>
      <xdr:colOff>60325</xdr:colOff>
      <xdr:row>38</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109237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コロナの影響により出張がなく旅費が減少したことや、地籍調査の割当減などにより充当一般財源が対前年度</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百万円の減となったことが比率を引き下げている。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101600</xdr:rowOff>
    </xdr:from>
    <xdr:to>
      <xdr:col>82</xdr:col>
      <xdr:colOff>107950</xdr:colOff>
      <xdr:row>17</xdr:row>
      <xdr:rowOff>120650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448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17</xdr:row>
      <xdr:rowOff>120650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46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114300</xdr:rowOff>
    </xdr:from>
    <xdr:to>
      <xdr:col>73</xdr:col>
      <xdr:colOff>180975</xdr:colOff>
      <xdr:row>17</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57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114300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55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50800</xdr:rowOff>
    </xdr:from>
    <xdr:to>
      <xdr:col>82</xdr:col>
      <xdr:colOff>158750</xdr:colOff>
      <xdr:row>16</xdr:row>
      <xdr:rowOff>152400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67327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69850</xdr:rowOff>
    </xdr:from>
    <xdr:to>
      <xdr:col>78</xdr:col>
      <xdr:colOff>120650</xdr:colOff>
      <xdr:row>18</xdr:row>
      <xdr:rowOff>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152400</xdr:rowOff>
    </xdr:from>
    <xdr:to>
      <xdr:col>74</xdr:col>
      <xdr:colOff>31750</xdr:colOff>
      <xdr:row>17</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63500</xdr:rowOff>
    </xdr:from>
    <xdr:to>
      <xdr:col>69</xdr:col>
      <xdr:colOff>142875</xdr:colOff>
      <xdr:row>16</xdr:row>
      <xdr:rowOff>165100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コロナの影響により医療費が減少したことや、少子化の影響による児童数の減により児童福祉費に係る</a:t>
          </a:r>
          <a:r>
            <a:rPr kumimoji="1" lang="ja-JP" altLang="en-US" sz="1300">
              <a:latin typeface="ＭＳ Ｐゴシック" panose="020B0600070205080204" pitchFamily="50" charset="-128"/>
              <a:ea typeface="ＭＳ Ｐゴシック" panose="020B0600070205080204" pitchFamily="50" charset="-128"/>
            </a:rPr>
            <a:t>経費が減少したことなどから、充当一般財源が対前年度</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百万円の減となったことが比率を引き下げている。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57</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409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18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120650</xdr:rowOff>
    </xdr:from>
    <xdr:to>
      <xdr:col>15</xdr:col>
      <xdr:colOff>98425</xdr:colOff>
      <xdr:row>58</xdr:row>
      <xdr:rowOff>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93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57</xdr:row>
      <xdr:rowOff>120650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8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69850</xdr:rowOff>
    </xdr:from>
    <xdr:to>
      <xdr:col>11</xdr:col>
      <xdr:colOff>60325</xdr:colOff>
      <xdr:row>58</xdr:row>
      <xdr:rowOff>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156227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雨水ポンプ場修繕費の増による下水道事業繰出金の対前年度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百万円の増、高齢化に伴うサービスの利用の増加による介護保険事業操出金の対前年度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百万円の増などが、比率を引き上げている。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104140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025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58</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02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73660</xdr:rowOff>
    </xdr:from>
    <xdr:to>
      <xdr:col>73</xdr:col>
      <xdr:colOff>180975</xdr:colOff>
      <xdr:row>58</xdr:row>
      <xdr:rowOff>88900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01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73660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56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25417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22860</xdr:rowOff>
    </xdr:from>
    <xdr:to>
      <xdr:col>69</xdr:col>
      <xdr:colOff>142875</xdr:colOff>
      <xdr:row>58</xdr:row>
      <xdr:rowOff>124460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109237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建設事業費に係る起債償還の逓減により、安芸広域市町村圏事務組合への負担金が減少したことなどから充当一般財源が対前年度</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百万円の減となったことが、比率を引き下げている。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81280</xdr:rowOff>
    </xdr:from>
    <xdr:to>
      <xdr:col>82</xdr:col>
      <xdr:colOff>107950</xdr:colOff>
      <xdr:row>34</xdr:row>
      <xdr:rowOff>94996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59105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94996</xdr:rowOff>
    </xdr:from>
    <xdr:to>
      <xdr:col>78</xdr:col>
      <xdr:colOff>69850</xdr:colOff>
      <xdr:row>34</xdr:row>
      <xdr:rowOff>99568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5924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90424</xdr:rowOff>
    </xdr:from>
    <xdr:to>
      <xdr:col>73</xdr:col>
      <xdr:colOff>180975</xdr:colOff>
      <xdr:row>34</xdr:row>
      <xdr:rowOff>99568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59197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90424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5910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30480</xdr:rowOff>
    </xdr:from>
    <xdr:to>
      <xdr:col>82</xdr:col>
      <xdr:colOff>158750</xdr:colOff>
      <xdr:row>34</xdr:row>
      <xdr:rowOff>132080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110507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44196</xdr:rowOff>
    </xdr:from>
    <xdr:to>
      <xdr:col>78</xdr:col>
      <xdr:colOff>120650</xdr:colOff>
      <xdr:row>34</xdr:row>
      <xdr:rowOff>145796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155973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48768</xdr:rowOff>
    </xdr:from>
    <xdr:to>
      <xdr:col>74</xdr:col>
      <xdr:colOff>31750</xdr:colOff>
      <xdr:row>34</xdr:row>
      <xdr:rowOff>150368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160545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39624</xdr:rowOff>
    </xdr:from>
    <xdr:to>
      <xdr:col>69</xdr:col>
      <xdr:colOff>142875</xdr:colOff>
      <xdr:row>34</xdr:row>
      <xdr:rowOff>141224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151401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近年の大型事業に対して発行した市債の元金償還が始まったことで充当一般財源が対前年度</a:t>
          </a:r>
          <a:r>
            <a:rPr kumimoji="1" lang="en-US" altLang="ja-JP" sz="1200">
              <a:latin typeface="ＭＳ Ｐゴシック" panose="020B0600070205080204" pitchFamily="50" charset="-128"/>
              <a:ea typeface="ＭＳ Ｐゴシック" panose="020B0600070205080204" pitchFamily="50" charset="-128"/>
            </a:rPr>
            <a:t>63</a:t>
          </a:r>
          <a:r>
            <a:rPr kumimoji="1" lang="ja-JP" altLang="en-US" sz="1200">
              <a:latin typeface="ＭＳ Ｐゴシック" panose="020B0600070205080204" pitchFamily="50" charset="-128"/>
              <a:ea typeface="ＭＳ Ｐゴシック" panose="020B0600070205080204" pitchFamily="50" charset="-128"/>
            </a:rPr>
            <a:t>百万円の増となったことが比率を引き上げている。</a:t>
          </a:r>
        </a:p>
        <a:p>
          <a:r>
            <a:rPr kumimoji="1" lang="ja-JP" altLang="en-US" sz="1200">
              <a:latin typeface="ＭＳ Ｐゴシック" panose="020B0600070205080204" pitchFamily="50" charset="-128"/>
              <a:ea typeface="ＭＳ Ｐゴシック" panose="020B0600070205080204" pitchFamily="50" charset="-128"/>
            </a:rPr>
            <a:t>　現在も、平成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月豪雨の災害復旧事業や、市庁舎建設並びに統合中学校建設など大型事業が進行していることから今後も公債費の増加を見込んでいるが、持続可能な財政運営を確保していくためにも、繰上償還の実施など弾力的な財政運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155575</xdr:rowOff>
    </xdr:from>
    <xdr:to>
      <xdr:col>24</xdr:col>
      <xdr:colOff>25400</xdr:colOff>
      <xdr:row>74</xdr:row>
      <xdr:rowOff>159385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28428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131462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18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153670</xdr:rowOff>
    </xdr:from>
    <xdr:to>
      <xdr:col>19</xdr:col>
      <xdr:colOff>187325</xdr:colOff>
      <xdr:row>74</xdr:row>
      <xdr:rowOff>155575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8409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153670</xdr:rowOff>
    </xdr:from>
    <xdr:to>
      <xdr:col>15</xdr:col>
      <xdr:colOff>98425</xdr:colOff>
      <xdr:row>75</xdr:row>
      <xdr:rowOff>8890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8409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xdr:rowOff>
    </xdr:from>
    <xdr:to>
      <xdr:col>11</xdr:col>
      <xdr:colOff>9525</xdr:colOff>
      <xdr:row>75</xdr:row>
      <xdr:rowOff>8890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867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108585</xdr:rowOff>
    </xdr:from>
    <xdr:to>
      <xdr:col>24</xdr:col>
      <xdr:colOff>76200</xdr:colOff>
      <xdr:row>75</xdr:row>
      <xdr:rowOff>38735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17162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0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104775</xdr:rowOff>
    </xdr:from>
    <xdr:to>
      <xdr:col>20</xdr:col>
      <xdr:colOff>38100</xdr:colOff>
      <xdr:row>75</xdr:row>
      <xdr:rowOff>34925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45102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56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102870</xdr:rowOff>
    </xdr:from>
    <xdr:to>
      <xdr:col>15</xdr:col>
      <xdr:colOff>149225</xdr:colOff>
      <xdr:row>75</xdr:row>
      <xdr:rowOff>33020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43197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129540</xdr:rowOff>
    </xdr:from>
    <xdr:to>
      <xdr:col>11</xdr:col>
      <xdr:colOff>60325</xdr:colOff>
      <xdr:row>75</xdr:row>
      <xdr:rowOff>59690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69867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扶助費、物件費、補助費に対する経常経費充当一般財源は減となっており、経常収支比率を減少させている。</a:t>
          </a:r>
        </a:p>
        <a:p>
          <a:r>
            <a:rPr kumimoji="1" lang="ja-JP" altLang="en-US" sz="1300">
              <a:latin typeface="ＭＳ Ｐゴシック" panose="020B0600070205080204" pitchFamily="50" charset="-128"/>
              <a:ea typeface="ＭＳ Ｐゴシック" panose="020B0600070205080204" pitchFamily="50" charset="-128"/>
            </a:rPr>
            <a:t>　全国平均・類似団体平均を下回っているものの、今後も財政健全化路線を堅持して経常経費の抑制に努める。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51562</xdr:rowOff>
    </xdr:from>
    <xdr:to>
      <xdr:col>82</xdr:col>
      <xdr:colOff>107950</xdr:colOff>
      <xdr:row>76</xdr:row>
      <xdr:rowOff>26415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910312"/>
          <a:ext cx="838200" cy="14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26415</xdr:rowOff>
    </xdr:from>
    <xdr:to>
      <xdr:col>78</xdr:col>
      <xdr:colOff>69850</xdr:colOff>
      <xdr:row>76</xdr:row>
      <xdr:rowOff>44704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566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76</xdr:row>
      <xdr:rowOff>44704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0063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75</xdr:row>
      <xdr:rowOff>147574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81430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762</xdr:rowOff>
    </xdr:from>
    <xdr:to>
      <xdr:col>82</xdr:col>
      <xdr:colOff>158750</xdr:colOff>
      <xdr:row>75</xdr:row>
      <xdr:rowOff>102362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17289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147065</xdr:rowOff>
    </xdr:from>
    <xdr:to>
      <xdr:col>78</xdr:col>
      <xdr:colOff>120650</xdr:colOff>
      <xdr:row>76</xdr:row>
      <xdr:rowOff>77215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165354</xdr:rowOff>
    </xdr:from>
    <xdr:to>
      <xdr:col>74</xdr:col>
      <xdr:colOff>31750</xdr:colOff>
      <xdr:row>76</xdr:row>
      <xdr:rowOff>95504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105681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96774</xdr:rowOff>
    </xdr:from>
    <xdr:to>
      <xdr:col>69</xdr:col>
      <xdr:colOff>142875</xdr:colOff>
      <xdr:row>76</xdr:row>
      <xdr:rowOff>26924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高知県安芸市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80627</xdr:rowOff>
    </xdr:from>
    <xdr:to>
      <xdr:col>29</xdr:col>
      <xdr:colOff>127000</xdr:colOff>
      <xdr:row>16</xdr:row>
      <xdr:rowOff>142436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71452"/>
          <a:ext cx="647700" cy="61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142436</xdr:rowOff>
    </xdr:from>
    <xdr:to>
      <xdr:col>26</xdr:col>
      <xdr:colOff>50800</xdr:colOff>
      <xdr:row>17</xdr:row>
      <xdr:rowOff>9663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33261"/>
          <a:ext cx="698500" cy="38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9663</xdr:rowOff>
    </xdr:from>
    <xdr:to>
      <xdr:col>22</xdr:col>
      <xdr:colOff>114300</xdr:colOff>
      <xdr:row>17</xdr:row>
      <xdr:rowOff>24315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71938"/>
          <a:ext cx="698500" cy="14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24315</xdr:rowOff>
    </xdr:from>
    <xdr:to>
      <xdr:col>18</xdr:col>
      <xdr:colOff>177800</xdr:colOff>
      <xdr:row>17</xdr:row>
      <xdr:rowOff>71548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86590"/>
          <a:ext cx="698500" cy="47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29827</xdr:rowOff>
    </xdr:from>
    <xdr:to>
      <xdr:col>29</xdr:col>
      <xdr:colOff>177800</xdr:colOff>
      <xdr:row>16</xdr:row>
      <xdr:rowOff>131427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20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46354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6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91636</xdr:rowOff>
    </xdr:from>
    <xdr:to>
      <xdr:col>26</xdr:col>
      <xdr:colOff>101600</xdr:colOff>
      <xdr:row>17</xdr:row>
      <xdr:rowOff>21786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82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31963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5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130313</xdr:rowOff>
    </xdr:from>
    <xdr:to>
      <xdr:col>22</xdr:col>
      <xdr:colOff>165100</xdr:colOff>
      <xdr:row>17</xdr:row>
      <xdr:rowOff>60463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21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70640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90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144965</xdr:rowOff>
    </xdr:from>
    <xdr:to>
      <xdr:col>19</xdr:col>
      <xdr:colOff>38100</xdr:colOff>
      <xdr:row>17</xdr:row>
      <xdr:rowOff>75115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35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85292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0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20748</xdr:rowOff>
    </xdr:from>
    <xdr:to>
      <xdr:col>15</xdr:col>
      <xdr:colOff>101600</xdr:colOff>
      <xdr:row>17</xdr:row>
      <xdr:rowOff>122348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83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132525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5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13756</xdr:rowOff>
    </xdr:from>
    <xdr:to>
      <xdr:col>29</xdr:col>
      <xdr:colOff>127000</xdr:colOff>
      <xdr:row>38</xdr:row>
      <xdr:rowOff>14616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81356"/>
          <a:ext cx="647700" cy="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6559</xdr:rowOff>
    </xdr:from>
    <xdr:to>
      <xdr:col>26</xdr:col>
      <xdr:colOff>50800</xdr:colOff>
      <xdr:row>38</xdr:row>
      <xdr:rowOff>13756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74159"/>
          <a:ext cx="698500" cy="7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339381</xdr:rowOff>
    </xdr:from>
    <xdr:to>
      <xdr:col>22</xdr:col>
      <xdr:colOff>114300</xdr:colOff>
      <xdr:row>38</xdr:row>
      <xdr:rowOff>6559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64081"/>
          <a:ext cx="698500" cy="10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339381</xdr:rowOff>
    </xdr:from>
    <xdr:to>
      <xdr:col>18</xdr:col>
      <xdr:colOff>177800</xdr:colOff>
      <xdr:row>38</xdr:row>
      <xdr:rowOff>12151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64081"/>
          <a:ext cx="698500" cy="15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306716</xdr:rowOff>
    </xdr:from>
    <xdr:to>
      <xdr:col>29</xdr:col>
      <xdr:colOff>177800</xdr:colOff>
      <xdr:row>38</xdr:row>
      <xdr:rowOff>65416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31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278793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40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305856</xdr:rowOff>
    </xdr:from>
    <xdr:to>
      <xdr:col>26</xdr:col>
      <xdr:colOff>101600</xdr:colOff>
      <xdr:row>38</xdr:row>
      <xdr:rowOff>64556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30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49333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1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298659</xdr:rowOff>
    </xdr:from>
    <xdr:to>
      <xdr:col>22</xdr:col>
      <xdr:colOff>165100</xdr:colOff>
      <xdr:row>38</xdr:row>
      <xdr:rowOff>57359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23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42136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0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288581</xdr:rowOff>
    </xdr:from>
    <xdr:to>
      <xdr:col>19</xdr:col>
      <xdr:colOff>38100</xdr:colOff>
      <xdr:row>38</xdr:row>
      <xdr:rowOff>47281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13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32058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9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304251</xdr:rowOff>
    </xdr:from>
    <xdr:to>
      <xdr:col>15</xdr:col>
      <xdr:colOff>101600</xdr:colOff>
      <xdr:row>38</xdr:row>
      <xdr:rowOff>62951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28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47728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1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16,869
16,795
317.21
18,458,334
17,667,614
228,066
6,604,028
13,366,136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91868</xdr:rowOff>
    </xdr:from>
    <xdr:to>
      <xdr:col>24</xdr:col>
      <xdr:colOff>63500</xdr:colOff>
      <xdr:row>34</xdr:row>
      <xdr:rowOff>54780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49718"/>
          <a:ext cx="838200" cy="13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44319</xdr:rowOff>
    </xdr:from>
    <xdr:to>
      <xdr:col>19</xdr:col>
      <xdr:colOff>177800</xdr:colOff>
      <xdr:row>34</xdr:row>
      <xdr:rowOff>54780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873619"/>
          <a:ext cx="8890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163376</xdr:rowOff>
    </xdr:from>
    <xdr:to>
      <xdr:col>15</xdr:col>
      <xdr:colOff>50800</xdr:colOff>
      <xdr:row>34</xdr:row>
      <xdr:rowOff>44319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21226"/>
          <a:ext cx="889000" cy="5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163376</xdr:rowOff>
    </xdr:from>
    <xdr:to>
      <xdr:col>10</xdr:col>
      <xdr:colOff>114300</xdr:colOff>
      <xdr:row>34</xdr:row>
      <xdr:rowOff>121172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21226"/>
          <a:ext cx="889000" cy="12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41068</xdr:rowOff>
    </xdr:from>
    <xdr:to>
      <xdr:col>24</xdr:col>
      <xdr:colOff>114300</xdr:colOff>
      <xdr:row>33</xdr:row>
      <xdr:rowOff>142668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9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63945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5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3980</xdr:rowOff>
    </xdr:from>
    <xdr:to>
      <xdr:col>20</xdr:col>
      <xdr:colOff>38100</xdr:colOff>
      <xdr:row>34</xdr:row>
      <xdr:rowOff>105580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122107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60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164969</xdr:rowOff>
    </xdr:from>
    <xdr:to>
      <xdr:col>15</xdr:col>
      <xdr:colOff>101600</xdr:colOff>
      <xdr:row>34</xdr:row>
      <xdr:rowOff>95119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2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111646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59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112576</xdr:rowOff>
    </xdr:from>
    <xdr:to>
      <xdr:col>10</xdr:col>
      <xdr:colOff>165100</xdr:colOff>
      <xdr:row>34</xdr:row>
      <xdr:rowOff>42726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7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59253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54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70372</xdr:rowOff>
    </xdr:from>
    <xdr:to>
      <xdr:col>6</xdr:col>
      <xdr:colOff>38100</xdr:colOff>
      <xdr:row>35</xdr:row>
      <xdr:rowOff>522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9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17049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67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136970</xdr:rowOff>
    </xdr:from>
    <xdr:to>
      <xdr:col>24</xdr:col>
      <xdr:colOff>63500</xdr:colOff>
      <xdr:row>57</xdr:row>
      <xdr:rowOff>146310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909620"/>
          <a:ext cx="8382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136970</xdr:rowOff>
    </xdr:from>
    <xdr:to>
      <xdr:col>19</xdr:col>
      <xdr:colOff>177800</xdr:colOff>
      <xdr:row>58</xdr:row>
      <xdr:rowOff>120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09620"/>
          <a:ext cx="889000" cy="3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xdr:rowOff>
    </xdr:from>
    <xdr:to>
      <xdr:col>15</xdr:col>
      <xdr:colOff>50800</xdr:colOff>
      <xdr:row>58</xdr:row>
      <xdr:rowOff>8768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44220"/>
          <a:ext cx="889000" cy="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8768</xdr:rowOff>
    </xdr:from>
    <xdr:to>
      <xdr:col>10</xdr:col>
      <xdr:colOff>114300</xdr:colOff>
      <xdr:row>58</xdr:row>
      <xdr:rowOff>31484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52868"/>
          <a:ext cx="889000" cy="2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95510</xdr:rowOff>
    </xdr:from>
    <xdr:to>
      <xdr:col>24</xdr:col>
      <xdr:colOff>114300</xdr:colOff>
      <xdr:row>58</xdr:row>
      <xdr:rowOff>25660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73937</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4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86170</xdr:rowOff>
    </xdr:from>
    <xdr:to>
      <xdr:col>20</xdr:col>
      <xdr:colOff>38100</xdr:colOff>
      <xdr:row>58</xdr:row>
      <xdr:rowOff>16320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5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32847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63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120770</xdr:rowOff>
    </xdr:from>
    <xdr:to>
      <xdr:col>15</xdr:col>
      <xdr:colOff>101600</xdr:colOff>
      <xdr:row>58</xdr:row>
      <xdr:rowOff>50920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8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67447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966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129418</xdr:rowOff>
    </xdr:from>
    <xdr:to>
      <xdr:col>10</xdr:col>
      <xdr:colOff>165100</xdr:colOff>
      <xdr:row>58</xdr:row>
      <xdr:rowOff>59568</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0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76095</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67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152134</xdr:rowOff>
    </xdr:from>
    <xdr:to>
      <xdr:col>6</xdr:col>
      <xdr:colOff>38100</xdr:colOff>
      <xdr:row>58</xdr:row>
      <xdr:rowOff>82284</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2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73411</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117526</xdr:rowOff>
    </xdr:from>
    <xdr:to>
      <xdr:col>24</xdr:col>
      <xdr:colOff>63500</xdr:colOff>
      <xdr:row>79</xdr:row>
      <xdr:rowOff>26905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90626"/>
          <a:ext cx="838200" cy="8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22237</xdr:rowOff>
    </xdr:from>
    <xdr:to>
      <xdr:col>19</xdr:col>
      <xdr:colOff>177800</xdr:colOff>
      <xdr:row>79</xdr:row>
      <xdr:rowOff>26905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66787"/>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22237</xdr:rowOff>
    </xdr:from>
    <xdr:to>
      <xdr:col>15</xdr:col>
      <xdr:colOff>50800</xdr:colOff>
      <xdr:row>79</xdr:row>
      <xdr:rowOff>29211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66787"/>
          <a:ext cx="889000" cy="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20865</xdr:rowOff>
    </xdr:from>
    <xdr:to>
      <xdr:col>10</xdr:col>
      <xdr:colOff>114300</xdr:colOff>
      <xdr:row>79</xdr:row>
      <xdr:rowOff>29211</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65415"/>
          <a:ext cx="889000" cy="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66726</xdr:rowOff>
    </xdr:from>
    <xdr:to>
      <xdr:col>24</xdr:col>
      <xdr:colOff>114300</xdr:colOff>
      <xdr:row>78</xdr:row>
      <xdr:rowOff>168326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153103</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147555</xdr:rowOff>
    </xdr:from>
    <xdr:to>
      <xdr:col>20</xdr:col>
      <xdr:colOff>38100</xdr:colOff>
      <xdr:row>79</xdr:row>
      <xdr:rowOff>77705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68832</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608017" y="13613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142887</xdr:rowOff>
    </xdr:from>
    <xdr:to>
      <xdr:col>15</xdr:col>
      <xdr:colOff>101600</xdr:colOff>
      <xdr:row>79</xdr:row>
      <xdr:rowOff>73037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1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64164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60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149861</xdr:rowOff>
    </xdr:from>
    <xdr:to>
      <xdr:col>10</xdr:col>
      <xdr:colOff>165100</xdr:colOff>
      <xdr:row>79</xdr:row>
      <xdr:rowOff>80011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71138</xdr:rowOff>
    </xdr:from>
    <xdr:ext cx="378565"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830017" y="13615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141515</xdr:rowOff>
    </xdr:from>
    <xdr:to>
      <xdr:col>6</xdr:col>
      <xdr:colOff>38100</xdr:colOff>
      <xdr:row>79</xdr:row>
      <xdr:rowOff>71665</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1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62792</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60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114351</xdr:rowOff>
    </xdr:from>
    <xdr:to>
      <xdr:col>24</xdr:col>
      <xdr:colOff>63500</xdr:colOff>
      <xdr:row>95</xdr:row>
      <xdr:rowOff>150076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402101"/>
          <a:ext cx="838200" cy="3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118605</xdr:rowOff>
    </xdr:from>
    <xdr:to>
      <xdr:col>19</xdr:col>
      <xdr:colOff>177800</xdr:colOff>
      <xdr:row>95</xdr:row>
      <xdr:rowOff>150076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406355"/>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81127</xdr:rowOff>
    </xdr:from>
    <xdr:to>
      <xdr:col>15</xdr:col>
      <xdr:colOff>50800</xdr:colOff>
      <xdr:row>95</xdr:row>
      <xdr:rowOff>118605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368877"/>
          <a:ext cx="889000" cy="3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81127</xdr:rowOff>
    </xdr:from>
    <xdr:to>
      <xdr:col>10</xdr:col>
      <xdr:colOff>114300</xdr:colOff>
      <xdr:row>95</xdr:row>
      <xdr:rowOff>101003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368877"/>
          <a:ext cx="889000" cy="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63551</xdr:rowOff>
    </xdr:from>
    <xdr:to>
      <xdr:col>24</xdr:col>
      <xdr:colOff>114300</xdr:colOff>
      <xdr:row>95</xdr:row>
      <xdr:rowOff>165151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3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86428</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20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99276</xdr:rowOff>
    </xdr:from>
    <xdr:to>
      <xdr:col>20</xdr:col>
      <xdr:colOff>38100</xdr:colOff>
      <xdr:row>96</xdr:row>
      <xdr:rowOff>29426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3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45953</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16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67805</xdr:rowOff>
    </xdr:from>
    <xdr:to>
      <xdr:col>15</xdr:col>
      <xdr:colOff>101600</xdr:colOff>
      <xdr:row>95</xdr:row>
      <xdr:rowOff>169405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35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14482</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613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30327</xdr:rowOff>
    </xdr:from>
    <xdr:to>
      <xdr:col>10</xdr:col>
      <xdr:colOff>165100</xdr:colOff>
      <xdr:row>95</xdr:row>
      <xdr:rowOff>131927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31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148454</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09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50203</xdr:rowOff>
    </xdr:from>
    <xdr:to>
      <xdr:col>6</xdr:col>
      <xdr:colOff>38100</xdr:colOff>
      <xdr:row>95</xdr:row>
      <xdr:rowOff>151803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3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168330</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11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41151</xdr:rowOff>
    </xdr:from>
    <xdr:to>
      <xdr:col>55</xdr:col>
      <xdr:colOff>0</xdr:colOff>
      <xdr:row>38</xdr:row>
      <xdr:rowOff>78576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13351"/>
          <a:ext cx="838200" cy="38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73631</xdr:rowOff>
    </xdr:from>
    <xdr:to>
      <xdr:col>50</xdr:col>
      <xdr:colOff>114300</xdr:colOff>
      <xdr:row>38</xdr:row>
      <xdr:rowOff>78576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588731"/>
          <a:ext cx="889000" cy="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73631</xdr:rowOff>
    </xdr:from>
    <xdr:to>
      <xdr:col>45</xdr:col>
      <xdr:colOff>177800</xdr:colOff>
      <xdr:row>38</xdr:row>
      <xdr:rowOff>111609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88731"/>
          <a:ext cx="889000" cy="3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111609</xdr:rowOff>
    </xdr:from>
    <xdr:to>
      <xdr:col>41</xdr:col>
      <xdr:colOff>50800</xdr:colOff>
      <xdr:row>38</xdr:row>
      <xdr:rowOff>118636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26709"/>
          <a:ext cx="889000" cy="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161801</xdr:rowOff>
    </xdr:from>
    <xdr:to>
      <xdr:col>55</xdr:col>
      <xdr:colOff>50800</xdr:colOff>
      <xdr:row>36</xdr:row>
      <xdr:rowOff>91951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6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140228</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4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27776</xdr:rowOff>
    </xdr:from>
    <xdr:to>
      <xdr:col>50</xdr:col>
      <xdr:colOff>165100</xdr:colOff>
      <xdr:row>38</xdr:row>
      <xdr:rowOff>129376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4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120503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3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22831</xdr:rowOff>
    </xdr:from>
    <xdr:to>
      <xdr:col>46</xdr:col>
      <xdr:colOff>38100</xdr:colOff>
      <xdr:row>38</xdr:row>
      <xdr:rowOff>124431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3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115558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3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60809</xdr:rowOff>
    </xdr:from>
    <xdr:to>
      <xdr:col>41</xdr:col>
      <xdr:colOff>101600</xdr:colOff>
      <xdr:row>38</xdr:row>
      <xdr:rowOff>162409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153536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6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67836</xdr:rowOff>
    </xdr:from>
    <xdr:to>
      <xdr:col>36</xdr:col>
      <xdr:colOff>165100</xdr:colOff>
      <xdr:row>38</xdr:row>
      <xdr:rowOff>169436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8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160563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78897</xdr:rowOff>
    </xdr:from>
    <xdr:to>
      <xdr:col>55</xdr:col>
      <xdr:colOff>0</xdr:colOff>
      <xdr:row>54</xdr:row>
      <xdr:rowOff>126212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337197"/>
          <a:ext cx="838200" cy="4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126212</xdr:rowOff>
    </xdr:from>
    <xdr:to>
      <xdr:col>50</xdr:col>
      <xdr:colOff>114300</xdr:colOff>
      <xdr:row>55</xdr:row>
      <xdr:rowOff>141008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384512"/>
          <a:ext cx="889000" cy="18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81032</xdr:rowOff>
    </xdr:from>
    <xdr:to>
      <xdr:col>45</xdr:col>
      <xdr:colOff>177800</xdr:colOff>
      <xdr:row>55</xdr:row>
      <xdr:rowOff>141008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510782"/>
          <a:ext cx="889000" cy="5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142877</xdr:rowOff>
    </xdr:from>
    <xdr:to>
      <xdr:col>41</xdr:col>
      <xdr:colOff>50800</xdr:colOff>
      <xdr:row>55</xdr:row>
      <xdr:rowOff>81032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401177"/>
          <a:ext cx="889000" cy="10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28097</xdr:rowOff>
    </xdr:from>
    <xdr:to>
      <xdr:col>55</xdr:col>
      <xdr:colOff>50800</xdr:colOff>
      <xdr:row>54</xdr:row>
      <xdr:rowOff>129697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28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50974</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13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75412</xdr:rowOff>
    </xdr:from>
    <xdr:to>
      <xdr:col>50</xdr:col>
      <xdr:colOff>165100</xdr:colOff>
      <xdr:row>55</xdr:row>
      <xdr:rowOff>5562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33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22089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10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90208</xdr:rowOff>
    </xdr:from>
    <xdr:to>
      <xdr:col>46</xdr:col>
      <xdr:colOff>38100</xdr:colOff>
      <xdr:row>56</xdr:row>
      <xdr:rowOff>20358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1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36885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29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30232</xdr:rowOff>
    </xdr:from>
    <xdr:to>
      <xdr:col>41</xdr:col>
      <xdr:colOff>101600</xdr:colOff>
      <xdr:row>55</xdr:row>
      <xdr:rowOff>131832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148359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23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92077</xdr:rowOff>
    </xdr:from>
    <xdr:to>
      <xdr:col>36</xdr:col>
      <xdr:colOff>165100</xdr:colOff>
      <xdr:row>55</xdr:row>
      <xdr:rowOff>22227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35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38754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12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121522</xdr:rowOff>
    </xdr:from>
    <xdr:to>
      <xdr:col>55</xdr:col>
      <xdr:colOff>0</xdr:colOff>
      <xdr:row>76</xdr:row>
      <xdr:rowOff>19447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980272"/>
          <a:ext cx="838200" cy="6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121522</xdr:rowOff>
    </xdr:from>
    <xdr:to>
      <xdr:col>50</xdr:col>
      <xdr:colOff>114300</xdr:colOff>
      <xdr:row>77</xdr:row>
      <xdr:rowOff>109213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2980272"/>
          <a:ext cx="889000" cy="33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109213</xdr:rowOff>
    </xdr:from>
    <xdr:to>
      <xdr:col>45</xdr:col>
      <xdr:colOff>177800</xdr:colOff>
      <xdr:row>77</xdr:row>
      <xdr:rowOff>131031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310863"/>
          <a:ext cx="889000" cy="2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73470</xdr:rowOff>
    </xdr:from>
    <xdr:to>
      <xdr:col>41</xdr:col>
      <xdr:colOff>50800</xdr:colOff>
      <xdr:row>77</xdr:row>
      <xdr:rowOff>131031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275120"/>
          <a:ext cx="889000" cy="5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140097</xdr:rowOff>
    </xdr:from>
    <xdr:to>
      <xdr:col>55</xdr:col>
      <xdr:colOff>50800</xdr:colOff>
      <xdr:row>76</xdr:row>
      <xdr:rowOff>70247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99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162974</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85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70722</xdr:rowOff>
    </xdr:from>
    <xdr:to>
      <xdr:col>50</xdr:col>
      <xdr:colOff>165100</xdr:colOff>
      <xdr:row>76</xdr:row>
      <xdr:rowOff>871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9294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17399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70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58413</xdr:rowOff>
    </xdr:from>
    <xdr:to>
      <xdr:col>46</xdr:col>
      <xdr:colOff>38100</xdr:colOff>
      <xdr:row>77</xdr:row>
      <xdr:rowOff>160013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6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151140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35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80231</xdr:rowOff>
    </xdr:from>
    <xdr:to>
      <xdr:col>41</xdr:col>
      <xdr:colOff>101600</xdr:colOff>
      <xdr:row>78</xdr:row>
      <xdr:rowOff>10381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8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37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22670</xdr:rowOff>
    </xdr:from>
    <xdr:to>
      <xdr:col>36</xdr:col>
      <xdr:colOff>165100</xdr:colOff>
      <xdr:row>77</xdr:row>
      <xdr:rowOff>124270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115397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3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130153</xdr:rowOff>
    </xdr:from>
    <xdr:to>
      <xdr:col>55</xdr:col>
      <xdr:colOff>0</xdr:colOff>
      <xdr:row>96</xdr:row>
      <xdr:rowOff>46648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246453"/>
          <a:ext cx="838200" cy="25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30037</xdr:rowOff>
    </xdr:from>
    <xdr:to>
      <xdr:col>50</xdr:col>
      <xdr:colOff>114300</xdr:colOff>
      <xdr:row>96</xdr:row>
      <xdr:rowOff>46648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489237"/>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59875</xdr:rowOff>
    </xdr:from>
    <xdr:to>
      <xdr:col>45</xdr:col>
      <xdr:colOff>177800</xdr:colOff>
      <xdr:row>96</xdr:row>
      <xdr:rowOff>30037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176175"/>
          <a:ext cx="889000" cy="3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122250</xdr:rowOff>
    </xdr:from>
    <xdr:to>
      <xdr:col>41</xdr:col>
      <xdr:colOff>50800</xdr:colOff>
      <xdr:row>94</xdr:row>
      <xdr:rowOff>59875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067100"/>
          <a:ext cx="889000" cy="10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79353</xdr:rowOff>
    </xdr:from>
    <xdr:to>
      <xdr:col>55</xdr:col>
      <xdr:colOff>50800</xdr:colOff>
      <xdr:row>95</xdr:row>
      <xdr:rowOff>9503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19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102230</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04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167298</xdr:rowOff>
    </xdr:from>
    <xdr:to>
      <xdr:col>50</xdr:col>
      <xdr:colOff>165100</xdr:colOff>
      <xdr:row>96</xdr:row>
      <xdr:rowOff>97448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5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88575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54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150687</xdr:rowOff>
    </xdr:from>
    <xdr:to>
      <xdr:col>46</xdr:col>
      <xdr:colOff>38100</xdr:colOff>
      <xdr:row>96</xdr:row>
      <xdr:rowOff>80837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97364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21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9075</xdr:rowOff>
    </xdr:from>
    <xdr:to>
      <xdr:col>41</xdr:col>
      <xdr:colOff>101600</xdr:colOff>
      <xdr:row>94</xdr:row>
      <xdr:rowOff>110675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12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127202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590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71450</xdr:rowOff>
    </xdr:from>
    <xdr:to>
      <xdr:col>36</xdr:col>
      <xdr:colOff>165100</xdr:colOff>
      <xdr:row>94</xdr:row>
      <xdr:rowOff>1600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0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18127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579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137541</xdr:rowOff>
    </xdr:from>
    <xdr:to>
      <xdr:col>85</xdr:col>
      <xdr:colOff>127000</xdr:colOff>
      <xdr:row>32</xdr:row>
      <xdr:rowOff>106121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5281041"/>
          <a:ext cx="838200" cy="3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106121</xdr:rowOff>
    </xdr:from>
    <xdr:to>
      <xdr:col>81</xdr:col>
      <xdr:colOff>50800</xdr:colOff>
      <xdr:row>36</xdr:row>
      <xdr:rowOff>48387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5592521"/>
          <a:ext cx="889000" cy="62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48387</xdr:rowOff>
    </xdr:from>
    <xdr:to>
      <xdr:col>76</xdr:col>
      <xdr:colOff>114300</xdr:colOff>
      <xdr:row>38</xdr:row>
      <xdr:rowOff>145415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220587"/>
          <a:ext cx="889000" cy="43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46889</xdr:rowOff>
    </xdr:from>
    <xdr:to>
      <xdr:col>71</xdr:col>
      <xdr:colOff>177800</xdr:colOff>
      <xdr:row>38</xdr:row>
      <xdr:rowOff>145415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561989"/>
          <a:ext cx="889000" cy="9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86741</xdr:rowOff>
    </xdr:from>
    <xdr:to>
      <xdr:col>85</xdr:col>
      <xdr:colOff>177800</xdr:colOff>
      <xdr:row>31</xdr:row>
      <xdr:rowOff>16891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523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39768</xdr:rowOff>
    </xdr:from>
    <xdr:ext cx="599010"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518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55321</xdr:rowOff>
    </xdr:from>
    <xdr:to>
      <xdr:col>81</xdr:col>
      <xdr:colOff>101600</xdr:colOff>
      <xdr:row>32</xdr:row>
      <xdr:rowOff>156921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554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1998</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531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169037</xdr:rowOff>
    </xdr:from>
    <xdr:to>
      <xdr:col>76</xdr:col>
      <xdr:colOff>165100</xdr:colOff>
      <xdr:row>36</xdr:row>
      <xdr:rowOff>99187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16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115714</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594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94615</xdr:rowOff>
    </xdr:from>
    <xdr:to>
      <xdr:col>72</xdr:col>
      <xdr:colOff>38100</xdr:colOff>
      <xdr:row>39</xdr:row>
      <xdr:rowOff>24765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41292</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38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167539</xdr:rowOff>
    </xdr:from>
    <xdr:to>
      <xdr:col>67</xdr:col>
      <xdr:colOff>101600</xdr:colOff>
      <xdr:row>38</xdr:row>
      <xdr:rowOff>97689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114215</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47111" y="62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144449</xdr:rowOff>
    </xdr:from>
    <xdr:to>
      <xdr:col>85</xdr:col>
      <xdr:colOff>127000</xdr:colOff>
      <xdr:row>77</xdr:row>
      <xdr:rowOff>163968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346099"/>
          <a:ext cx="838200" cy="1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163968</xdr:rowOff>
    </xdr:from>
    <xdr:to>
      <xdr:col>81</xdr:col>
      <xdr:colOff>50800</xdr:colOff>
      <xdr:row>78</xdr:row>
      <xdr:rowOff>5457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65618"/>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132271</xdr:rowOff>
    </xdr:from>
    <xdr:to>
      <xdr:col>76</xdr:col>
      <xdr:colOff>114300</xdr:colOff>
      <xdr:row>78</xdr:row>
      <xdr:rowOff>5457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333921"/>
          <a:ext cx="889000" cy="4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132271</xdr:rowOff>
    </xdr:from>
    <xdr:to>
      <xdr:col>71</xdr:col>
      <xdr:colOff>177800</xdr:colOff>
      <xdr:row>77</xdr:row>
      <xdr:rowOff>148799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33921"/>
          <a:ext cx="889000" cy="1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93649</xdr:rowOff>
    </xdr:from>
    <xdr:to>
      <xdr:col>85</xdr:col>
      <xdr:colOff>177800</xdr:colOff>
      <xdr:row>78</xdr:row>
      <xdr:rowOff>23799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116526</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4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113168</xdr:rowOff>
    </xdr:from>
    <xdr:to>
      <xdr:col>81</xdr:col>
      <xdr:colOff>101600</xdr:colOff>
      <xdr:row>78</xdr:row>
      <xdr:rowOff>43318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1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59845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09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126107</xdr:rowOff>
    </xdr:from>
    <xdr:to>
      <xdr:col>76</xdr:col>
      <xdr:colOff>165100</xdr:colOff>
      <xdr:row>78</xdr:row>
      <xdr:rowOff>56257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2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72784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10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81471</xdr:rowOff>
    </xdr:from>
    <xdr:to>
      <xdr:col>72</xdr:col>
      <xdr:colOff>38100</xdr:colOff>
      <xdr:row>78</xdr:row>
      <xdr:rowOff>11621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8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28148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05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97999</xdr:rowOff>
    </xdr:from>
    <xdr:to>
      <xdr:col>67</xdr:col>
      <xdr:colOff>101600</xdr:colOff>
      <xdr:row>78</xdr:row>
      <xdr:rowOff>28149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9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44676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07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7703</xdr:rowOff>
    </xdr:from>
    <xdr:to>
      <xdr:col>85</xdr:col>
      <xdr:colOff>127000</xdr:colOff>
      <xdr:row>98</xdr:row>
      <xdr:rowOff>39953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09803"/>
          <a:ext cx="838200" cy="3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12061</xdr:rowOff>
    </xdr:from>
    <xdr:to>
      <xdr:col>81</xdr:col>
      <xdr:colOff>50800</xdr:colOff>
      <xdr:row>98</xdr:row>
      <xdr:rowOff>39953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14161"/>
          <a:ext cx="889000" cy="2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12061</xdr:rowOff>
    </xdr:from>
    <xdr:to>
      <xdr:col>76</xdr:col>
      <xdr:colOff>114300</xdr:colOff>
      <xdr:row>98</xdr:row>
      <xdr:rowOff>50921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14161"/>
          <a:ext cx="889000" cy="3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6465</xdr:rowOff>
    </xdr:from>
    <xdr:to>
      <xdr:col>71</xdr:col>
      <xdr:colOff>177800</xdr:colOff>
      <xdr:row>98</xdr:row>
      <xdr:rowOff>50921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08565"/>
          <a:ext cx="889000" cy="4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128353</xdr:rowOff>
    </xdr:from>
    <xdr:to>
      <xdr:col>85</xdr:col>
      <xdr:colOff>177800</xdr:colOff>
      <xdr:row>98</xdr:row>
      <xdr:rowOff>58503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151230</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1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160603</xdr:rowOff>
    </xdr:from>
    <xdr:to>
      <xdr:col>81</xdr:col>
      <xdr:colOff>101600</xdr:colOff>
      <xdr:row>98</xdr:row>
      <xdr:rowOff>90753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9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107280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56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132711</xdr:rowOff>
    </xdr:from>
    <xdr:to>
      <xdr:col>76</xdr:col>
      <xdr:colOff>165100</xdr:colOff>
      <xdr:row>98</xdr:row>
      <xdr:rowOff>62861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79388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xdr:rowOff>
    </xdr:from>
    <xdr:to>
      <xdr:col>72</xdr:col>
      <xdr:colOff>38100</xdr:colOff>
      <xdr:row>98</xdr:row>
      <xdr:rowOff>101721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0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118248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7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127115</xdr:rowOff>
    </xdr:from>
    <xdr:to>
      <xdr:col>67</xdr:col>
      <xdr:colOff>101600</xdr:colOff>
      <xdr:row>98</xdr:row>
      <xdr:rowOff>57265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73792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3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65314</xdr:rowOff>
    </xdr:from>
    <xdr:to>
      <xdr:col>116</xdr:col>
      <xdr:colOff>63500</xdr:colOff>
      <xdr:row>38</xdr:row>
      <xdr:rowOff>81042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580414"/>
          <a:ext cx="8382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81042</xdr:rowOff>
    </xdr:from>
    <xdr:to>
      <xdr:col>111</xdr:col>
      <xdr:colOff>177800</xdr:colOff>
      <xdr:row>38</xdr:row>
      <xdr:rowOff>91146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596142"/>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91146</xdr:rowOff>
    </xdr:from>
    <xdr:to>
      <xdr:col>107</xdr:col>
      <xdr:colOff>50800</xdr:colOff>
      <xdr:row>38</xdr:row>
      <xdr:rowOff>119355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606246"/>
          <a:ext cx="8890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118440</xdr:rowOff>
    </xdr:from>
    <xdr:to>
      <xdr:col>102</xdr:col>
      <xdr:colOff>114300</xdr:colOff>
      <xdr:row>38</xdr:row>
      <xdr:rowOff>119355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3354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14514</xdr:rowOff>
    </xdr:from>
    <xdr:to>
      <xdr:col>116</xdr:col>
      <xdr:colOff>114300</xdr:colOff>
      <xdr:row>38</xdr:row>
      <xdr:rowOff>116114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52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100890</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44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30242</xdr:rowOff>
    </xdr:from>
    <xdr:to>
      <xdr:col>112</xdr:col>
      <xdr:colOff>38100</xdr:colOff>
      <xdr:row>38</xdr:row>
      <xdr:rowOff>131842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4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122969</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638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40346</xdr:rowOff>
    </xdr:from>
    <xdr:to>
      <xdr:col>107</xdr:col>
      <xdr:colOff>101600</xdr:colOff>
      <xdr:row>38</xdr:row>
      <xdr:rowOff>141946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5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133073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64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68555</xdr:rowOff>
    </xdr:from>
    <xdr:to>
      <xdr:col>102</xdr:col>
      <xdr:colOff>165100</xdr:colOff>
      <xdr:row>38</xdr:row>
      <xdr:rowOff>170155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161282</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67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67640</xdr:rowOff>
    </xdr:from>
    <xdr:to>
      <xdr:col>98</xdr:col>
      <xdr:colOff>38100</xdr:colOff>
      <xdr:row>38</xdr:row>
      <xdr:rowOff>169240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160367</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675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139912</xdr:rowOff>
    </xdr:from>
    <xdr:to>
      <xdr:col>116</xdr:col>
      <xdr:colOff>63500</xdr:colOff>
      <xdr:row>57</xdr:row>
      <xdr:rowOff>96103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741112"/>
          <a:ext cx="838200" cy="12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96103</xdr:rowOff>
    </xdr:from>
    <xdr:to>
      <xdr:col>111</xdr:col>
      <xdr:colOff>177800</xdr:colOff>
      <xdr:row>57</xdr:row>
      <xdr:rowOff>124123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868753"/>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124123</xdr:rowOff>
    </xdr:from>
    <xdr:to>
      <xdr:col>107</xdr:col>
      <xdr:colOff>50800</xdr:colOff>
      <xdr:row>58</xdr:row>
      <xdr:rowOff>12550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896773"/>
          <a:ext cx="889000" cy="5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12550</xdr:rowOff>
    </xdr:from>
    <xdr:to>
      <xdr:col>102</xdr:col>
      <xdr:colOff>114300</xdr:colOff>
      <xdr:row>58</xdr:row>
      <xdr:rowOff>51379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956650"/>
          <a:ext cx="889000" cy="3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89112</xdr:rowOff>
    </xdr:from>
    <xdr:to>
      <xdr:col>116</xdr:col>
      <xdr:colOff>114300</xdr:colOff>
      <xdr:row>57</xdr:row>
      <xdr:rowOff>19262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69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111989</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54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45303</xdr:rowOff>
    </xdr:from>
    <xdr:to>
      <xdr:col>112</xdr:col>
      <xdr:colOff>38100</xdr:colOff>
      <xdr:row>57</xdr:row>
      <xdr:rowOff>146903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1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163430</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59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73323</xdr:rowOff>
    </xdr:from>
    <xdr:to>
      <xdr:col>107</xdr:col>
      <xdr:colOff>101600</xdr:colOff>
      <xdr:row>58</xdr:row>
      <xdr:rowOff>3473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20000</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62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133200</xdr:rowOff>
    </xdr:from>
    <xdr:to>
      <xdr:col>102</xdr:col>
      <xdr:colOff>165100</xdr:colOff>
      <xdr:row>58</xdr:row>
      <xdr:rowOff>63350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0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79877</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6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579</xdr:rowOff>
    </xdr:from>
    <xdr:to>
      <xdr:col>98</xdr:col>
      <xdr:colOff>38100</xdr:colOff>
      <xdr:row>58</xdr:row>
      <xdr:rowOff>102179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4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118706</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7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158483</xdr:rowOff>
    </xdr:from>
    <xdr:to>
      <xdr:col>116</xdr:col>
      <xdr:colOff>63500</xdr:colOff>
      <xdr:row>72</xdr:row>
      <xdr:rowOff>38316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331433"/>
          <a:ext cx="838200" cy="5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38316</xdr:rowOff>
    </xdr:from>
    <xdr:to>
      <xdr:col>111</xdr:col>
      <xdr:colOff>177800</xdr:colOff>
      <xdr:row>72</xdr:row>
      <xdr:rowOff>107600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382716"/>
          <a:ext cx="889000" cy="6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82664</xdr:rowOff>
    </xdr:from>
    <xdr:to>
      <xdr:col>107</xdr:col>
      <xdr:colOff>50800</xdr:colOff>
      <xdr:row>72</xdr:row>
      <xdr:rowOff>107600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427064"/>
          <a:ext cx="889000" cy="2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82664</xdr:rowOff>
    </xdr:from>
    <xdr:to>
      <xdr:col>102</xdr:col>
      <xdr:colOff>114300</xdr:colOff>
      <xdr:row>73</xdr:row>
      <xdr:rowOff>52851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427064"/>
          <a:ext cx="889000" cy="14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107683</xdr:rowOff>
    </xdr:from>
    <xdr:to>
      <xdr:col>116</xdr:col>
      <xdr:colOff>114300</xdr:colOff>
      <xdr:row>72</xdr:row>
      <xdr:rowOff>37833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2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130560</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1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158966</xdr:rowOff>
    </xdr:from>
    <xdr:to>
      <xdr:col>112</xdr:col>
      <xdr:colOff>38100</xdr:colOff>
      <xdr:row>72</xdr:row>
      <xdr:rowOff>89116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3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105643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10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56800</xdr:rowOff>
    </xdr:from>
    <xdr:to>
      <xdr:col>107</xdr:col>
      <xdr:colOff>101600</xdr:colOff>
      <xdr:row>72</xdr:row>
      <xdr:rowOff>158400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4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3477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17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31864</xdr:rowOff>
    </xdr:from>
    <xdr:to>
      <xdr:col>102</xdr:col>
      <xdr:colOff>165100</xdr:colOff>
      <xdr:row>72</xdr:row>
      <xdr:rowOff>133464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149991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15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2051</xdr:rowOff>
    </xdr:from>
    <xdr:to>
      <xdr:col>98</xdr:col>
      <xdr:colOff>38100</xdr:colOff>
      <xdr:row>73</xdr:row>
      <xdr:rowOff>103651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51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120178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29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latin typeface="ＭＳ Ｐゴシック" panose="020B0600070205080204" pitchFamily="50" charset="-128"/>
              <a:ea typeface="ＭＳ Ｐゴシック" panose="020B0600070205080204" pitchFamily="50" charset="-128"/>
            </a:rPr>
            <a:t>1,047,342</a:t>
          </a:r>
          <a:r>
            <a:rPr kumimoji="1" lang="ja-JP" altLang="en-US" sz="1200">
              <a:latin typeface="ＭＳ Ｐゴシック" panose="020B0600070205080204" pitchFamily="50" charset="-128"/>
              <a:ea typeface="ＭＳ Ｐゴシック" panose="020B0600070205080204" pitchFamily="50" charset="-128"/>
            </a:rPr>
            <a:t>円で、対前年度</a:t>
          </a:r>
          <a:r>
            <a:rPr kumimoji="1" lang="en-US" altLang="ja-JP" sz="1200">
              <a:latin typeface="ＭＳ Ｐゴシック" panose="020B0600070205080204" pitchFamily="50" charset="-128"/>
              <a:ea typeface="ＭＳ Ｐゴシック" panose="020B0600070205080204" pitchFamily="50" charset="-128"/>
            </a:rPr>
            <a:t>198,811</a:t>
          </a:r>
          <a:r>
            <a:rPr kumimoji="1" lang="ja-JP" altLang="en-US" sz="1200">
              <a:latin typeface="ＭＳ Ｐゴシック" panose="020B0600070205080204" pitchFamily="50" charset="-128"/>
              <a:ea typeface="ＭＳ Ｐゴシック" panose="020B0600070205080204" pitchFamily="50" charset="-128"/>
            </a:rPr>
            <a:t>円の増となっている。</a:t>
          </a:r>
        </a:p>
        <a:p>
          <a:r>
            <a:rPr kumimoji="1" lang="ja-JP" altLang="en-US" sz="1200">
              <a:latin typeface="ＭＳ Ｐゴシック" panose="020B0600070205080204" pitchFamily="50" charset="-128"/>
              <a:ea typeface="ＭＳ Ｐゴシック" panose="020B0600070205080204" pitchFamily="50" charset="-128"/>
            </a:rPr>
            <a:t>　人件費は、住民一人当たり</a:t>
          </a:r>
          <a:r>
            <a:rPr kumimoji="1" lang="en-US" altLang="ja-JP" sz="1200">
              <a:latin typeface="ＭＳ Ｐゴシック" panose="020B0600070205080204" pitchFamily="50" charset="-128"/>
              <a:ea typeface="ＭＳ Ｐゴシック" panose="020B0600070205080204" pitchFamily="50" charset="-128"/>
            </a:rPr>
            <a:t>125,144</a:t>
          </a:r>
          <a:r>
            <a:rPr kumimoji="1" lang="ja-JP" altLang="en-US" sz="1200">
              <a:latin typeface="ＭＳ Ｐゴシック" panose="020B0600070205080204" pitchFamily="50" charset="-128"/>
              <a:ea typeface="ＭＳ Ｐゴシック" panose="020B0600070205080204" pitchFamily="50" charset="-128"/>
            </a:rPr>
            <a:t>円で、対前年度</a:t>
          </a:r>
          <a:r>
            <a:rPr kumimoji="1" lang="en-US" altLang="ja-JP" sz="1200">
              <a:latin typeface="ＭＳ Ｐゴシック" panose="020B0600070205080204" pitchFamily="50" charset="-128"/>
              <a:ea typeface="ＭＳ Ｐゴシック" panose="020B0600070205080204" pitchFamily="50" charset="-128"/>
            </a:rPr>
            <a:t>12,343</a:t>
          </a:r>
          <a:r>
            <a:rPr kumimoji="1" lang="ja-JP" altLang="en-US" sz="1200">
              <a:latin typeface="ＭＳ Ｐゴシック" panose="020B0600070205080204" pitchFamily="50" charset="-128"/>
              <a:ea typeface="ＭＳ Ｐゴシック" panose="020B0600070205080204" pitchFamily="50" charset="-128"/>
            </a:rPr>
            <a:t>円の増となり、全国平均・類団平均と比較すると高い水準にあり、これは人口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人当たりの職員数が類団平均比較で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4.38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a:t>
          </a:r>
          <a:r>
            <a:rPr kumimoji="1" lang="ja-JP" altLang="en-US" sz="1200">
              <a:latin typeface="ＭＳ Ｐゴシック" panose="020B0600070205080204" pitchFamily="50" charset="-128"/>
              <a:ea typeface="ＭＳ Ｐゴシック" panose="020B0600070205080204" pitchFamily="50" charset="-128"/>
            </a:rPr>
            <a:t>多いことが主な要因である。職員数については、定員管理適正化計画に基づき、適正な定員管理に努めていく。</a:t>
          </a:r>
        </a:p>
        <a:p>
          <a:r>
            <a:rPr kumimoji="1" lang="ja-JP" altLang="en-US" sz="1200">
              <a:latin typeface="ＭＳ Ｐゴシック" panose="020B0600070205080204" pitchFamily="50" charset="-128"/>
              <a:ea typeface="ＭＳ Ｐゴシック" panose="020B0600070205080204" pitchFamily="50" charset="-128"/>
            </a:rPr>
            <a:t>　災害復旧事業費は、平成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月豪雨に伴う災害復旧費の影響が続いており住民一人当たりのコストは大幅増となっている。その発注状況などから令和３年度まで高止まりする見込みである。</a:t>
          </a:r>
        </a:p>
        <a:p>
          <a:r>
            <a:rPr kumimoji="1" lang="ja-JP" altLang="en-US" sz="1200">
              <a:latin typeface="ＭＳ Ｐゴシック" panose="020B0600070205080204" pitchFamily="50" charset="-128"/>
              <a:ea typeface="ＭＳ Ｐゴシック" panose="020B0600070205080204" pitchFamily="50" charset="-128"/>
            </a:rPr>
            <a:t>　普通建設事業費（うち新規整備分）は、類似団体よりも高い水準となったが、市庁舎と統合中学校の建設事業に本格的に事業着手したことにより今後も増加していく。</a:t>
          </a:r>
        </a:p>
        <a:p>
          <a:r>
            <a:rPr kumimoji="1" lang="ja-JP" altLang="en-US" sz="1200">
              <a:latin typeface="ＭＳ Ｐゴシック" panose="020B0600070205080204" pitchFamily="50" charset="-128"/>
              <a:ea typeface="ＭＳ Ｐゴシック" panose="020B0600070205080204" pitchFamily="50" charset="-128"/>
            </a:rPr>
            <a:t>　公債費は、近年の大型事業に対して発行した市債の元金償還が始まったことで増加しており、今後も、平成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月豪雨の災害復旧事業や、市庁舎建設並びに統合中学校建設など大型事業も進行していることから増加を見込んでいるが、繰上償還の実施など弾力的な財政運営に努める。</a:t>
          </a:r>
        </a:p>
        <a:p>
          <a:r>
            <a:rPr kumimoji="1" lang="ja-JP" altLang="en-US" sz="1200">
              <a:latin typeface="ＭＳ Ｐゴシック" panose="020B0600070205080204" pitchFamily="50" charset="-128"/>
              <a:ea typeface="ＭＳ Ｐゴシック" panose="020B0600070205080204" pitchFamily="50" charset="-128"/>
            </a:rPr>
            <a:t>　貸付金は、鉄道経営助成基金事業特別会計を有することが類似団体よりも高い水準になる要因であるが、土佐くろしお鉄道ごめん・なはり線のキャッシュフロー対策としての貸付金が、経営悪化により年々増加しており、経営改善を支援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16,869
16,795
317.21
18,458,334
17,667,614
228,066
6,604,028
13,366,136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28067</xdr:rowOff>
    </xdr:from>
    <xdr:to>
      <xdr:col>24</xdr:col>
      <xdr:colOff>63500</xdr:colOff>
      <xdr:row>33</xdr:row>
      <xdr:rowOff>109029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85917"/>
          <a:ext cx="8382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28067</xdr:rowOff>
    </xdr:from>
    <xdr:to>
      <xdr:col>19</xdr:col>
      <xdr:colOff>177800</xdr:colOff>
      <xdr:row>33</xdr:row>
      <xdr:rowOff>50165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85917"/>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50165</xdr:rowOff>
    </xdr:from>
    <xdr:to>
      <xdr:col>15</xdr:col>
      <xdr:colOff>50800</xdr:colOff>
      <xdr:row>33</xdr:row>
      <xdr:rowOff>66358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08015"/>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66358</xdr:rowOff>
    </xdr:from>
    <xdr:to>
      <xdr:col>10</xdr:col>
      <xdr:colOff>114300</xdr:colOff>
      <xdr:row>33</xdr:row>
      <xdr:rowOff>98171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24208"/>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58229</xdr:rowOff>
    </xdr:from>
    <xdr:to>
      <xdr:col>24</xdr:col>
      <xdr:colOff>114300</xdr:colOff>
      <xdr:row>33</xdr:row>
      <xdr:rowOff>159829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1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81106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6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148717</xdr:rowOff>
    </xdr:from>
    <xdr:to>
      <xdr:col>20</xdr:col>
      <xdr:colOff>38100</xdr:colOff>
      <xdr:row>33</xdr:row>
      <xdr:rowOff>78867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3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95394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1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170815</xdr:rowOff>
    </xdr:from>
    <xdr:to>
      <xdr:col>15</xdr:col>
      <xdr:colOff>101600</xdr:colOff>
      <xdr:row>33</xdr:row>
      <xdr:rowOff>100965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5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117492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3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15558</xdr:rowOff>
    </xdr:from>
    <xdr:to>
      <xdr:col>10</xdr:col>
      <xdr:colOff>165100</xdr:colOff>
      <xdr:row>33</xdr:row>
      <xdr:rowOff>117158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7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133685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4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47371</xdr:rowOff>
    </xdr:from>
    <xdr:to>
      <xdr:col>6</xdr:col>
      <xdr:colOff>38100</xdr:colOff>
      <xdr:row>33</xdr:row>
      <xdr:rowOff>148971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0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165498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8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104401</xdr:rowOff>
    </xdr:from>
    <xdr:to>
      <xdr:col>24</xdr:col>
      <xdr:colOff>63500</xdr:colOff>
      <xdr:row>58</xdr:row>
      <xdr:rowOff>2370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05601"/>
          <a:ext cx="838200" cy="24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170162</xdr:rowOff>
    </xdr:from>
    <xdr:to>
      <xdr:col>19</xdr:col>
      <xdr:colOff>177800</xdr:colOff>
      <xdr:row>58</xdr:row>
      <xdr:rowOff>2370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4281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170162</xdr:rowOff>
    </xdr:from>
    <xdr:to>
      <xdr:col>15</xdr:col>
      <xdr:colOff>50800</xdr:colOff>
      <xdr:row>58</xdr:row>
      <xdr:rowOff>57166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42812"/>
          <a:ext cx="889000" cy="5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27276</xdr:rowOff>
    </xdr:from>
    <xdr:to>
      <xdr:col>10</xdr:col>
      <xdr:colOff>114300</xdr:colOff>
      <xdr:row>58</xdr:row>
      <xdr:rowOff>57166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71376"/>
          <a:ext cx="8890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53601</xdr:rowOff>
    </xdr:from>
    <xdr:to>
      <xdr:col>24</xdr:col>
      <xdr:colOff>114300</xdr:colOff>
      <xdr:row>56</xdr:row>
      <xdr:rowOff>155201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5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76478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0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123020</xdr:rowOff>
    </xdr:from>
    <xdr:to>
      <xdr:col>20</xdr:col>
      <xdr:colOff>38100</xdr:colOff>
      <xdr:row>58</xdr:row>
      <xdr:rowOff>53170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69697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7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119362</xdr:rowOff>
    </xdr:from>
    <xdr:to>
      <xdr:col>15</xdr:col>
      <xdr:colOff>101600</xdr:colOff>
      <xdr:row>58</xdr:row>
      <xdr:rowOff>49512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9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66039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6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6366</xdr:rowOff>
    </xdr:from>
    <xdr:to>
      <xdr:col>10</xdr:col>
      <xdr:colOff>165100</xdr:colOff>
      <xdr:row>58</xdr:row>
      <xdr:rowOff>107966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124493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2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147926</xdr:rowOff>
    </xdr:from>
    <xdr:to>
      <xdr:col>6</xdr:col>
      <xdr:colOff>38100</xdr:colOff>
      <xdr:row>58</xdr:row>
      <xdr:rowOff>78076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94603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9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100843</xdr:rowOff>
    </xdr:from>
    <xdr:to>
      <xdr:col>24</xdr:col>
      <xdr:colOff>63500</xdr:colOff>
      <xdr:row>75</xdr:row>
      <xdr:rowOff>147509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59593"/>
          <a:ext cx="838200" cy="4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147509</xdr:rowOff>
    </xdr:from>
    <xdr:to>
      <xdr:col>19</xdr:col>
      <xdr:colOff>177800</xdr:colOff>
      <xdr:row>75</xdr:row>
      <xdr:rowOff>161353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06259"/>
          <a:ext cx="889000" cy="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153343</xdr:rowOff>
    </xdr:from>
    <xdr:to>
      <xdr:col>15</xdr:col>
      <xdr:colOff>50800</xdr:colOff>
      <xdr:row>75</xdr:row>
      <xdr:rowOff>161353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840643"/>
          <a:ext cx="889000" cy="17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153343</xdr:rowOff>
    </xdr:from>
    <xdr:to>
      <xdr:col>10</xdr:col>
      <xdr:colOff>114300</xdr:colOff>
      <xdr:row>75</xdr:row>
      <xdr:rowOff>142983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40643"/>
          <a:ext cx="889000" cy="16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50043</xdr:rowOff>
    </xdr:from>
    <xdr:to>
      <xdr:col>24</xdr:col>
      <xdr:colOff>114300</xdr:colOff>
      <xdr:row>75</xdr:row>
      <xdr:rowOff>151643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72920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6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96709</xdr:rowOff>
    </xdr:from>
    <xdr:to>
      <xdr:col>20</xdr:col>
      <xdr:colOff>38100</xdr:colOff>
      <xdr:row>76</xdr:row>
      <xdr:rowOff>26859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5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43386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110553</xdr:rowOff>
    </xdr:from>
    <xdr:to>
      <xdr:col>15</xdr:col>
      <xdr:colOff>101600</xdr:colOff>
      <xdr:row>76</xdr:row>
      <xdr:rowOff>40703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57230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4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102543</xdr:rowOff>
    </xdr:from>
    <xdr:to>
      <xdr:col>10</xdr:col>
      <xdr:colOff>165100</xdr:colOff>
      <xdr:row>75</xdr:row>
      <xdr:rowOff>32693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78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49220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56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92183</xdr:rowOff>
    </xdr:from>
    <xdr:to>
      <xdr:col>6</xdr:col>
      <xdr:colOff>38100</xdr:colOff>
      <xdr:row>76</xdr:row>
      <xdr:rowOff>22334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509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38860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2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103592</xdr:rowOff>
    </xdr:from>
    <xdr:to>
      <xdr:col>24</xdr:col>
      <xdr:colOff>63500</xdr:colOff>
      <xdr:row>96</xdr:row>
      <xdr:rowOff>124940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62792"/>
          <a:ext cx="838200" cy="2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124940</xdr:rowOff>
    </xdr:from>
    <xdr:to>
      <xdr:col>19</xdr:col>
      <xdr:colOff>177800</xdr:colOff>
      <xdr:row>96</xdr:row>
      <xdr:rowOff>127595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84140"/>
          <a:ext cx="8890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127595</xdr:rowOff>
    </xdr:from>
    <xdr:to>
      <xdr:col>15</xdr:col>
      <xdr:colOff>50800</xdr:colOff>
      <xdr:row>96</xdr:row>
      <xdr:rowOff>140799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86795"/>
          <a:ext cx="889000" cy="1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67866</xdr:rowOff>
    </xdr:from>
    <xdr:to>
      <xdr:col>10</xdr:col>
      <xdr:colOff>114300</xdr:colOff>
      <xdr:row>96</xdr:row>
      <xdr:rowOff>140799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355616"/>
          <a:ext cx="889000" cy="24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52792</xdr:rowOff>
    </xdr:from>
    <xdr:to>
      <xdr:col>24</xdr:col>
      <xdr:colOff>114300</xdr:colOff>
      <xdr:row>96</xdr:row>
      <xdr:rowOff>154392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1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31219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9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74140</xdr:rowOff>
    </xdr:from>
    <xdr:to>
      <xdr:col>20</xdr:col>
      <xdr:colOff>38100</xdr:colOff>
      <xdr:row>97</xdr:row>
      <xdr:rowOff>4290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166867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2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76795</xdr:rowOff>
    </xdr:from>
    <xdr:to>
      <xdr:col>15</xdr:col>
      <xdr:colOff>101600</xdr:colOff>
      <xdr:row>97</xdr:row>
      <xdr:rowOff>6945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3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169522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2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89999</xdr:rowOff>
    </xdr:from>
    <xdr:to>
      <xdr:col>10</xdr:col>
      <xdr:colOff>165100</xdr:colOff>
      <xdr:row>97</xdr:row>
      <xdr:rowOff>20149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4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11276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4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17066</xdr:rowOff>
    </xdr:from>
    <xdr:to>
      <xdr:col>6</xdr:col>
      <xdr:colOff>38100</xdr:colOff>
      <xdr:row>95</xdr:row>
      <xdr:rowOff>118666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0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135193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08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112595</xdr:rowOff>
    </xdr:from>
    <xdr:to>
      <xdr:col>55</xdr:col>
      <xdr:colOff>0</xdr:colOff>
      <xdr:row>38</xdr:row>
      <xdr:rowOff>9398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284795"/>
          <a:ext cx="838200" cy="23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145252</xdr:rowOff>
    </xdr:from>
    <xdr:to>
      <xdr:col>50</xdr:col>
      <xdr:colOff>114300</xdr:colOff>
      <xdr:row>38</xdr:row>
      <xdr:rowOff>9398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317452"/>
          <a:ext cx="889000" cy="20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145252</xdr:rowOff>
    </xdr:from>
    <xdr:to>
      <xdr:col>45</xdr:col>
      <xdr:colOff>177800</xdr:colOff>
      <xdr:row>36</xdr:row>
      <xdr:rowOff>165499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317452"/>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165499</xdr:rowOff>
    </xdr:from>
    <xdr:to>
      <xdr:col>41</xdr:col>
      <xdr:colOff>50800</xdr:colOff>
      <xdr:row>37</xdr:row>
      <xdr:rowOff>8745</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337699"/>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61795</xdr:rowOff>
    </xdr:from>
    <xdr:to>
      <xdr:col>55</xdr:col>
      <xdr:colOff>50800</xdr:colOff>
      <xdr:row>36</xdr:row>
      <xdr:rowOff>163395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23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84672</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08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130048</xdr:rowOff>
    </xdr:from>
    <xdr:to>
      <xdr:col>50</xdr:col>
      <xdr:colOff>165100</xdr:colOff>
      <xdr:row>38</xdr:row>
      <xdr:rowOff>60198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76725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248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94452</xdr:rowOff>
    </xdr:from>
    <xdr:to>
      <xdr:col>46</xdr:col>
      <xdr:colOff>38100</xdr:colOff>
      <xdr:row>37</xdr:row>
      <xdr:rowOff>24602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26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41129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604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114699</xdr:rowOff>
    </xdr:from>
    <xdr:to>
      <xdr:col>41</xdr:col>
      <xdr:colOff>101600</xdr:colOff>
      <xdr:row>37</xdr:row>
      <xdr:rowOff>44849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2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61376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606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129395</xdr:rowOff>
    </xdr:from>
    <xdr:to>
      <xdr:col>36</xdr:col>
      <xdr:colOff>165100</xdr:colOff>
      <xdr:row>37</xdr:row>
      <xdr:rowOff>59545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30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76072</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15708</xdr:rowOff>
    </xdr:from>
    <xdr:to>
      <xdr:col>55</xdr:col>
      <xdr:colOff>0</xdr:colOff>
      <xdr:row>57</xdr:row>
      <xdr:rowOff>17893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788358"/>
          <a:ext cx="8382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15708</xdr:rowOff>
    </xdr:from>
    <xdr:to>
      <xdr:col>50</xdr:col>
      <xdr:colOff>114300</xdr:colOff>
      <xdr:row>57</xdr:row>
      <xdr:rowOff>64866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788358"/>
          <a:ext cx="889000" cy="4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64866</xdr:rowOff>
    </xdr:from>
    <xdr:to>
      <xdr:col>45</xdr:col>
      <xdr:colOff>177800</xdr:colOff>
      <xdr:row>57</xdr:row>
      <xdr:rowOff>106800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37516"/>
          <a:ext cx="889000" cy="4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90043</xdr:rowOff>
    </xdr:from>
    <xdr:to>
      <xdr:col>41</xdr:col>
      <xdr:colOff>50800</xdr:colOff>
      <xdr:row>57</xdr:row>
      <xdr:rowOff>106800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62693"/>
          <a:ext cx="889000" cy="1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138543</xdr:rowOff>
    </xdr:from>
    <xdr:to>
      <xdr:col>55</xdr:col>
      <xdr:colOff>50800</xdr:colOff>
      <xdr:row>57</xdr:row>
      <xdr:rowOff>68693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3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161420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9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136358</xdr:rowOff>
    </xdr:from>
    <xdr:to>
      <xdr:col>50</xdr:col>
      <xdr:colOff>165100</xdr:colOff>
      <xdr:row>57</xdr:row>
      <xdr:rowOff>66508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3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83035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51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14066</xdr:rowOff>
    </xdr:from>
    <xdr:to>
      <xdr:col>46</xdr:col>
      <xdr:colOff>38100</xdr:colOff>
      <xdr:row>57</xdr:row>
      <xdr:rowOff>115666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8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132193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56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56000</xdr:rowOff>
    </xdr:from>
    <xdr:to>
      <xdr:col>41</xdr:col>
      <xdr:colOff>101600</xdr:colOff>
      <xdr:row>57</xdr:row>
      <xdr:rowOff>157600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2677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60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39243</xdr:rowOff>
    </xdr:from>
    <xdr:to>
      <xdr:col>36</xdr:col>
      <xdr:colOff>165100</xdr:colOff>
      <xdr:row>57</xdr:row>
      <xdr:rowOff>140843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157370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5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128436</xdr:rowOff>
    </xdr:from>
    <xdr:to>
      <xdr:col>55</xdr:col>
      <xdr:colOff>0</xdr:colOff>
      <xdr:row>77</xdr:row>
      <xdr:rowOff>162497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330086"/>
          <a:ext cx="8382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128436</xdr:rowOff>
    </xdr:from>
    <xdr:to>
      <xdr:col>50</xdr:col>
      <xdr:colOff>114300</xdr:colOff>
      <xdr:row>77</xdr:row>
      <xdr:rowOff>165280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30086"/>
          <a:ext cx="889000" cy="3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164109</xdr:rowOff>
    </xdr:from>
    <xdr:to>
      <xdr:col>45</xdr:col>
      <xdr:colOff>177800</xdr:colOff>
      <xdr:row>77</xdr:row>
      <xdr:rowOff>165280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65759"/>
          <a:ext cx="8890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164109</xdr:rowOff>
    </xdr:from>
    <xdr:to>
      <xdr:col>41</xdr:col>
      <xdr:colOff>50800</xdr:colOff>
      <xdr:row>77</xdr:row>
      <xdr:rowOff>170349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65759"/>
          <a:ext cx="8890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111697</xdr:rowOff>
    </xdr:from>
    <xdr:to>
      <xdr:col>55</xdr:col>
      <xdr:colOff>50800</xdr:colOff>
      <xdr:row>78</xdr:row>
      <xdr:rowOff>41847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1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26624</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2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77636</xdr:rowOff>
    </xdr:from>
    <xdr:to>
      <xdr:col>50</xdr:col>
      <xdr:colOff>165100</xdr:colOff>
      <xdr:row>78</xdr:row>
      <xdr:rowOff>7786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170363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37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114480</xdr:rowOff>
    </xdr:from>
    <xdr:to>
      <xdr:col>46</xdr:col>
      <xdr:colOff>38100</xdr:colOff>
      <xdr:row>78</xdr:row>
      <xdr:rowOff>44630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1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35757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0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113309</xdr:rowOff>
    </xdr:from>
    <xdr:to>
      <xdr:col>41</xdr:col>
      <xdr:colOff>101600</xdr:colOff>
      <xdr:row>78</xdr:row>
      <xdr:rowOff>43459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1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34586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0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119549</xdr:rowOff>
    </xdr:from>
    <xdr:to>
      <xdr:col>36</xdr:col>
      <xdr:colOff>165100</xdr:colOff>
      <xdr:row>78</xdr:row>
      <xdr:rowOff>49699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2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40826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1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34186</xdr:rowOff>
    </xdr:from>
    <xdr:to>
      <xdr:col>55</xdr:col>
      <xdr:colOff>0</xdr:colOff>
      <xdr:row>95</xdr:row>
      <xdr:rowOff>12849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150486"/>
          <a:ext cx="838200" cy="15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68126</xdr:rowOff>
    </xdr:from>
    <xdr:to>
      <xdr:col>50</xdr:col>
      <xdr:colOff>114300</xdr:colOff>
      <xdr:row>95</xdr:row>
      <xdr:rowOff>12849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184426"/>
          <a:ext cx="889000" cy="1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68126</xdr:rowOff>
    </xdr:from>
    <xdr:to>
      <xdr:col>45</xdr:col>
      <xdr:colOff>177800</xdr:colOff>
      <xdr:row>94</xdr:row>
      <xdr:rowOff>87241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184426"/>
          <a:ext cx="889000" cy="1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87241</xdr:rowOff>
    </xdr:from>
    <xdr:to>
      <xdr:col>41</xdr:col>
      <xdr:colOff>50800</xdr:colOff>
      <xdr:row>94</xdr:row>
      <xdr:rowOff>131634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203541"/>
          <a:ext cx="889000" cy="4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154836</xdr:rowOff>
    </xdr:from>
    <xdr:to>
      <xdr:col>55</xdr:col>
      <xdr:colOff>50800</xdr:colOff>
      <xdr:row>94</xdr:row>
      <xdr:rowOff>84986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0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6263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595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133499</xdr:rowOff>
    </xdr:from>
    <xdr:to>
      <xdr:col>50</xdr:col>
      <xdr:colOff>165100</xdr:colOff>
      <xdr:row>95</xdr:row>
      <xdr:rowOff>63649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24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80176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02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17326</xdr:rowOff>
    </xdr:from>
    <xdr:to>
      <xdr:col>46</xdr:col>
      <xdr:colOff>38100</xdr:colOff>
      <xdr:row>94</xdr:row>
      <xdr:rowOff>118926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13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135453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590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36441</xdr:rowOff>
    </xdr:from>
    <xdr:to>
      <xdr:col>41</xdr:col>
      <xdr:colOff>101600</xdr:colOff>
      <xdr:row>94</xdr:row>
      <xdr:rowOff>138041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15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154568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59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80834</xdr:rowOff>
    </xdr:from>
    <xdr:to>
      <xdr:col>36</xdr:col>
      <xdr:colOff>165100</xdr:colOff>
      <xdr:row>95</xdr:row>
      <xdr:rowOff>10984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19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27511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597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130327</xdr:rowOff>
    </xdr:from>
    <xdr:to>
      <xdr:col>85</xdr:col>
      <xdr:colOff>127000</xdr:colOff>
      <xdr:row>37</xdr:row>
      <xdr:rowOff>77798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02527"/>
          <a:ext cx="838200" cy="11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77798</xdr:rowOff>
    </xdr:from>
    <xdr:to>
      <xdr:col>81</xdr:col>
      <xdr:colOff>50800</xdr:colOff>
      <xdr:row>37</xdr:row>
      <xdr:rowOff>95384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21448"/>
          <a:ext cx="889000" cy="1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78403</xdr:rowOff>
    </xdr:from>
    <xdr:to>
      <xdr:col>76</xdr:col>
      <xdr:colOff>114300</xdr:colOff>
      <xdr:row>37</xdr:row>
      <xdr:rowOff>95384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422053"/>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78403</xdr:rowOff>
    </xdr:from>
    <xdr:to>
      <xdr:col>71</xdr:col>
      <xdr:colOff>177800</xdr:colOff>
      <xdr:row>37</xdr:row>
      <xdr:rowOff>109263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22053"/>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79527</xdr:rowOff>
    </xdr:from>
    <xdr:to>
      <xdr:col>85</xdr:col>
      <xdr:colOff>177800</xdr:colOff>
      <xdr:row>37</xdr:row>
      <xdr:rowOff>9677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102404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0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26998</xdr:rowOff>
    </xdr:from>
    <xdr:to>
      <xdr:col>81</xdr:col>
      <xdr:colOff>101600</xdr:colOff>
      <xdr:row>37</xdr:row>
      <xdr:rowOff>128598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7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119725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6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44584</xdr:rowOff>
    </xdr:from>
    <xdr:to>
      <xdr:col>76</xdr:col>
      <xdr:colOff>165100</xdr:colOff>
      <xdr:row>37</xdr:row>
      <xdr:rowOff>146184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8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137311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8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27603</xdr:rowOff>
    </xdr:from>
    <xdr:to>
      <xdr:col>72</xdr:col>
      <xdr:colOff>38100</xdr:colOff>
      <xdr:row>37</xdr:row>
      <xdr:rowOff>129203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120330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6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58463</xdr:rowOff>
    </xdr:from>
    <xdr:to>
      <xdr:col>67</xdr:col>
      <xdr:colOff>101600</xdr:colOff>
      <xdr:row>37</xdr:row>
      <xdr:rowOff>160063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151191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151488</xdr:rowOff>
    </xdr:from>
    <xdr:to>
      <xdr:col>85</xdr:col>
      <xdr:colOff>127000</xdr:colOff>
      <xdr:row>56</xdr:row>
      <xdr:rowOff>28060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581238"/>
          <a:ext cx="838200" cy="4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151488</xdr:rowOff>
    </xdr:from>
    <xdr:to>
      <xdr:col>81</xdr:col>
      <xdr:colOff>50800</xdr:colOff>
      <xdr:row>57</xdr:row>
      <xdr:rowOff>53983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581238"/>
          <a:ext cx="889000" cy="24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53983</xdr:rowOff>
    </xdr:from>
    <xdr:to>
      <xdr:col>76</xdr:col>
      <xdr:colOff>114300</xdr:colOff>
      <xdr:row>57</xdr:row>
      <xdr:rowOff>94277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26633"/>
          <a:ext cx="889000" cy="4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21072</xdr:rowOff>
    </xdr:from>
    <xdr:to>
      <xdr:col>71</xdr:col>
      <xdr:colOff>177800</xdr:colOff>
      <xdr:row>57</xdr:row>
      <xdr:rowOff>94277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93722"/>
          <a:ext cx="889000" cy="7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148710</xdr:rowOff>
    </xdr:from>
    <xdr:to>
      <xdr:col>85</xdr:col>
      <xdr:colOff>177800</xdr:colOff>
      <xdr:row>56</xdr:row>
      <xdr:rowOff>78860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7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127137</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5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100688</xdr:rowOff>
    </xdr:from>
    <xdr:to>
      <xdr:col>81</xdr:col>
      <xdr:colOff>101600</xdr:colOff>
      <xdr:row>56</xdr:row>
      <xdr:rowOff>30838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3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47365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3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3183</xdr:rowOff>
    </xdr:from>
    <xdr:to>
      <xdr:col>76</xdr:col>
      <xdr:colOff>165100</xdr:colOff>
      <xdr:row>57</xdr:row>
      <xdr:rowOff>104783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7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95910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6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43477</xdr:rowOff>
    </xdr:from>
    <xdr:to>
      <xdr:col>72</xdr:col>
      <xdr:colOff>38100</xdr:colOff>
      <xdr:row>57</xdr:row>
      <xdr:rowOff>145077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136204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0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141722</xdr:rowOff>
    </xdr:from>
    <xdr:to>
      <xdr:col>67</xdr:col>
      <xdr:colOff>101600</xdr:colOff>
      <xdr:row>57</xdr:row>
      <xdr:rowOff>71872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4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62999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3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137541</xdr:rowOff>
    </xdr:from>
    <xdr:to>
      <xdr:col>85</xdr:col>
      <xdr:colOff>127000</xdr:colOff>
      <xdr:row>72</xdr:row>
      <xdr:rowOff>106121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2139041"/>
          <a:ext cx="838200" cy="3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106121</xdr:rowOff>
    </xdr:from>
    <xdr:to>
      <xdr:col>81</xdr:col>
      <xdr:colOff>50800</xdr:colOff>
      <xdr:row>76</xdr:row>
      <xdr:rowOff>48388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2450521"/>
          <a:ext cx="889000" cy="6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48388</xdr:rowOff>
    </xdr:from>
    <xdr:to>
      <xdr:col>76</xdr:col>
      <xdr:colOff>114300</xdr:colOff>
      <xdr:row>78</xdr:row>
      <xdr:rowOff>145414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078588"/>
          <a:ext cx="889000" cy="43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46889</xdr:rowOff>
    </xdr:from>
    <xdr:to>
      <xdr:col>71</xdr:col>
      <xdr:colOff>177800</xdr:colOff>
      <xdr:row>78</xdr:row>
      <xdr:rowOff>145414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19989"/>
          <a:ext cx="889000" cy="9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86741</xdr:rowOff>
    </xdr:from>
    <xdr:to>
      <xdr:col>85</xdr:col>
      <xdr:colOff>177800</xdr:colOff>
      <xdr:row>71</xdr:row>
      <xdr:rowOff>16891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208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39768</xdr:rowOff>
    </xdr:from>
    <xdr:ext cx="599010"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204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55321</xdr:rowOff>
    </xdr:from>
    <xdr:to>
      <xdr:col>81</xdr:col>
      <xdr:colOff>101600</xdr:colOff>
      <xdr:row>72</xdr:row>
      <xdr:rowOff>156921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239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1998</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217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169038</xdr:rowOff>
    </xdr:from>
    <xdr:to>
      <xdr:col>76</xdr:col>
      <xdr:colOff>165100</xdr:colOff>
      <xdr:row>76</xdr:row>
      <xdr:rowOff>99188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0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115714</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280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94614</xdr:rowOff>
    </xdr:from>
    <xdr:to>
      <xdr:col>72</xdr:col>
      <xdr:colOff>38100</xdr:colOff>
      <xdr:row>79</xdr:row>
      <xdr:rowOff>24764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41291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2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167539</xdr:rowOff>
    </xdr:from>
    <xdr:to>
      <xdr:col>67</xdr:col>
      <xdr:colOff>101600</xdr:colOff>
      <xdr:row>78</xdr:row>
      <xdr:rowOff>97689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3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114216</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314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144360</xdr:rowOff>
    </xdr:from>
    <xdr:to>
      <xdr:col>85</xdr:col>
      <xdr:colOff>127000</xdr:colOff>
      <xdr:row>97</xdr:row>
      <xdr:rowOff>163830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75010"/>
          <a:ext cx="838200" cy="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163830</xdr:rowOff>
    </xdr:from>
    <xdr:to>
      <xdr:col>81</xdr:col>
      <xdr:colOff>50800</xdr:colOff>
      <xdr:row>98</xdr:row>
      <xdr:rowOff>2660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94480"/>
          <a:ext cx="889000" cy="1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132271</xdr:rowOff>
    </xdr:from>
    <xdr:to>
      <xdr:col>76</xdr:col>
      <xdr:colOff>114300</xdr:colOff>
      <xdr:row>98</xdr:row>
      <xdr:rowOff>2660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62921"/>
          <a:ext cx="889000" cy="4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132271</xdr:rowOff>
    </xdr:from>
    <xdr:to>
      <xdr:col>71</xdr:col>
      <xdr:colOff>177800</xdr:colOff>
      <xdr:row>97</xdr:row>
      <xdr:rowOff>148799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62921"/>
          <a:ext cx="889000" cy="1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93560</xdr:rowOff>
    </xdr:from>
    <xdr:to>
      <xdr:col>85</xdr:col>
      <xdr:colOff>177800</xdr:colOff>
      <xdr:row>98</xdr:row>
      <xdr:rowOff>23710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116437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113030</xdr:rowOff>
    </xdr:from>
    <xdr:to>
      <xdr:col>81</xdr:col>
      <xdr:colOff>101600</xdr:colOff>
      <xdr:row>98</xdr:row>
      <xdr:rowOff>43180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59707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123310</xdr:rowOff>
    </xdr:from>
    <xdr:to>
      <xdr:col>76</xdr:col>
      <xdr:colOff>165100</xdr:colOff>
      <xdr:row>98</xdr:row>
      <xdr:rowOff>53460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5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69987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2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81471</xdr:rowOff>
    </xdr:from>
    <xdr:to>
      <xdr:col>72</xdr:col>
      <xdr:colOff>38100</xdr:colOff>
      <xdr:row>98</xdr:row>
      <xdr:rowOff>11621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1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28148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4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97999</xdr:rowOff>
    </xdr:from>
    <xdr:to>
      <xdr:col>67</xdr:col>
      <xdr:colOff>101600</xdr:colOff>
      <xdr:row>98</xdr:row>
      <xdr:rowOff>28149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2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44676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latin typeface="ＭＳ Ｐゴシック" panose="020B0600070205080204" pitchFamily="50" charset="-128"/>
              <a:ea typeface="ＭＳ Ｐゴシック" panose="020B0600070205080204" pitchFamily="50" charset="-128"/>
            </a:rPr>
            <a:t>1,047,342</a:t>
          </a:r>
          <a:r>
            <a:rPr kumimoji="1" lang="ja-JP" altLang="en-US" sz="1200">
              <a:latin typeface="ＭＳ Ｐゴシック" panose="020B0600070205080204" pitchFamily="50" charset="-128"/>
              <a:ea typeface="ＭＳ Ｐゴシック" panose="020B0600070205080204" pitchFamily="50" charset="-128"/>
            </a:rPr>
            <a:t>円で、対前年度</a:t>
          </a:r>
          <a:r>
            <a:rPr kumimoji="1" lang="en-US" altLang="ja-JP" sz="1200">
              <a:latin typeface="ＭＳ Ｐゴシック" panose="020B0600070205080204" pitchFamily="50" charset="-128"/>
              <a:ea typeface="ＭＳ Ｐゴシック" panose="020B0600070205080204" pitchFamily="50" charset="-128"/>
            </a:rPr>
            <a:t>198,811</a:t>
          </a:r>
          <a:r>
            <a:rPr kumimoji="1" lang="ja-JP" altLang="en-US" sz="1200">
              <a:latin typeface="ＭＳ Ｐゴシック" panose="020B0600070205080204" pitchFamily="50" charset="-128"/>
              <a:ea typeface="ＭＳ Ｐゴシック" panose="020B0600070205080204" pitchFamily="50" charset="-128"/>
            </a:rPr>
            <a:t>円の増となっている。</a:t>
          </a:r>
        </a:p>
        <a:p>
          <a:r>
            <a:rPr kumimoji="1" lang="ja-JP" altLang="en-US" sz="1200">
              <a:latin typeface="ＭＳ Ｐゴシック" panose="020B0600070205080204" pitchFamily="50" charset="-128"/>
              <a:ea typeface="ＭＳ Ｐゴシック" panose="020B0600070205080204" pitchFamily="50" charset="-128"/>
            </a:rPr>
            <a:t>　総務費は、住民一人当たり人件費が主な要因となり、類似団体より高い水準にある。</a:t>
          </a:r>
        </a:p>
        <a:p>
          <a:r>
            <a:rPr kumimoji="1" lang="ja-JP" altLang="en-US" sz="1200">
              <a:latin typeface="ＭＳ Ｐゴシック" panose="020B0600070205080204" pitchFamily="50" charset="-128"/>
              <a:ea typeface="ＭＳ Ｐゴシック" panose="020B0600070205080204" pitchFamily="50" charset="-128"/>
            </a:rPr>
            <a:t>　農林水産業費は、農業関連の普通建設事業について、穴内漁港海岸保全施設整備事業について国割当による増加があったものの、</a:t>
          </a:r>
          <a:r>
            <a:rPr kumimoji="1" lang="en-US" altLang="ja-JP" sz="1200">
              <a:latin typeface="ＭＳ Ｐゴシック" panose="020B0600070205080204" pitchFamily="50" charset="-128"/>
              <a:ea typeface="ＭＳ Ｐゴシック" panose="020B0600070205080204" pitchFamily="50" charset="-128"/>
            </a:rPr>
            <a:t>R1</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国の補正予算が確保できたことで事業量が増加していたことや園芸用ハウス整備事業が農業者の設備投資計画の年度のばらつきで減少したことなどにより、全体では減となった。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土木費は、社会資本整備総合交付金など国の補助事業を最大限活用し道路整備に取り組んでいるほか、高規格道路延伸に向けた関連整備事業などを実施しており、類似団体より高い水準にある。</a:t>
          </a:r>
        </a:p>
        <a:p>
          <a:r>
            <a:rPr kumimoji="1" lang="ja-JP" altLang="en-US" sz="1200">
              <a:latin typeface="ＭＳ Ｐゴシック" panose="020B0600070205080204" pitchFamily="50" charset="-128"/>
              <a:ea typeface="ＭＳ Ｐゴシック" panose="020B0600070205080204" pitchFamily="50" charset="-128"/>
            </a:rPr>
            <a:t>　災害復旧事業費は、平成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月豪雨に伴う災害復旧費の影響が続いており住民一人当たりのコストは大幅増となっている。その発注状況などから令和３年度まで高止まりする見込みである。</a:t>
          </a:r>
        </a:p>
        <a:p>
          <a:r>
            <a:rPr kumimoji="1" lang="ja-JP" altLang="en-US" sz="1200">
              <a:latin typeface="ＭＳ Ｐゴシック" panose="020B0600070205080204" pitchFamily="50" charset="-128"/>
              <a:ea typeface="ＭＳ Ｐゴシック" panose="020B0600070205080204" pitchFamily="50" charset="-128"/>
            </a:rPr>
            <a:t>　教育費は、中学校移転・統合事業に事業着手したが、埋蔵文化財の出土により事業進捗に遅れが生じたことや、空調整備事業の皆減などにより減となった。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年から</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年にかけて、三次にわたり策定した安芸市財政健全化計画（アクションプラン）に基づく市債発行額の抑制や繰上償還の実施により、財政基盤は改善されてきており、実質収支は安定している。</a:t>
          </a:r>
        </a:p>
        <a:p>
          <a:r>
            <a:rPr kumimoji="1" lang="ja-JP" altLang="en-US" sz="1400">
              <a:latin typeface="ＭＳ ゴシック" pitchFamily="49" charset="-128"/>
              <a:ea typeface="ＭＳ ゴシック" pitchFamily="49" charset="-128"/>
            </a:rPr>
            <a:t>　普通交付税をはじめとして標準財政規模が下がったときにも対応できるよう適切な規模の基金残高を確保し弾力性のある財政運営に努めていく。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については、低所得者層の加入割合が高い反面、高齢者が多く医療費が増大するという構造的問題を抱えており、本市の国保会計においては、人口減少により被保険者が年々減少する一方、医療の高度化等による医療費の増加で慢性的な赤字会計となっている。</a:t>
          </a:r>
        </a:p>
        <a:p>
          <a:r>
            <a:rPr kumimoji="1" lang="ja-JP" altLang="en-US" sz="1400">
              <a:latin typeface="ＭＳ ゴシック" pitchFamily="49" charset="-128"/>
              <a:ea typeface="ＭＳ ゴシック" pitchFamily="49" charset="-128"/>
            </a:rPr>
            <a:t>　このことから、国保財政安定化を図るため、保険税率の適正化と合わせて一般会計からの法定外繰り出しを</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年度から拡充しており、</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年度末時点で</a:t>
          </a:r>
          <a:r>
            <a:rPr kumimoji="1" lang="en-US" altLang="ja-JP" sz="1400">
              <a:latin typeface="ＭＳ ゴシック" pitchFamily="49" charset="-128"/>
              <a:ea typeface="ＭＳ ゴシック" pitchFamily="49" charset="-128"/>
            </a:rPr>
            <a:t>519</a:t>
          </a:r>
          <a:r>
            <a:rPr kumimoji="1" lang="ja-JP" altLang="en-US" sz="1400">
              <a:latin typeface="ＭＳ ゴシック" pitchFamily="49" charset="-128"/>
              <a:ea typeface="ＭＳ ゴシック" pitchFamily="49" charset="-128"/>
            </a:rPr>
            <a:t>百万円あった累積赤字は、令和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年度末で解消された。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国保財政運営の広域化（都道府県移行）が開始され、今後、より一層の医療費適正化につながる取り組みが重要となってくることから、特定健診の実施やジェネリック医薬品の推奨等により医療給付費の適正化を推進するとともに、適切な保険税率の見直しにも取り組み歳入確保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M11" sqref="AM11:AT1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18458334</v>
      </c>
      <c r="BO4" s="426"/>
      <c r="BP4" s="426"/>
      <c r="BQ4" s="426"/>
      <c r="BR4" s="426"/>
      <c r="BS4" s="426"/>
      <c r="BT4" s="426"/>
      <c r="BU4" s="427"/>
      <c r="BV4" s="425">
        <v>15005095</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3.5</v>
      </c>
      <c r="CU4" s="610"/>
      <c r="CV4" s="610"/>
      <c r="CW4" s="610"/>
      <c r="CX4" s="610"/>
      <c r="CY4" s="610"/>
      <c r="CZ4" s="610"/>
      <c r="DA4" s="611"/>
      <c r="DB4" s="609">
        <v>5.0999999999999996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17667614</v>
      </c>
      <c r="BO5" s="431"/>
      <c r="BP5" s="431"/>
      <c r="BQ5" s="431"/>
      <c r="BR5" s="431"/>
      <c r="BS5" s="431"/>
      <c r="BT5" s="431"/>
      <c r="BU5" s="432"/>
      <c r="BV5" s="430">
        <v>14537881</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84.8</v>
      </c>
      <c r="CU5" s="401"/>
      <c r="CV5" s="401"/>
      <c r="CW5" s="401"/>
      <c r="CX5" s="401"/>
      <c r="CY5" s="401"/>
      <c r="CZ5" s="401"/>
      <c r="DA5" s="402"/>
      <c r="DB5" s="400">
        <v>87.8</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790720</v>
      </c>
      <c r="BO6" s="431"/>
      <c r="BP6" s="431"/>
      <c r="BQ6" s="431"/>
      <c r="BR6" s="431"/>
      <c r="BS6" s="431"/>
      <c r="BT6" s="431"/>
      <c r="BU6" s="432"/>
      <c r="BV6" s="430">
        <v>467214</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87.8</v>
      </c>
      <c r="CU6" s="584"/>
      <c r="CV6" s="584"/>
      <c r="CW6" s="584"/>
      <c r="CX6" s="584"/>
      <c r="CY6" s="584"/>
      <c r="CZ6" s="584"/>
      <c r="DA6" s="585"/>
      <c r="DB6" s="583">
        <v>90.8</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94</v>
      </c>
      <c r="AV7" s="488"/>
      <c r="AW7" s="488"/>
      <c r="AX7" s="488"/>
      <c r="AY7" s="410" t="s">
        <v>106</v>
      </c>
      <c r="AZ7" s="411"/>
      <c r="BA7" s="411"/>
      <c r="BB7" s="411"/>
      <c r="BC7" s="411"/>
      <c r="BD7" s="411"/>
      <c r="BE7" s="411"/>
      <c r="BF7" s="411"/>
      <c r="BG7" s="411"/>
      <c r="BH7" s="411"/>
      <c r="BI7" s="411"/>
      <c r="BJ7" s="411"/>
      <c r="BK7" s="411"/>
      <c r="BL7" s="411"/>
      <c r="BM7" s="412"/>
      <c r="BN7" s="430">
        <v>562654</v>
      </c>
      <c r="BO7" s="431"/>
      <c r="BP7" s="431"/>
      <c r="BQ7" s="431"/>
      <c r="BR7" s="431"/>
      <c r="BS7" s="431"/>
      <c r="BT7" s="431"/>
      <c r="BU7" s="432"/>
      <c r="BV7" s="430">
        <v>146021</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6604028</v>
      </c>
      <c r="CU7" s="431"/>
      <c r="CV7" s="431"/>
      <c r="CW7" s="431"/>
      <c r="CX7" s="431"/>
      <c r="CY7" s="431"/>
      <c r="CZ7" s="431"/>
      <c r="DA7" s="432"/>
      <c r="DB7" s="430">
        <v>6332755</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228066</v>
      </c>
      <c r="BO8" s="431"/>
      <c r="BP8" s="431"/>
      <c r="BQ8" s="431"/>
      <c r="BR8" s="431"/>
      <c r="BS8" s="431"/>
      <c r="BT8" s="431"/>
      <c r="BU8" s="432"/>
      <c r="BV8" s="430">
        <v>321193</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0.32</v>
      </c>
      <c r="CU8" s="544"/>
      <c r="CV8" s="544"/>
      <c r="CW8" s="544"/>
      <c r="CX8" s="544"/>
      <c r="CY8" s="544"/>
      <c r="CZ8" s="544"/>
      <c r="DA8" s="545"/>
      <c r="DB8" s="543">
        <v>0.31</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16243</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94</v>
      </c>
      <c r="AV9" s="488"/>
      <c r="AW9" s="488"/>
      <c r="AX9" s="488"/>
      <c r="AY9" s="410" t="s">
        <v>116</v>
      </c>
      <c r="AZ9" s="411"/>
      <c r="BA9" s="411"/>
      <c r="BB9" s="411"/>
      <c r="BC9" s="411"/>
      <c r="BD9" s="411"/>
      <c r="BE9" s="411"/>
      <c r="BF9" s="411"/>
      <c r="BG9" s="411"/>
      <c r="BH9" s="411"/>
      <c r="BI9" s="411"/>
      <c r="BJ9" s="411"/>
      <c r="BK9" s="411"/>
      <c r="BL9" s="411"/>
      <c r="BM9" s="412"/>
      <c r="BN9" s="430">
        <v>-93127</v>
      </c>
      <c r="BO9" s="431"/>
      <c r="BP9" s="431"/>
      <c r="BQ9" s="431"/>
      <c r="BR9" s="431"/>
      <c r="BS9" s="431"/>
      <c r="BT9" s="431"/>
      <c r="BU9" s="432"/>
      <c r="BV9" s="430">
        <v>118359</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17.100000000000001</v>
      </c>
      <c r="CU9" s="401"/>
      <c r="CV9" s="401"/>
      <c r="CW9" s="401"/>
      <c r="CX9" s="401"/>
      <c r="CY9" s="401"/>
      <c r="CZ9" s="401"/>
      <c r="DA9" s="402"/>
      <c r="DB9" s="400">
        <v>18.2</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17577</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1645</v>
      </c>
      <c r="BO10" s="431"/>
      <c r="BP10" s="431"/>
      <c r="BQ10" s="431"/>
      <c r="BR10" s="431"/>
      <c r="BS10" s="431"/>
      <c r="BT10" s="431"/>
      <c r="BU10" s="432"/>
      <c r="BV10" s="430">
        <v>1553</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126</v>
      </c>
      <c r="AV11" s="488"/>
      <c r="AW11" s="488"/>
      <c r="AX11" s="488"/>
      <c r="AY11" s="410" t="s">
        <v>127</v>
      </c>
      <c r="AZ11" s="411"/>
      <c r="BA11" s="411"/>
      <c r="BB11" s="411"/>
      <c r="BC11" s="411"/>
      <c r="BD11" s="411"/>
      <c r="BE11" s="411"/>
      <c r="BF11" s="411"/>
      <c r="BG11" s="411"/>
      <c r="BH11" s="411"/>
      <c r="BI11" s="411"/>
      <c r="BJ11" s="411"/>
      <c r="BK11" s="411"/>
      <c r="BL11" s="411"/>
      <c r="BM11" s="412"/>
      <c r="BN11" s="430">
        <v>305249</v>
      </c>
      <c r="BO11" s="431"/>
      <c r="BP11" s="431"/>
      <c r="BQ11" s="431"/>
      <c r="BR11" s="431"/>
      <c r="BS11" s="431"/>
      <c r="BT11" s="431"/>
      <c r="BU11" s="432"/>
      <c r="BV11" s="430">
        <v>289642</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15">
      <c r="A12" s="187"/>
      <c r="B12" s="546" t="s">
        <v>131</v>
      </c>
      <c r="C12" s="547"/>
      <c r="D12" s="547"/>
      <c r="E12" s="547"/>
      <c r="F12" s="547"/>
      <c r="G12" s="547"/>
      <c r="H12" s="547"/>
      <c r="I12" s="547"/>
      <c r="J12" s="547"/>
      <c r="K12" s="548"/>
      <c r="L12" s="555" t="s">
        <v>132</v>
      </c>
      <c r="M12" s="556"/>
      <c r="N12" s="556"/>
      <c r="O12" s="556"/>
      <c r="P12" s="556"/>
      <c r="Q12" s="557"/>
      <c r="R12" s="558">
        <v>16869</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136</v>
      </c>
      <c r="AV12" s="488"/>
      <c r="AW12" s="488"/>
      <c r="AX12" s="488"/>
      <c r="AY12" s="410" t="s">
        <v>137</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139</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16795</v>
      </c>
      <c r="S13" s="534"/>
      <c r="T13" s="534"/>
      <c r="U13" s="534"/>
      <c r="V13" s="535"/>
      <c r="W13" s="521" t="s">
        <v>141</v>
      </c>
      <c r="X13" s="443"/>
      <c r="Y13" s="443"/>
      <c r="Z13" s="443"/>
      <c r="AA13" s="443"/>
      <c r="AB13" s="444"/>
      <c r="AC13" s="406">
        <v>2328</v>
      </c>
      <c r="AD13" s="407"/>
      <c r="AE13" s="407"/>
      <c r="AF13" s="407"/>
      <c r="AG13" s="408"/>
      <c r="AH13" s="406">
        <v>2821</v>
      </c>
      <c r="AI13" s="407"/>
      <c r="AJ13" s="407"/>
      <c r="AK13" s="407"/>
      <c r="AL13" s="409"/>
      <c r="AM13" s="499" t="s">
        <v>142</v>
      </c>
      <c r="AN13" s="404"/>
      <c r="AO13" s="404"/>
      <c r="AP13" s="404"/>
      <c r="AQ13" s="404"/>
      <c r="AR13" s="404"/>
      <c r="AS13" s="404"/>
      <c r="AT13" s="405"/>
      <c r="AU13" s="487" t="s">
        <v>143</v>
      </c>
      <c r="AV13" s="488"/>
      <c r="AW13" s="488"/>
      <c r="AX13" s="488"/>
      <c r="AY13" s="410" t="s">
        <v>144</v>
      </c>
      <c r="AZ13" s="411"/>
      <c r="BA13" s="411"/>
      <c r="BB13" s="411"/>
      <c r="BC13" s="411"/>
      <c r="BD13" s="411"/>
      <c r="BE13" s="411"/>
      <c r="BF13" s="411"/>
      <c r="BG13" s="411"/>
      <c r="BH13" s="411"/>
      <c r="BI13" s="411"/>
      <c r="BJ13" s="411"/>
      <c r="BK13" s="411"/>
      <c r="BL13" s="411"/>
      <c r="BM13" s="412"/>
      <c r="BN13" s="430">
        <v>213767</v>
      </c>
      <c r="BO13" s="431"/>
      <c r="BP13" s="431"/>
      <c r="BQ13" s="431"/>
      <c r="BR13" s="431"/>
      <c r="BS13" s="431"/>
      <c r="BT13" s="431"/>
      <c r="BU13" s="432"/>
      <c r="BV13" s="430">
        <v>409554</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6.7</v>
      </c>
      <c r="CU13" s="401"/>
      <c r="CV13" s="401"/>
      <c r="CW13" s="401"/>
      <c r="CX13" s="401"/>
      <c r="CY13" s="401"/>
      <c r="CZ13" s="401"/>
      <c r="DA13" s="402"/>
      <c r="DB13" s="400">
        <v>7.4</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146</v>
      </c>
      <c r="M14" s="567"/>
      <c r="N14" s="567"/>
      <c r="O14" s="567"/>
      <c r="P14" s="567"/>
      <c r="Q14" s="568"/>
      <c r="R14" s="533">
        <v>17133</v>
      </c>
      <c r="S14" s="534"/>
      <c r="T14" s="534"/>
      <c r="U14" s="534"/>
      <c r="V14" s="535"/>
      <c r="W14" s="536"/>
      <c r="X14" s="446"/>
      <c r="Y14" s="446"/>
      <c r="Z14" s="446"/>
      <c r="AA14" s="446"/>
      <c r="AB14" s="447"/>
      <c r="AC14" s="526">
        <v>27.8</v>
      </c>
      <c r="AD14" s="527"/>
      <c r="AE14" s="527"/>
      <c r="AF14" s="527"/>
      <c r="AG14" s="528"/>
      <c r="AH14" s="526">
        <v>29.8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t="s">
        <v>139</v>
      </c>
      <c r="CU14" s="538"/>
      <c r="CV14" s="538"/>
      <c r="CW14" s="538"/>
      <c r="CX14" s="538"/>
      <c r="CY14" s="538"/>
      <c r="CZ14" s="538"/>
      <c r="DA14" s="539"/>
      <c r="DB14" s="537" t="s">
        <v>129</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140</v>
      </c>
      <c r="N15" s="531"/>
      <c r="O15" s="531"/>
      <c r="P15" s="531"/>
      <c r="Q15" s="532"/>
      <c r="R15" s="533">
        <v>17073</v>
      </c>
      <c r="S15" s="534"/>
      <c r="T15" s="534"/>
      <c r="U15" s="534"/>
      <c r="V15" s="535"/>
      <c r="W15" s="521" t="s">
        <v>148</v>
      </c>
      <c r="X15" s="443"/>
      <c r="Y15" s="443"/>
      <c r="Z15" s="443"/>
      <c r="AA15" s="443"/>
      <c r="AB15" s="444"/>
      <c r="AC15" s="406">
        <v>1135</v>
      </c>
      <c r="AD15" s="407"/>
      <c r="AE15" s="407"/>
      <c r="AF15" s="407"/>
      <c r="AG15" s="408"/>
      <c r="AH15" s="406">
        <v>1289</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1877848</v>
      </c>
      <c r="BO15" s="426"/>
      <c r="BP15" s="426"/>
      <c r="BQ15" s="426"/>
      <c r="BR15" s="426"/>
      <c r="BS15" s="426"/>
      <c r="BT15" s="426"/>
      <c r="BU15" s="427"/>
      <c r="BV15" s="425">
        <v>1782534</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13.6</v>
      </c>
      <c r="AD16" s="527"/>
      <c r="AE16" s="527"/>
      <c r="AF16" s="527"/>
      <c r="AG16" s="528"/>
      <c r="AH16" s="526">
        <v>13.6</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5948867</v>
      </c>
      <c r="BO16" s="431"/>
      <c r="BP16" s="431"/>
      <c r="BQ16" s="431"/>
      <c r="BR16" s="431"/>
      <c r="BS16" s="431"/>
      <c r="BT16" s="431"/>
      <c r="BU16" s="432"/>
      <c r="BV16" s="430">
        <v>5677341</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4899</v>
      </c>
      <c r="AD17" s="407"/>
      <c r="AE17" s="407"/>
      <c r="AF17" s="407"/>
      <c r="AG17" s="408"/>
      <c r="AH17" s="406">
        <v>5351</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2324498</v>
      </c>
      <c r="BO17" s="431"/>
      <c r="BP17" s="431"/>
      <c r="BQ17" s="431"/>
      <c r="BR17" s="431"/>
      <c r="BS17" s="431"/>
      <c r="BT17" s="431"/>
      <c r="BU17" s="432"/>
      <c r="BV17" s="430">
        <v>2234799</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158</v>
      </c>
      <c r="C18" s="493"/>
      <c r="D18" s="493"/>
      <c r="E18" s="494"/>
      <c r="F18" s="494"/>
      <c r="G18" s="494"/>
      <c r="H18" s="494"/>
      <c r="I18" s="494"/>
      <c r="J18" s="494"/>
      <c r="K18" s="494"/>
      <c r="L18" s="495">
        <v>317.20999999999998</v>
      </c>
      <c r="M18" s="495"/>
      <c r="N18" s="495"/>
      <c r="O18" s="495"/>
      <c r="P18" s="495"/>
      <c r="Q18" s="495"/>
      <c r="R18" s="496"/>
      <c r="S18" s="496"/>
      <c r="T18" s="496"/>
      <c r="U18" s="496"/>
      <c r="V18" s="497"/>
      <c r="W18" s="511"/>
      <c r="X18" s="512"/>
      <c r="Y18" s="512"/>
      <c r="Z18" s="512"/>
      <c r="AA18" s="512"/>
      <c r="AB18" s="522"/>
      <c r="AC18" s="394">
        <v>58.6</v>
      </c>
      <c r="AD18" s="395"/>
      <c r="AE18" s="395"/>
      <c r="AF18" s="395"/>
      <c r="AG18" s="498"/>
      <c r="AH18" s="394">
        <v>56.6</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5665178</v>
      </c>
      <c r="BO18" s="431"/>
      <c r="BP18" s="431"/>
      <c r="BQ18" s="431"/>
      <c r="BR18" s="431"/>
      <c r="BS18" s="431"/>
      <c r="BT18" s="431"/>
      <c r="BU18" s="432"/>
      <c r="BV18" s="430">
        <v>5605406</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51</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8681117</v>
      </c>
      <c r="BO19" s="431"/>
      <c r="BP19" s="431"/>
      <c r="BQ19" s="431"/>
      <c r="BR19" s="431"/>
      <c r="BS19" s="431"/>
      <c r="BT19" s="431"/>
      <c r="BU19" s="432"/>
      <c r="BV19" s="430">
        <v>7719780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7307</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13366136</v>
      </c>
      <c r="BO23" s="431"/>
      <c r="BP23" s="431"/>
      <c r="BQ23" s="431"/>
      <c r="BR23" s="431"/>
      <c r="BS23" s="431"/>
      <c r="BT23" s="431"/>
      <c r="BU23" s="432"/>
      <c r="BV23" s="430">
        <v>13019583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171</v>
      </c>
      <c r="F24" s="404"/>
      <c r="G24" s="404"/>
      <c r="H24" s="404"/>
      <c r="I24" s="404"/>
      <c r="J24" s="404"/>
      <c r="K24" s="405"/>
      <c r="L24" s="406">
        <v>1</v>
      </c>
      <c r="M24" s="407"/>
      <c r="N24" s="407"/>
      <c r="O24" s="407"/>
      <c r="P24" s="408"/>
      <c r="Q24" s="406">
        <v>7310</v>
      </c>
      <c r="R24" s="407"/>
      <c r="S24" s="407"/>
      <c r="T24" s="407"/>
      <c r="U24" s="407"/>
      <c r="V24" s="408"/>
      <c r="W24" s="472"/>
      <c r="X24" s="463"/>
      <c r="Y24" s="464"/>
      <c r="Z24" s="403" t="s">
        <v>172</v>
      </c>
      <c r="AA24" s="404"/>
      <c r="AB24" s="404"/>
      <c r="AC24" s="404"/>
      <c r="AD24" s="404"/>
      <c r="AE24" s="404"/>
      <c r="AF24" s="404"/>
      <c r="AG24" s="405"/>
      <c r="AH24" s="406">
        <v>247</v>
      </c>
      <c r="AI24" s="407"/>
      <c r="AJ24" s="407"/>
      <c r="AK24" s="407"/>
      <c r="AL24" s="408"/>
      <c r="AM24" s="406">
        <v>737295</v>
      </c>
      <c r="AN24" s="407"/>
      <c r="AO24" s="407"/>
      <c r="AP24" s="407"/>
      <c r="AQ24" s="407"/>
      <c r="AR24" s="408"/>
      <c r="AS24" s="406">
        <v>2985</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13093303</v>
      </c>
      <c r="BO24" s="431"/>
      <c r="BP24" s="431"/>
      <c r="BQ24" s="431"/>
      <c r="BR24" s="431"/>
      <c r="BS24" s="431"/>
      <c r="BT24" s="431"/>
      <c r="BU24" s="432"/>
      <c r="BV24" s="430">
        <v>12810405</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174</v>
      </c>
      <c r="F25" s="404"/>
      <c r="G25" s="404"/>
      <c r="H25" s="404"/>
      <c r="I25" s="404"/>
      <c r="J25" s="404"/>
      <c r="K25" s="405"/>
      <c r="L25" s="406">
        <v>1</v>
      </c>
      <c r="M25" s="407"/>
      <c r="N25" s="407"/>
      <c r="O25" s="407"/>
      <c r="P25" s="408"/>
      <c r="Q25" s="406">
        <v>6220</v>
      </c>
      <c r="R25" s="407"/>
      <c r="S25" s="407"/>
      <c r="T25" s="407"/>
      <c r="U25" s="407"/>
      <c r="V25" s="408"/>
      <c r="W25" s="472"/>
      <c r="X25" s="463"/>
      <c r="Y25" s="464"/>
      <c r="Z25" s="403" t="s">
        <v>175</v>
      </c>
      <c r="AA25" s="404"/>
      <c r="AB25" s="404"/>
      <c r="AC25" s="404"/>
      <c r="AD25" s="404"/>
      <c r="AE25" s="404"/>
      <c r="AF25" s="404"/>
      <c r="AG25" s="405"/>
      <c r="AH25" s="406">
        <v>37</v>
      </c>
      <c r="AI25" s="407"/>
      <c r="AJ25" s="407"/>
      <c r="AK25" s="407"/>
      <c r="AL25" s="408"/>
      <c r="AM25" s="406">
        <v>102860</v>
      </c>
      <c r="AN25" s="407"/>
      <c r="AO25" s="407"/>
      <c r="AP25" s="407"/>
      <c r="AQ25" s="407"/>
      <c r="AR25" s="408"/>
      <c r="AS25" s="406">
        <v>2780</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3355373</v>
      </c>
      <c r="BO25" s="426"/>
      <c r="BP25" s="426"/>
      <c r="BQ25" s="426"/>
      <c r="BR25" s="426"/>
      <c r="BS25" s="426"/>
      <c r="BT25" s="426"/>
      <c r="BU25" s="427"/>
      <c r="BV25" s="425">
        <v>631778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5700</v>
      </c>
      <c r="R26" s="407"/>
      <c r="S26" s="407"/>
      <c r="T26" s="407"/>
      <c r="U26" s="407"/>
      <c r="V26" s="408"/>
      <c r="W26" s="472"/>
      <c r="X26" s="463"/>
      <c r="Y26" s="464"/>
      <c r="Z26" s="403" t="s">
        <v>178</v>
      </c>
      <c r="AA26" s="485"/>
      <c r="AB26" s="485"/>
      <c r="AC26" s="485"/>
      <c r="AD26" s="485"/>
      <c r="AE26" s="485"/>
      <c r="AF26" s="485"/>
      <c r="AG26" s="486"/>
      <c r="AH26" s="406">
        <v>20</v>
      </c>
      <c r="AI26" s="407"/>
      <c r="AJ26" s="407"/>
      <c r="AK26" s="407"/>
      <c r="AL26" s="408"/>
      <c r="AM26" s="406">
        <v>65200</v>
      </c>
      <c r="AN26" s="407"/>
      <c r="AO26" s="407"/>
      <c r="AP26" s="407"/>
      <c r="AQ26" s="407"/>
      <c r="AR26" s="408"/>
      <c r="AS26" s="406">
        <v>3260</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139</v>
      </c>
      <c r="BO26" s="431"/>
      <c r="BP26" s="431"/>
      <c r="BQ26" s="431"/>
      <c r="BR26" s="431"/>
      <c r="BS26" s="431"/>
      <c r="BT26" s="431"/>
      <c r="BU26" s="432"/>
      <c r="BV26" s="430" t="s">
        <v>139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3850</v>
      </c>
      <c r="R27" s="407"/>
      <c r="S27" s="407"/>
      <c r="T27" s="407"/>
      <c r="U27" s="407"/>
      <c r="V27" s="408"/>
      <c r="W27" s="472"/>
      <c r="X27" s="463"/>
      <c r="Y27" s="464"/>
      <c r="Z27" s="403" t="s">
        <v>181</v>
      </c>
      <c r="AA27" s="404"/>
      <c r="AB27" s="404"/>
      <c r="AC27" s="404"/>
      <c r="AD27" s="404"/>
      <c r="AE27" s="404"/>
      <c r="AF27" s="404"/>
      <c r="AG27" s="405"/>
      <c r="AH27" s="406" t="s">
        <v>129</v>
      </c>
      <c r="AI27" s="407"/>
      <c r="AJ27" s="407"/>
      <c r="AK27" s="407"/>
      <c r="AL27" s="408"/>
      <c r="AM27" s="406" t="s">
        <v>182</v>
      </c>
      <c r="AN27" s="407"/>
      <c r="AO27" s="407"/>
      <c r="AP27" s="407"/>
      <c r="AQ27" s="407"/>
      <c r="AR27" s="408"/>
      <c r="AS27" s="406" t="s">
        <v>182</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243410</v>
      </c>
      <c r="BO27" s="434"/>
      <c r="BP27" s="434"/>
      <c r="BQ27" s="434"/>
      <c r="BR27" s="434"/>
      <c r="BS27" s="434"/>
      <c r="BT27" s="434"/>
      <c r="BU27" s="435"/>
      <c r="BV27" s="433">
        <v>243410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184</v>
      </c>
      <c r="F28" s="404"/>
      <c r="G28" s="404"/>
      <c r="H28" s="404"/>
      <c r="I28" s="404"/>
      <c r="J28" s="404"/>
      <c r="K28" s="405"/>
      <c r="L28" s="406">
        <v>1</v>
      </c>
      <c r="M28" s="407"/>
      <c r="N28" s="407"/>
      <c r="O28" s="407"/>
      <c r="P28" s="408"/>
      <c r="Q28" s="406">
        <v>3350</v>
      </c>
      <c r="R28" s="407"/>
      <c r="S28" s="407"/>
      <c r="T28" s="407"/>
      <c r="U28" s="407"/>
      <c r="V28" s="408"/>
      <c r="W28" s="472"/>
      <c r="X28" s="463"/>
      <c r="Y28" s="464"/>
      <c r="Z28" s="403" t="s">
        <v>185</v>
      </c>
      <c r="AA28" s="404"/>
      <c r="AB28" s="404"/>
      <c r="AC28" s="404"/>
      <c r="AD28" s="404"/>
      <c r="AE28" s="404"/>
      <c r="AF28" s="404"/>
      <c r="AG28" s="405"/>
      <c r="AH28" s="406" t="s">
        <v>129</v>
      </c>
      <c r="AI28" s="407"/>
      <c r="AJ28" s="407"/>
      <c r="AK28" s="407"/>
      <c r="AL28" s="408"/>
      <c r="AM28" s="406" t="s">
        <v>139</v>
      </c>
      <c r="AN28" s="407"/>
      <c r="AO28" s="407"/>
      <c r="AP28" s="407"/>
      <c r="AQ28" s="407"/>
      <c r="AR28" s="408"/>
      <c r="AS28" s="406" t="s">
        <v>186</v>
      </c>
      <c r="AT28" s="407"/>
      <c r="AU28" s="407"/>
      <c r="AV28" s="407"/>
      <c r="AW28" s="407"/>
      <c r="AX28" s="409"/>
      <c r="AY28" s="413" t="s">
        <v>187</v>
      </c>
      <c r="AZ28" s="414"/>
      <c r="BA28" s="414"/>
      <c r="BB28" s="415"/>
      <c r="BC28" s="422" t="s">
        <v>48</v>
      </c>
      <c r="BD28" s="423"/>
      <c r="BE28" s="423"/>
      <c r="BF28" s="423"/>
      <c r="BG28" s="423"/>
      <c r="BH28" s="423"/>
      <c r="BI28" s="423"/>
      <c r="BJ28" s="423"/>
      <c r="BK28" s="423"/>
      <c r="BL28" s="423"/>
      <c r="BM28" s="424"/>
      <c r="BN28" s="425">
        <v>1199725</v>
      </c>
      <c r="BO28" s="426"/>
      <c r="BP28" s="426"/>
      <c r="BQ28" s="426"/>
      <c r="BR28" s="426"/>
      <c r="BS28" s="426"/>
      <c r="BT28" s="426"/>
      <c r="BU28" s="427"/>
      <c r="BV28" s="425">
        <v>1198080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188</v>
      </c>
      <c r="F29" s="404"/>
      <c r="G29" s="404"/>
      <c r="H29" s="404"/>
      <c r="I29" s="404"/>
      <c r="J29" s="404"/>
      <c r="K29" s="405"/>
      <c r="L29" s="406">
        <v>12</v>
      </c>
      <c r="M29" s="407"/>
      <c r="N29" s="407"/>
      <c r="O29" s="407"/>
      <c r="P29" s="408"/>
      <c r="Q29" s="406">
        <v>3150</v>
      </c>
      <c r="R29" s="407"/>
      <c r="S29" s="407"/>
      <c r="T29" s="407"/>
      <c r="U29" s="407"/>
      <c r="V29" s="408"/>
      <c r="W29" s="473"/>
      <c r="X29" s="474"/>
      <c r="Y29" s="475"/>
      <c r="Z29" s="403" t="s">
        <v>189</v>
      </c>
      <c r="AA29" s="404"/>
      <c r="AB29" s="404"/>
      <c r="AC29" s="404"/>
      <c r="AD29" s="404"/>
      <c r="AE29" s="404"/>
      <c r="AF29" s="404"/>
      <c r="AG29" s="405"/>
      <c r="AH29" s="406">
        <v>247</v>
      </c>
      <c r="AI29" s="407"/>
      <c r="AJ29" s="407"/>
      <c r="AK29" s="407"/>
      <c r="AL29" s="408"/>
      <c r="AM29" s="406">
        <v>737295</v>
      </c>
      <c r="AN29" s="407"/>
      <c r="AO29" s="407"/>
      <c r="AP29" s="407"/>
      <c r="AQ29" s="407"/>
      <c r="AR29" s="408"/>
      <c r="AS29" s="406">
        <v>2985</v>
      </c>
      <c r="AT29" s="407"/>
      <c r="AU29" s="407"/>
      <c r="AV29" s="407"/>
      <c r="AW29" s="407"/>
      <c r="AX29" s="409"/>
      <c r="AY29" s="416"/>
      <c r="AZ29" s="417"/>
      <c r="BA29" s="417"/>
      <c r="BB29" s="418"/>
      <c r="BC29" s="410" t="s">
        <v>190</v>
      </c>
      <c r="BD29" s="411"/>
      <c r="BE29" s="411"/>
      <c r="BF29" s="411"/>
      <c r="BG29" s="411"/>
      <c r="BH29" s="411"/>
      <c r="BI29" s="411"/>
      <c r="BJ29" s="411"/>
      <c r="BK29" s="411"/>
      <c r="BL29" s="411"/>
      <c r="BM29" s="412"/>
      <c r="BN29" s="430">
        <v>1892378</v>
      </c>
      <c r="BO29" s="431"/>
      <c r="BP29" s="431"/>
      <c r="BQ29" s="431"/>
      <c r="BR29" s="431"/>
      <c r="BS29" s="431"/>
      <c r="BT29" s="431"/>
      <c r="BU29" s="432"/>
      <c r="BV29" s="430">
        <v>1818440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191</v>
      </c>
      <c r="X30" s="483"/>
      <c r="Y30" s="483"/>
      <c r="Z30" s="483"/>
      <c r="AA30" s="483"/>
      <c r="AB30" s="483"/>
      <c r="AC30" s="483"/>
      <c r="AD30" s="483"/>
      <c r="AE30" s="483"/>
      <c r="AF30" s="483"/>
      <c r="AG30" s="484"/>
      <c r="AH30" s="394">
        <v>94.6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4136900</v>
      </c>
      <c r="BO30" s="434"/>
      <c r="BP30" s="434"/>
      <c r="BQ30" s="434"/>
      <c r="BR30" s="434"/>
      <c r="BS30" s="434"/>
      <c r="BT30" s="434"/>
      <c r="BU30" s="435"/>
      <c r="BV30" s="433">
        <v>4385892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198</v>
      </c>
      <c r="D33" s="393"/>
      <c r="E33" s="392" t="s">
        <v>199</v>
      </c>
      <c r="F33" s="392"/>
      <c r="G33" s="392"/>
      <c r="H33" s="392"/>
      <c r="I33" s="392"/>
      <c r="J33" s="392"/>
      <c r="K33" s="392"/>
      <c r="L33" s="392"/>
      <c r="M33" s="392"/>
      <c r="N33" s="392"/>
      <c r="O33" s="392"/>
      <c r="P33" s="392"/>
      <c r="Q33" s="392"/>
      <c r="R33" s="392"/>
      <c r="S33" s="392"/>
      <c r="T33" s="216"/>
      <c r="U33" s="393" t="s">
        <v>200</v>
      </c>
      <c r="V33" s="393"/>
      <c r="W33" s="392" t="s">
        <v>201</v>
      </c>
      <c r="X33" s="392"/>
      <c r="Y33" s="392"/>
      <c r="Z33" s="392"/>
      <c r="AA33" s="392"/>
      <c r="AB33" s="392"/>
      <c r="AC33" s="392"/>
      <c r="AD33" s="392"/>
      <c r="AE33" s="392"/>
      <c r="AF33" s="392"/>
      <c r="AG33" s="392"/>
      <c r="AH33" s="392"/>
      <c r="AI33" s="392"/>
      <c r="AJ33" s="392"/>
      <c r="AK33" s="392"/>
      <c r="AL33" s="216"/>
      <c r="AM33" s="393" t="s">
        <v>202</v>
      </c>
      <c r="AN33" s="393"/>
      <c r="AO33" s="392" t="s">
        <v>203</v>
      </c>
      <c r="AP33" s="392"/>
      <c r="AQ33" s="392"/>
      <c r="AR33" s="392"/>
      <c r="AS33" s="392"/>
      <c r="AT33" s="392"/>
      <c r="AU33" s="392"/>
      <c r="AV33" s="392"/>
      <c r="AW33" s="392"/>
      <c r="AX33" s="392"/>
      <c r="AY33" s="392"/>
      <c r="AZ33" s="392"/>
      <c r="BA33" s="392"/>
      <c r="BB33" s="392"/>
      <c r="BC33" s="392"/>
      <c r="BD33" s="217"/>
      <c r="BE33" s="392" t="s">
        <v>204</v>
      </c>
      <c r="BF33" s="392"/>
      <c r="BG33" s="392" t="s">
        <v>205</v>
      </c>
      <c r="BH33" s="392"/>
      <c r="BI33" s="392"/>
      <c r="BJ33" s="392"/>
      <c r="BK33" s="392"/>
      <c r="BL33" s="392"/>
      <c r="BM33" s="392"/>
      <c r="BN33" s="392"/>
      <c r="BO33" s="392"/>
      <c r="BP33" s="392"/>
      <c r="BQ33" s="392"/>
      <c r="BR33" s="392"/>
      <c r="BS33" s="392"/>
      <c r="BT33" s="392"/>
      <c r="BU33" s="392"/>
      <c r="BV33" s="217"/>
      <c r="BW33" s="393" t="s">
        <v>204</v>
      </c>
      <c r="BX33" s="393"/>
      <c r="BY33" s="392" t="s">
        <v>206</v>
      </c>
      <c r="BZ33" s="392"/>
      <c r="CA33" s="392"/>
      <c r="CB33" s="392"/>
      <c r="CC33" s="392"/>
      <c r="CD33" s="392"/>
      <c r="CE33" s="392"/>
      <c r="CF33" s="392"/>
      <c r="CG33" s="392"/>
      <c r="CH33" s="392"/>
      <c r="CI33" s="392"/>
      <c r="CJ33" s="392"/>
      <c r="CK33" s="392"/>
      <c r="CL33" s="392"/>
      <c r="CM33" s="392"/>
      <c r="CN33" s="216"/>
      <c r="CO33" s="393" t="s">
        <v>202</v>
      </c>
      <c r="CP33" s="393"/>
      <c r="CQ33" s="392" t="s">
        <v>207</v>
      </c>
      <c r="CR33" s="392"/>
      <c r="CS33" s="392"/>
      <c r="CT33" s="392"/>
      <c r="CU33" s="392"/>
      <c r="CV33" s="392"/>
      <c r="CW33" s="392"/>
      <c r="CX33" s="392"/>
      <c r="CY33" s="392"/>
      <c r="CZ33" s="392"/>
      <c r="DA33" s="392"/>
      <c r="DB33" s="392"/>
      <c r="DC33" s="392"/>
      <c r="DD33" s="392"/>
      <c r="DE33" s="392"/>
      <c r="DF33" s="216"/>
      <c r="DG33" s="391" t="s">
        <v>208</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6</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9</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10</v>
      </c>
      <c r="BF34" s="389"/>
      <c r="BG34" s="388" t="str">
        <f>IF('各会計、関係団体の財政状況及び健全化判断比率'!B32="","",'各会計、関係団体の財政状況及び健全化判断比率'!B32)</f>
        <v>公共下水道事業特別会計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13</v>
      </c>
      <c r="BX34" s="389"/>
      <c r="BY34" s="388" t="str">
        <f>IF('各会計、関係団体の財政状況及び健全化判断比率'!B68="","",'各会計、関係団体の財政状況及び健全化判断比率'!B68)</f>
        <v>安芸広域市町村圏事務組合</v>
      </c>
      <c r="BZ34" s="388"/>
      <c r="CA34" s="388"/>
      <c r="CB34" s="388"/>
      <c r="CC34" s="388"/>
      <c r="CD34" s="388"/>
      <c r="CE34" s="388"/>
      <c r="CF34" s="388"/>
      <c r="CG34" s="388"/>
      <c r="CH34" s="388"/>
      <c r="CI34" s="388"/>
      <c r="CJ34" s="388"/>
      <c r="CK34" s="388"/>
      <c r="CL34" s="388"/>
      <c r="CM34" s="388"/>
      <c r="CN34" s="214"/>
      <c r="CO34" s="389">
        <f>IF(CQ34="","",MAX(C34:D43,U34:V43,AM34:AN43,BE34:BF43,BW34:BX43)+1)</f>
        <v>21</v>
      </c>
      <c r="CP34" s="389"/>
      <c r="CQ34" s="388" t="str">
        <f>IF('各会計、関係団体の財政状況及び健全化判断比率'!BS7="","",'各会計、関係団体の財政状況及び健全化判断比率'!BS7)</f>
        <v>安芸市土地開発公社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元気バス事業特別会計</v>
      </c>
      <c r="F35" s="388"/>
      <c r="G35" s="388"/>
      <c r="H35" s="388"/>
      <c r="I35" s="388"/>
      <c r="J35" s="388"/>
      <c r="K35" s="388"/>
      <c r="L35" s="388"/>
      <c r="M35" s="388"/>
      <c r="N35" s="388"/>
      <c r="O35" s="388"/>
      <c r="P35" s="388"/>
      <c r="Q35" s="388"/>
      <c r="R35" s="388"/>
      <c r="S35" s="388"/>
      <c r="T35" s="214"/>
      <c r="U35" s="389">
        <f>IF(W35="","",U34+1)</f>
        <v>7</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11</v>
      </c>
      <c r="BF35" s="389"/>
      <c r="BG35" s="388" t="str">
        <f>IF('各会計、関係団体の財政状況及び健全化判断比率'!B33="","",'各会計、関係団体の財政状況及び健全化判断比率'!B33)</f>
        <v>農業集落排水事業特別会計</v>
      </c>
      <c r="BH35" s="388"/>
      <c r="BI35" s="388"/>
      <c r="BJ35" s="388"/>
      <c r="BK35" s="388"/>
      <c r="BL35" s="388"/>
      <c r="BM35" s="388"/>
      <c r="BN35" s="388"/>
      <c r="BO35" s="388"/>
      <c r="BP35" s="388"/>
      <c r="BQ35" s="388"/>
      <c r="BR35" s="388"/>
      <c r="BS35" s="388"/>
      <c r="BT35" s="388"/>
      <c r="BU35" s="388"/>
      <c r="BV35" s="214"/>
      <c r="BW35" s="389">
        <f t="shared" ref="BW35:BW43" si="2">IF(BY35="","",BW34+1)</f>
        <v>14</v>
      </c>
      <c r="BX35" s="389"/>
      <c r="BY35" s="388" t="str">
        <f>IF('各会計、関係団体の財政状況及び健全化判断比率'!B69="","",'各会計、関係団体の財政状況及び健全化判断比率'!B69)</f>
        <v>安芸広域市町村圏特別養護老人ホーム組合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住宅新築資金等貸付事業特別会計</v>
      </c>
      <c r="F36" s="388"/>
      <c r="G36" s="388"/>
      <c r="H36" s="388"/>
      <c r="I36" s="388"/>
      <c r="J36" s="388"/>
      <c r="K36" s="388"/>
      <c r="L36" s="388"/>
      <c r="M36" s="388"/>
      <c r="N36" s="388"/>
      <c r="O36" s="388"/>
      <c r="P36" s="388"/>
      <c r="Q36" s="388"/>
      <c r="R36" s="388"/>
      <c r="S36" s="388"/>
      <c r="T36" s="214"/>
      <c r="U36" s="389">
        <f t="shared" ref="U36:U43" si="4">IF(W36="","",U35+1)</f>
        <v>8</v>
      </c>
      <c r="V36" s="389"/>
      <c r="W36" s="388" t="str">
        <f>IF('各会計、関係団体の財政状況及び健全化判断比率'!B30="","",'各会計、関係団体の財政状況及び健全化判断比率'!B30)</f>
        <v>後期高齢者医療事業特別会計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12</v>
      </c>
      <c r="BF36" s="389"/>
      <c r="BG36" s="388" t="str">
        <f>IF('各会計、関係団体の財政状況及び健全化判断比率'!B34="","",'各会計、関係団体の財政状況及び健全化判断比率'!B34)</f>
        <v>住宅団地整備事業特別会計</v>
      </c>
      <c r="BH36" s="388"/>
      <c r="BI36" s="388"/>
      <c r="BJ36" s="388"/>
      <c r="BK36" s="388"/>
      <c r="BL36" s="388"/>
      <c r="BM36" s="388"/>
      <c r="BN36" s="388"/>
      <c r="BO36" s="388"/>
      <c r="BP36" s="388"/>
      <c r="BQ36" s="388"/>
      <c r="BR36" s="388"/>
      <c r="BS36" s="388"/>
      <c r="BT36" s="388"/>
      <c r="BU36" s="388"/>
      <c r="BV36" s="214"/>
      <c r="BW36" s="389">
        <f t="shared" si="2"/>
        <v>15</v>
      </c>
      <c r="BX36" s="389"/>
      <c r="BY36" s="388" t="str">
        <f>IF('各会計、関係団体の財政状況及び健全化判断比率'!B70="","",'各会計、関係団体の財政状況及び健全化判断比率'!B70)</f>
        <v>高知県広域食肉センター事務組合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f>IF(E37="","",C36+1)</f>
        <v>4</v>
      </c>
      <c r="D37" s="389"/>
      <c r="E37" s="388" t="str">
        <f>IF('各会計、関係団体の財政状況及び健全化判断比率'!B10="","",'各会計、関係団体の財政状況及び健全化判断比率'!B10)</f>
        <v>鉄道経営助成基金事業特別会計</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16</v>
      </c>
      <c r="BX37" s="389"/>
      <c r="BY37" s="388" t="str">
        <f>IF('各会計、関係団体の財政状況及び健全化判断比率'!B71="","",'各会計、関係団体の財政状況及び健全化判断比率'!B71)</f>
        <v>こうち人づくり広域連合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f t="shared" ref="C38:C43" si="5">IF(E38="","",C37+1)</f>
        <v>5</v>
      </c>
      <c r="D38" s="389"/>
      <c r="E38" s="388" t="str">
        <f>IF('各会計、関係団体の財政状況及び健全化判断比率'!B11="","",'各会計、関係団体の財政状況及び健全化判断比率'!B11)</f>
        <v>墓地公園事業特別会計</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17</v>
      </c>
      <c r="BX38" s="389"/>
      <c r="BY38" s="388" t="str">
        <f>IF('各会計、関係団体の財政状況及び健全化判断比率'!B72="","",'各会計、関係団体の財政状況及び健全化判断比率'!B72)</f>
        <v>高知県市町村総合事務組合（一般）</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18</v>
      </c>
      <c r="BX39" s="389"/>
      <c r="BY39" s="388" t="str">
        <f>IF('各会計、関係団体の財政状況及び健全化判断比率'!B73="","",'各会計、関係団体の財政状況及び健全化判断比率'!B73)</f>
        <v>　　　　　　〃　　　　　（交通災害共済）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19</v>
      </c>
      <c r="BX40" s="389"/>
      <c r="BY40" s="388" t="str">
        <f>IF('各会計、関係団体の財政状況及び健全化判断比率'!B74="","",'各会計、関係団体の財政状況及び健全化判断比率'!B74)</f>
        <v>高知県後期高齢者医療広域連合（一般）</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20</v>
      </c>
      <c r="BX41" s="389"/>
      <c r="BY41" s="388" t="str">
        <f>IF('各会計、関係団体の財政状況及び健全化判断比率'!B75="","",'各会計、関係団体の財政状況及び健全化判断比率'!B75)</f>
        <v>　　　　　　〃　　　　　　　（特別）</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fkhF7ShBYcUhWKzWSg+aCKsziXtiYsXh8twdhWUH7FzvcHZJI808BUvo85b/AUdWRiniVdAAKO/f1+l+GSUo+g==" saltValue="d3CgHb4ggB/W4VeZWKY7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28" zoomScale="80" zoomScaleNormal="80" zoomScaleSheetLayoutView="100" workbookViewId="0">
      <selection activeCell="AD18" sqref="AD18:AK1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15">
      <c r="A34" s="22"/>
      <c r="B34" s="31"/>
      <c r="C34" s="1212" t="s">
        <v>583</v>
      </c>
      <c r="D34" s="1212"/>
      <c r="E34" s="1213"/>
      <c r="F34" s="32">
        <v>10.84</v>
      </c>
      <c r="G34" s="33">
        <v>11.34</v>
      </c>
      <c r="H34" s="33">
        <v>11.44</v>
      </c>
      <c r="I34" s="33">
        <v>12.09</v>
      </c>
      <c r="J34" s="34">
        <v>12.11</v>
      </c>
      <c r="K34" s="22"/>
      <c r="L34" s="22"/>
      <c r="M34" s="22"/>
      <c r="N34" s="22"/>
      <c r="O34" s="22"/>
      <c r="P34" s="22"/>
    </row>
    <row r="35" spans="1:16" ht="39" customHeight="1" x14ac:dyDescent="0.15">
      <c r="A35" s="22"/>
      <c r="B35" s="35"/>
      <c r="C35" s="1206" t="s">
        <v>584</v>
      </c>
      <c r="D35" s="1207"/>
      <c r="E35" s="1208"/>
      <c r="F35" s="36">
        <v>3.34</v>
      </c>
      <c r="G35" s="37">
        <v>2.61</v>
      </c>
      <c r="H35" s="37">
        <v>2.68</v>
      </c>
      <c r="I35" s="37">
        <v>4.4800000000000004</v>
      </c>
      <c r="J35" s="38">
        <v>2.84</v>
      </c>
      <c r="K35" s="22"/>
      <c r="L35" s="22"/>
      <c r="M35" s="22"/>
      <c r="N35" s="22"/>
      <c r="O35" s="22"/>
      <c r="P35" s="22"/>
    </row>
    <row r="36" spans="1:16" ht="39" customHeight="1" x14ac:dyDescent="0.15">
      <c r="A36" s="22"/>
      <c r="B36" s="35"/>
      <c r="C36" s="1206" t="s">
        <v>585</v>
      </c>
      <c r="D36" s="1207"/>
      <c r="E36" s="1208"/>
      <c r="F36" s="36">
        <v>0.17</v>
      </c>
      <c r="G36" s="37">
        <v>0.65</v>
      </c>
      <c r="H36" s="37">
        <v>0.75</v>
      </c>
      <c r="I36" s="37">
        <v>0.46</v>
      </c>
      <c r="J36" s="38">
        <v>0.6</v>
      </c>
      <c r="K36" s="22"/>
      <c r="L36" s="22"/>
      <c r="M36" s="22"/>
      <c r="N36" s="22"/>
      <c r="O36" s="22"/>
      <c r="P36" s="22"/>
    </row>
    <row r="37" spans="1:16" ht="39" customHeight="1" x14ac:dyDescent="0.15">
      <c r="A37" s="22"/>
      <c r="B37" s="35"/>
      <c r="C37" s="1206" t="s">
        <v>586</v>
      </c>
      <c r="D37" s="1207"/>
      <c r="E37" s="1208"/>
      <c r="F37" s="36">
        <v>0.34</v>
      </c>
      <c r="G37" s="37">
        <v>0.42</v>
      </c>
      <c r="H37" s="37">
        <v>0.55000000000000004</v>
      </c>
      <c r="I37" s="37">
        <v>0.57999999999999996</v>
      </c>
      <c r="J37" s="38">
        <v>0.6</v>
      </c>
      <c r="K37" s="22"/>
      <c r="L37" s="22"/>
      <c r="M37" s="22"/>
      <c r="N37" s="22"/>
      <c r="O37" s="22"/>
      <c r="P37" s="22"/>
    </row>
    <row r="38" spans="1:16" ht="39" customHeight="1" x14ac:dyDescent="0.15">
      <c r="A38" s="22"/>
      <c r="B38" s="35"/>
      <c r="C38" s="1206" t="s">
        <v>587</v>
      </c>
      <c r="D38" s="1207"/>
      <c r="E38" s="1208"/>
      <c r="F38" s="36" t="s">
        <v>588</v>
      </c>
      <c r="G38" s="37" t="s">
        <v>589</v>
      </c>
      <c r="H38" s="37" t="s">
        <v>590</v>
      </c>
      <c r="I38" s="37" t="s">
        <v>591</v>
      </c>
      <c r="J38" s="38">
        <v>0.24</v>
      </c>
      <c r="K38" s="22"/>
      <c r="L38" s="22"/>
      <c r="M38" s="22"/>
      <c r="N38" s="22"/>
      <c r="O38" s="22"/>
      <c r="P38" s="22"/>
    </row>
    <row r="39" spans="1:16" ht="39" customHeight="1" x14ac:dyDescent="0.15">
      <c r="A39" s="22"/>
      <c r="B39" s="35"/>
      <c r="C39" s="1206" t="s">
        <v>592</v>
      </c>
      <c r="D39" s="1207"/>
      <c r="E39" s="1208"/>
      <c r="F39" s="36">
        <v>0</v>
      </c>
      <c r="G39" s="37">
        <v>0</v>
      </c>
      <c r="H39" s="37">
        <v>0</v>
      </c>
      <c r="I39" s="37">
        <v>0.02</v>
      </c>
      <c r="J39" s="38">
        <v>0.12</v>
      </c>
      <c r="K39" s="22"/>
      <c r="L39" s="22"/>
      <c r="M39" s="22"/>
      <c r="N39" s="22"/>
      <c r="O39" s="22"/>
      <c r="P39" s="22"/>
    </row>
    <row r="40" spans="1:16" ht="39" customHeight="1" x14ac:dyDescent="0.15">
      <c r="A40" s="22"/>
      <c r="B40" s="35"/>
      <c r="C40" s="1206" t="s">
        <v>593</v>
      </c>
      <c r="D40" s="1207"/>
      <c r="E40" s="1208"/>
      <c r="F40" s="36">
        <v>0.04</v>
      </c>
      <c r="G40" s="37" t="s">
        <v>594</v>
      </c>
      <c r="H40" s="37">
        <v>0.03</v>
      </c>
      <c r="I40" s="37">
        <v>0.15</v>
      </c>
      <c r="J40" s="38">
        <v>0.1</v>
      </c>
      <c r="K40" s="22"/>
      <c r="L40" s="22"/>
      <c r="M40" s="22"/>
      <c r="N40" s="22"/>
      <c r="O40" s="22"/>
      <c r="P40" s="22"/>
    </row>
    <row r="41" spans="1:16" ht="39" customHeight="1" x14ac:dyDescent="0.15">
      <c r="A41" s="22"/>
      <c r="B41" s="35"/>
      <c r="C41" s="1206" t="s">
        <v>595</v>
      </c>
      <c r="D41" s="1207"/>
      <c r="E41" s="1208"/>
      <c r="F41" s="36">
        <v>0</v>
      </c>
      <c r="G41" s="37">
        <v>0</v>
      </c>
      <c r="H41" s="37">
        <v>0</v>
      </c>
      <c r="I41" s="37">
        <v>0</v>
      </c>
      <c r="J41" s="38">
        <v>0</v>
      </c>
      <c r="K41" s="22"/>
      <c r="L41" s="22"/>
      <c r="M41" s="22"/>
      <c r="N41" s="22"/>
      <c r="O41" s="22"/>
      <c r="P41" s="22"/>
    </row>
    <row r="42" spans="1:16" ht="39" customHeight="1" x14ac:dyDescent="0.15">
      <c r="A42" s="22"/>
      <c r="B42" s="39"/>
      <c r="C42" s="1206" t="s">
        <v>596</v>
      </c>
      <c r="D42" s="1207"/>
      <c r="E42" s="1208"/>
      <c r="F42" s="36" t="s">
        <v>536</v>
      </c>
      <c r="G42" s="37" t="s">
        <v>536</v>
      </c>
      <c r="H42" s="37" t="s">
        <v>536</v>
      </c>
      <c r="I42" s="37" t="s">
        <v>536</v>
      </c>
      <c r="J42" s="38" t="s">
        <v>536</v>
      </c>
      <c r="K42" s="22"/>
      <c r="L42" s="22"/>
      <c r="M42" s="22"/>
      <c r="N42" s="22"/>
      <c r="O42" s="22"/>
      <c r="P42" s="22"/>
    </row>
    <row r="43" spans="1:16" ht="39" customHeight="1" thickBot="1" x14ac:dyDescent="0.2">
      <c r="A43" s="22"/>
      <c r="B43" s="40"/>
      <c r="C43" s="1209" t="s">
        <v>597</v>
      </c>
      <c r="D43" s="1210"/>
      <c r="E43" s="121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jfLXyYx+n5FxMzTV2OxdmTaXpnGBqCGYIQ/PiJzLfQyoVuoAPjHitT8ulyKumBiySz3SnXpqLFatH1oHVWew==" saltValue="q0AzbToZmg7B2MjH81uE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9" zoomScaleSheetLayoutView="55" workbookViewId="0">
      <selection activeCell="AD18" sqref="AD18:AK1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1300</v>
      </c>
      <c r="L45" s="60">
        <v>1270</v>
      </c>
      <c r="M45" s="60">
        <v>1149</v>
      </c>
      <c r="N45" s="60">
        <v>1168</v>
      </c>
      <c r="O45" s="61">
        <v>1231</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536</v>
      </c>
      <c r="L46" s="64" t="s">
        <v>536</v>
      </c>
      <c r="M46" s="64" t="s">
        <v>536</v>
      </c>
      <c r="N46" s="64" t="s">
        <v>536</v>
      </c>
      <c r="O46" s="65" t="s">
        <v>536</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536</v>
      </c>
      <c r="L47" s="64" t="s">
        <v>536</v>
      </c>
      <c r="M47" s="64" t="s">
        <v>536</v>
      </c>
      <c r="N47" s="64" t="s">
        <v>536</v>
      </c>
      <c r="O47" s="65" t="s">
        <v>536</v>
      </c>
      <c r="P47" s="48"/>
      <c r="Q47" s="48"/>
      <c r="R47" s="48"/>
      <c r="S47" s="48"/>
      <c r="T47" s="48"/>
      <c r="U47" s="48"/>
    </row>
    <row r="48" spans="1:21" ht="30.75" customHeight="1" x14ac:dyDescent="0.15">
      <c r="A48" s="48"/>
      <c r="B48" s="1234"/>
      <c r="C48" s="1235"/>
      <c r="D48" s="62"/>
      <c r="E48" s="1216" t="s">
        <v>15</v>
      </c>
      <c r="F48" s="1216"/>
      <c r="G48" s="1216"/>
      <c r="H48" s="1216"/>
      <c r="I48" s="1216"/>
      <c r="J48" s="1217"/>
      <c r="K48" s="63">
        <v>291</v>
      </c>
      <c r="L48" s="64">
        <v>304</v>
      </c>
      <c r="M48" s="64">
        <v>327</v>
      </c>
      <c r="N48" s="64">
        <v>338</v>
      </c>
      <c r="O48" s="65">
        <v>335</v>
      </c>
      <c r="P48" s="48"/>
      <c r="Q48" s="48"/>
      <c r="R48" s="48"/>
      <c r="S48" s="48"/>
      <c r="T48" s="48"/>
      <c r="U48" s="48"/>
    </row>
    <row r="49" spans="1:21" ht="30.75" customHeight="1" x14ac:dyDescent="0.15">
      <c r="A49" s="48"/>
      <c r="B49" s="1234"/>
      <c r="C49" s="1235"/>
      <c r="D49" s="62"/>
      <c r="E49" s="1216" t="s">
        <v>16</v>
      </c>
      <c r="F49" s="1216"/>
      <c r="G49" s="1216"/>
      <c r="H49" s="1216"/>
      <c r="I49" s="1216"/>
      <c r="J49" s="1217"/>
      <c r="K49" s="63">
        <v>117</v>
      </c>
      <c r="L49" s="64">
        <v>117</v>
      </c>
      <c r="M49" s="64">
        <v>117</v>
      </c>
      <c r="N49" s="64">
        <v>104</v>
      </c>
      <c r="O49" s="65">
        <v>67</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536</v>
      </c>
      <c r="L50" s="64" t="s">
        <v>536</v>
      </c>
      <c r="M50" s="64" t="s">
        <v>536</v>
      </c>
      <c r="N50" s="64" t="s">
        <v>536</v>
      </c>
      <c r="O50" s="65" t="s">
        <v>536</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536</v>
      </c>
      <c r="L51" s="64" t="s">
        <v>536</v>
      </c>
      <c r="M51" s="64" t="s">
        <v>536</v>
      </c>
      <c r="N51" s="64" t="s">
        <v>536</v>
      </c>
      <c r="O51" s="65" t="s">
        <v>536</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1347</v>
      </c>
      <c r="L52" s="64">
        <v>1261</v>
      </c>
      <c r="M52" s="64">
        <v>1217</v>
      </c>
      <c r="N52" s="64">
        <v>1273</v>
      </c>
      <c r="O52" s="65">
        <v>1304</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361</v>
      </c>
      <c r="L53" s="69">
        <v>430</v>
      </c>
      <c r="M53" s="69">
        <v>376</v>
      </c>
      <c r="N53" s="69">
        <v>337</v>
      </c>
      <c r="O53" s="70">
        <v>329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598</v>
      </c>
      <c r="P55" s="48"/>
      <c r="Q55" s="48"/>
      <c r="R55" s="48"/>
      <c r="S55" s="48"/>
      <c r="T55" s="48"/>
      <c r="U55" s="48"/>
    </row>
    <row r="56" spans="1:21" ht="31.5" customHeight="1" thickBot="1" x14ac:dyDescent="0.2">
      <c r="A56" s="48"/>
      <c r="B56" s="76"/>
      <c r="C56" s="77"/>
      <c r="D56" s="77"/>
      <c r="E56" s="78"/>
      <c r="F56" s="78"/>
      <c r="G56" s="78"/>
      <c r="H56" s="78"/>
      <c r="I56" s="78"/>
      <c r="J56" s="79" t="s">
        <v>2</v>
      </c>
      <c r="K56" s="80" t="s">
        <v>599</v>
      </c>
      <c r="L56" s="81" t="s">
        <v>600</v>
      </c>
      <c r="M56" s="81" t="s">
        <v>601</v>
      </c>
      <c r="N56" s="81" t="s">
        <v>602</v>
      </c>
      <c r="O56" s="82" t="s">
        <v>603</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g+n8e3ozfPBOaxWm1la2e7YuFNTd0+IzQm62lTn5nx7cHjgJOoZI2FuN5x7AEbZmzml45y0UqO7Y1pAwCuOJg==" saltValue="sqkHUfWxibSiSRvM6emvW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E36" zoomScale="80" zoomScaleNormal="80" zoomScaleSheetLayoutView="100" workbookViewId="0">
      <selection activeCell="S45" sqref="S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578</v>
      </c>
      <c r="J40" s="100" t="s">
        <v>579</v>
      </c>
      <c r="K40" s="100" t="s">
        <v>580</v>
      </c>
      <c r="L40" s="100" t="s">
        <v>581</v>
      </c>
      <c r="M40" s="101" t="s">
        <v>582</v>
      </c>
    </row>
    <row r="41" spans="2:13" ht="27.75" customHeight="1" x14ac:dyDescent="0.15">
      <c r="B41" s="1252" t="s">
        <v>30</v>
      </c>
      <c r="C41" s="1253"/>
      <c r="D41" s="102"/>
      <c r="E41" s="1254" t="s">
        <v>31</v>
      </c>
      <c r="F41" s="1254"/>
      <c r="G41" s="1254"/>
      <c r="H41" s="1255"/>
      <c r="I41" s="103">
        <v>13071</v>
      </c>
      <c r="J41" s="104">
        <v>12768</v>
      </c>
      <c r="K41" s="104">
        <v>12701</v>
      </c>
      <c r="L41" s="104">
        <v>13020</v>
      </c>
      <c r="M41" s="105">
        <v>13366</v>
      </c>
    </row>
    <row r="42" spans="2:13" ht="27.75" customHeight="1" x14ac:dyDescent="0.15">
      <c r="B42" s="1242"/>
      <c r="C42" s="1243"/>
      <c r="D42" s="106"/>
      <c r="E42" s="1246" t="s">
        <v>32</v>
      </c>
      <c r="F42" s="1246"/>
      <c r="G42" s="1246"/>
      <c r="H42" s="1247"/>
      <c r="I42" s="107" t="s">
        <v>536</v>
      </c>
      <c r="J42" s="108" t="s">
        <v>536</v>
      </c>
      <c r="K42" s="108" t="s">
        <v>536</v>
      </c>
      <c r="L42" s="108" t="s">
        <v>536</v>
      </c>
      <c r="M42" s="109" t="s">
        <v>536</v>
      </c>
    </row>
    <row r="43" spans="2:13" ht="27.75" customHeight="1" x14ac:dyDescent="0.15">
      <c r="B43" s="1242"/>
      <c r="C43" s="1243"/>
      <c r="D43" s="106"/>
      <c r="E43" s="1246" t="s">
        <v>33</v>
      </c>
      <c r="F43" s="1246"/>
      <c r="G43" s="1246"/>
      <c r="H43" s="1247"/>
      <c r="I43" s="107">
        <v>5001</v>
      </c>
      <c r="J43" s="108">
        <v>4765</v>
      </c>
      <c r="K43" s="108">
        <v>4641</v>
      </c>
      <c r="L43" s="108">
        <v>4509</v>
      </c>
      <c r="M43" s="109">
        <v>4406</v>
      </c>
    </row>
    <row r="44" spans="2:13" ht="27.75" customHeight="1" x14ac:dyDescent="0.15">
      <c r="B44" s="1242"/>
      <c r="C44" s="1243"/>
      <c r="D44" s="106"/>
      <c r="E44" s="1246" t="s">
        <v>34</v>
      </c>
      <c r="F44" s="1246"/>
      <c r="G44" s="1246"/>
      <c r="H44" s="1247"/>
      <c r="I44" s="107">
        <v>392</v>
      </c>
      <c r="J44" s="108">
        <v>281</v>
      </c>
      <c r="K44" s="108">
        <v>168</v>
      </c>
      <c r="L44" s="108">
        <v>66</v>
      </c>
      <c r="M44" s="109" t="s">
        <v>536</v>
      </c>
    </row>
    <row r="45" spans="2:13" ht="27.75" customHeight="1" x14ac:dyDescent="0.15">
      <c r="B45" s="1242"/>
      <c r="C45" s="1243"/>
      <c r="D45" s="106"/>
      <c r="E45" s="1246" t="s">
        <v>35</v>
      </c>
      <c r="F45" s="1246"/>
      <c r="G45" s="1246"/>
      <c r="H45" s="1247"/>
      <c r="I45" s="107">
        <v>1905</v>
      </c>
      <c r="J45" s="108">
        <v>1876</v>
      </c>
      <c r="K45" s="108">
        <v>1739</v>
      </c>
      <c r="L45" s="108">
        <v>1715</v>
      </c>
      <c r="M45" s="109">
        <v>1749</v>
      </c>
    </row>
    <row r="46" spans="2:13" ht="27.75" customHeight="1" x14ac:dyDescent="0.15">
      <c r="B46" s="1242"/>
      <c r="C46" s="1243"/>
      <c r="D46" s="110"/>
      <c r="E46" s="1246" t="s">
        <v>36</v>
      </c>
      <c r="F46" s="1246"/>
      <c r="G46" s="1246"/>
      <c r="H46" s="1247"/>
      <c r="I46" s="107" t="s">
        <v>536</v>
      </c>
      <c r="J46" s="108" t="s">
        <v>536</v>
      </c>
      <c r="K46" s="108" t="s">
        <v>536</v>
      </c>
      <c r="L46" s="108" t="s">
        <v>536</v>
      </c>
      <c r="M46" s="109" t="s">
        <v>536</v>
      </c>
    </row>
    <row r="47" spans="2:13" ht="27.75" customHeight="1" x14ac:dyDescent="0.15">
      <c r="B47" s="1242"/>
      <c r="C47" s="1243"/>
      <c r="D47" s="111"/>
      <c r="E47" s="1256" t="s">
        <v>37</v>
      </c>
      <c r="F47" s="1257"/>
      <c r="G47" s="1257"/>
      <c r="H47" s="1258"/>
      <c r="I47" s="107" t="s">
        <v>536</v>
      </c>
      <c r="J47" s="108" t="s">
        <v>536</v>
      </c>
      <c r="K47" s="108" t="s">
        <v>536</v>
      </c>
      <c r="L47" s="108" t="s">
        <v>536</v>
      </c>
      <c r="M47" s="109" t="s">
        <v>536</v>
      </c>
    </row>
    <row r="48" spans="2:13" ht="27.75" customHeight="1" x14ac:dyDescent="0.15">
      <c r="B48" s="1242"/>
      <c r="C48" s="1243"/>
      <c r="D48" s="106"/>
      <c r="E48" s="1246" t="s">
        <v>38</v>
      </c>
      <c r="F48" s="1246"/>
      <c r="G48" s="1246"/>
      <c r="H48" s="1247"/>
      <c r="I48" s="107" t="s">
        <v>536</v>
      </c>
      <c r="J48" s="108" t="s">
        <v>536</v>
      </c>
      <c r="K48" s="108" t="s">
        <v>536</v>
      </c>
      <c r="L48" s="108" t="s">
        <v>536</v>
      </c>
      <c r="M48" s="109" t="s">
        <v>536</v>
      </c>
    </row>
    <row r="49" spans="2:13" ht="27.75" customHeight="1" x14ac:dyDescent="0.15">
      <c r="B49" s="1244"/>
      <c r="C49" s="1245"/>
      <c r="D49" s="106"/>
      <c r="E49" s="1246" t="s">
        <v>39</v>
      </c>
      <c r="F49" s="1246"/>
      <c r="G49" s="1246"/>
      <c r="H49" s="1247"/>
      <c r="I49" s="107" t="s">
        <v>536</v>
      </c>
      <c r="J49" s="108" t="s">
        <v>536</v>
      </c>
      <c r="K49" s="108" t="s">
        <v>536</v>
      </c>
      <c r="L49" s="108" t="s">
        <v>536</v>
      </c>
      <c r="M49" s="109" t="s">
        <v>536</v>
      </c>
    </row>
    <row r="50" spans="2:13" ht="27.75" customHeight="1" x14ac:dyDescent="0.15">
      <c r="B50" s="1240" t="s">
        <v>40</v>
      </c>
      <c r="C50" s="1241"/>
      <c r="D50" s="112"/>
      <c r="E50" s="1246" t="s">
        <v>41</v>
      </c>
      <c r="F50" s="1246"/>
      <c r="G50" s="1246"/>
      <c r="H50" s="1247"/>
      <c r="I50" s="107">
        <v>5680</v>
      </c>
      <c r="J50" s="108">
        <v>5848</v>
      </c>
      <c r="K50" s="108">
        <v>6288</v>
      </c>
      <c r="L50" s="108">
        <v>6373</v>
      </c>
      <c r="M50" s="109">
        <v>6375</v>
      </c>
    </row>
    <row r="51" spans="2:13" ht="27.75" customHeight="1" x14ac:dyDescent="0.15">
      <c r="B51" s="1242"/>
      <c r="C51" s="1243"/>
      <c r="D51" s="106"/>
      <c r="E51" s="1246" t="s">
        <v>42</v>
      </c>
      <c r="F51" s="1246"/>
      <c r="G51" s="1246"/>
      <c r="H51" s="1247"/>
      <c r="I51" s="107">
        <v>148</v>
      </c>
      <c r="J51" s="108">
        <v>171</v>
      </c>
      <c r="K51" s="108">
        <v>280</v>
      </c>
      <c r="L51" s="108">
        <v>280</v>
      </c>
      <c r="M51" s="109">
        <v>224</v>
      </c>
    </row>
    <row r="52" spans="2:13" ht="27.75" customHeight="1" x14ac:dyDescent="0.15">
      <c r="B52" s="1244"/>
      <c r="C52" s="1245"/>
      <c r="D52" s="106"/>
      <c r="E52" s="1246" t="s">
        <v>43</v>
      </c>
      <c r="F52" s="1246"/>
      <c r="G52" s="1246"/>
      <c r="H52" s="1247"/>
      <c r="I52" s="107">
        <v>12799</v>
      </c>
      <c r="J52" s="108">
        <v>12650</v>
      </c>
      <c r="K52" s="108">
        <v>12567</v>
      </c>
      <c r="L52" s="108">
        <v>12700</v>
      </c>
      <c r="M52" s="109">
        <v>13100</v>
      </c>
    </row>
    <row r="53" spans="2:13" ht="27.75" customHeight="1" thickBot="1" x14ac:dyDescent="0.2">
      <c r="B53" s="1248" t="s">
        <v>44</v>
      </c>
      <c r="C53" s="1249"/>
      <c r="D53" s="113"/>
      <c r="E53" s="1250" t="s">
        <v>45</v>
      </c>
      <c r="F53" s="1250"/>
      <c r="G53" s="1250"/>
      <c r="H53" s="1251"/>
      <c r="I53" s="114">
        <v>1743</v>
      </c>
      <c r="J53" s="115">
        <v>1020</v>
      </c>
      <c r="K53" s="115">
        <v>115</v>
      </c>
      <c r="L53" s="115">
        <v>-43</v>
      </c>
      <c r="M53" s="116">
        <v>-177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VxLyrHOxTPMkIpykl4oUA8ywcXzFdBn/hEkkOSbQr1VEG+o0olPnDjVw9XcEaixaEYiA6HTS2Fnt1kl1cf5Ag==" saltValue="TzQ4ERCldCzyNgViaMRA7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9" zoomScale="60" zoomScaleNormal="60" zoomScaleSheetLayoutView="100" workbookViewId="0">
      <selection activeCell="AD18" sqref="AD18:AK1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580</v>
      </c>
      <c r="G54" s="125" t="s">
        <v>581</v>
      </c>
      <c r="H54" s="126" t="s">
        <v>582</v>
      </c>
    </row>
    <row r="55" spans="2:8" ht="52.5" customHeight="1" x14ac:dyDescent="0.15">
      <c r="B55" s="127"/>
      <c r="C55" s="1267" t="s">
        <v>48</v>
      </c>
      <c r="D55" s="1267"/>
      <c r="E55" s="1268"/>
      <c r="F55" s="128">
        <v>1197</v>
      </c>
      <c r="G55" s="128">
        <v>1198</v>
      </c>
      <c r="H55" s="129">
        <v>1200</v>
      </c>
    </row>
    <row r="56" spans="2:8" ht="52.5" customHeight="1" x14ac:dyDescent="0.15">
      <c r="B56" s="130"/>
      <c r="C56" s="1269" t="s">
        <v>49</v>
      </c>
      <c r="D56" s="1269"/>
      <c r="E56" s="1270"/>
      <c r="F56" s="131">
        <v>1698</v>
      </c>
      <c r="G56" s="131">
        <v>1818</v>
      </c>
      <c r="H56" s="132">
        <v>1892</v>
      </c>
    </row>
    <row r="57" spans="2:8" ht="53.25" customHeight="1" x14ac:dyDescent="0.15">
      <c r="B57" s="130"/>
      <c r="C57" s="1271" t="s">
        <v>50</v>
      </c>
      <c r="D57" s="1271"/>
      <c r="E57" s="1272"/>
      <c r="F57" s="133">
        <v>4396</v>
      </c>
      <c r="G57" s="133">
        <v>4386</v>
      </c>
      <c r="H57" s="134">
        <v>4137</v>
      </c>
    </row>
    <row r="58" spans="2:8" ht="45.75" customHeight="1" x14ac:dyDescent="0.15">
      <c r="B58" s="135"/>
      <c r="C58" s="1259" t="s">
        <v>604</v>
      </c>
      <c r="D58" s="1260"/>
      <c r="E58" s="1261"/>
      <c r="F58" s="136">
        <v>2611</v>
      </c>
      <c r="G58" s="136">
        <v>2621</v>
      </c>
      <c r="H58" s="137">
        <v>2555</v>
      </c>
    </row>
    <row r="59" spans="2:8" ht="45.75" customHeight="1" x14ac:dyDescent="0.15">
      <c r="B59" s="135"/>
      <c r="C59" s="1259" t="s">
        <v>605</v>
      </c>
      <c r="D59" s="1260"/>
      <c r="E59" s="1261"/>
      <c r="F59" s="136">
        <v>363</v>
      </c>
      <c r="G59" s="136">
        <v>464</v>
      </c>
      <c r="H59" s="137">
        <v>590</v>
      </c>
    </row>
    <row r="60" spans="2:8" ht="45.75" customHeight="1" x14ac:dyDescent="0.15">
      <c r="B60" s="135"/>
      <c r="C60" s="1259" t="s">
        <v>606</v>
      </c>
      <c r="D60" s="1260"/>
      <c r="E60" s="1261"/>
      <c r="F60" s="136">
        <v>238</v>
      </c>
      <c r="G60" s="136">
        <v>239</v>
      </c>
      <c r="H60" s="137">
        <v>239</v>
      </c>
    </row>
    <row r="61" spans="2:8" ht="45.75" customHeight="1" x14ac:dyDescent="0.15">
      <c r="B61" s="135"/>
      <c r="C61" s="1259" t="s">
        <v>607</v>
      </c>
      <c r="D61" s="1260"/>
      <c r="E61" s="1261"/>
      <c r="F61" s="136">
        <v>205</v>
      </c>
      <c r="G61" s="136">
        <v>190</v>
      </c>
      <c r="H61" s="137">
        <v>212</v>
      </c>
    </row>
    <row r="62" spans="2:8" ht="45.75" customHeight="1" thickBot="1" x14ac:dyDescent="0.2">
      <c r="B62" s="138"/>
      <c r="C62" s="1262" t="s">
        <v>608</v>
      </c>
      <c r="D62" s="1263"/>
      <c r="E62" s="1264"/>
      <c r="F62" s="139">
        <v>642</v>
      </c>
      <c r="G62" s="139">
        <v>541</v>
      </c>
      <c r="H62" s="140">
        <v>185</v>
      </c>
    </row>
    <row r="63" spans="2:8" ht="52.5" customHeight="1" thickBot="1" x14ac:dyDescent="0.2">
      <c r="B63" s="141"/>
      <c r="C63" s="1265" t="s">
        <v>51</v>
      </c>
      <c r="D63" s="1265"/>
      <c r="E63" s="1266"/>
      <c r="F63" s="142">
        <v>7291</v>
      </c>
      <c r="G63" s="142">
        <v>7402</v>
      </c>
      <c r="H63" s="143">
        <v>7229</v>
      </c>
    </row>
    <row r="64" spans="2:8" ht="15" customHeight="1" x14ac:dyDescent="0.15"/>
  </sheetData>
  <sheetProtection algorithmName="SHA-512" hashValue="VK1QbdY9UJRiGwGKZ/PijlmwdjyJDblbABimaSOFzRE6iZpvLuKhiF4PIr+zgrWv58n0r9UCusQ1jyLIa+3T7g==" saltValue="oqSTkrhnO+uC9docTqL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575</v>
      </c>
      <c r="G2" s="157"/>
      <c r="H2" s="158"/>
    </row>
    <row r="3" spans="1:8" x14ac:dyDescent="0.15">
      <c r="A3" s="154" t="s">
        <v>568</v>
      </c>
      <c r="B3" s="159"/>
      <c r="C3" s="160"/>
      <c r="D3" s="161">
        <v>149305</v>
      </c>
      <c r="E3" s="162"/>
      <c r="F3" s="163">
        <v>83280</v>
      </c>
      <c r="G3" s="164"/>
      <c r="H3" s="165"/>
    </row>
    <row r="4" spans="1:8" x14ac:dyDescent="0.15">
      <c r="A4" s="166"/>
      <c r="B4" s="167"/>
      <c r="C4" s="168"/>
      <c r="D4" s="169">
        <v>83009</v>
      </c>
      <c r="E4" s="170"/>
      <c r="F4" s="171">
        <v>43123</v>
      </c>
      <c r="G4" s="172"/>
      <c r="H4" s="173"/>
    </row>
    <row r="5" spans="1:8" x14ac:dyDescent="0.15">
      <c r="A5" s="154" t="s">
        <v>570</v>
      </c>
      <c r="B5" s="159"/>
      <c r="C5" s="160"/>
      <c r="D5" s="161">
        <v>125332</v>
      </c>
      <c r="E5" s="162"/>
      <c r="F5" s="163">
        <v>88968</v>
      </c>
      <c r="G5" s="164"/>
      <c r="H5" s="165"/>
    </row>
    <row r="6" spans="1:8" x14ac:dyDescent="0.15">
      <c r="A6" s="166"/>
      <c r="B6" s="167"/>
      <c r="C6" s="168"/>
      <c r="D6" s="169">
        <v>57420</v>
      </c>
      <c r="E6" s="170"/>
      <c r="F6" s="171">
        <v>45482</v>
      </c>
      <c r="G6" s="172"/>
      <c r="H6" s="173"/>
    </row>
    <row r="7" spans="1:8" x14ac:dyDescent="0.15">
      <c r="A7" s="154" t="s">
        <v>571</v>
      </c>
      <c r="B7" s="159"/>
      <c r="C7" s="160"/>
      <c r="D7" s="161">
        <v>112214</v>
      </c>
      <c r="E7" s="162"/>
      <c r="F7" s="163">
        <v>85173</v>
      </c>
      <c r="G7" s="164"/>
      <c r="H7" s="165"/>
    </row>
    <row r="8" spans="1:8" x14ac:dyDescent="0.15">
      <c r="A8" s="166"/>
      <c r="B8" s="167"/>
      <c r="C8" s="168"/>
      <c r="D8" s="169">
        <v>35333</v>
      </c>
      <c r="E8" s="170"/>
      <c r="F8" s="171">
        <v>43913</v>
      </c>
      <c r="G8" s="172"/>
      <c r="H8" s="173"/>
    </row>
    <row r="9" spans="1:8" x14ac:dyDescent="0.15">
      <c r="A9" s="154" t="s">
        <v>572</v>
      </c>
      <c r="B9" s="159"/>
      <c r="C9" s="160"/>
      <c r="D9" s="161">
        <v>152950</v>
      </c>
      <c r="E9" s="162"/>
      <c r="F9" s="163">
        <v>94081</v>
      </c>
      <c r="G9" s="164"/>
      <c r="H9" s="165"/>
    </row>
    <row r="10" spans="1:8" x14ac:dyDescent="0.15">
      <c r="A10" s="166"/>
      <c r="B10" s="167"/>
      <c r="C10" s="168"/>
      <c r="D10" s="169">
        <v>76758</v>
      </c>
      <c r="E10" s="170"/>
      <c r="F10" s="171">
        <v>48949</v>
      </c>
      <c r="G10" s="172"/>
      <c r="H10" s="173"/>
    </row>
    <row r="11" spans="1:8" x14ac:dyDescent="0.15">
      <c r="A11" s="154" t="s">
        <v>573</v>
      </c>
      <c r="B11" s="159"/>
      <c r="C11" s="160"/>
      <c r="D11" s="161">
        <v>163299</v>
      </c>
      <c r="E11" s="162"/>
      <c r="F11" s="163">
        <v>92632</v>
      </c>
      <c r="G11" s="164"/>
      <c r="H11" s="165"/>
    </row>
    <row r="12" spans="1:8" x14ac:dyDescent="0.15">
      <c r="A12" s="166"/>
      <c r="B12" s="167"/>
      <c r="C12" s="174"/>
      <c r="D12" s="169">
        <v>78197</v>
      </c>
      <c r="E12" s="170"/>
      <c r="F12" s="171">
        <v>47978</v>
      </c>
      <c r="G12" s="172"/>
      <c r="H12" s="173"/>
    </row>
    <row r="13" spans="1:8" x14ac:dyDescent="0.15">
      <c r="A13" s="154"/>
      <c r="B13" s="159"/>
      <c r="C13" s="175"/>
      <c r="D13" s="176">
        <v>140620</v>
      </c>
      <c r="E13" s="177"/>
      <c r="F13" s="178">
        <v>88827</v>
      </c>
      <c r="G13" s="179"/>
      <c r="H13" s="165"/>
    </row>
    <row r="14" spans="1:8" x14ac:dyDescent="0.15">
      <c r="A14" s="166"/>
      <c r="B14" s="167"/>
      <c r="C14" s="168"/>
      <c r="D14" s="169">
        <v>66143</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3.69</v>
      </c>
      <c r="C19" s="180">
        <f>ROUND(VALUE(SUBSTITUTE(実質収支比率等に係る経年分析!G$48,"▲","-")),2)</f>
        <v>3.03</v>
      </c>
      <c r="D19" s="180">
        <f>ROUND(VALUE(SUBSTITUTE(実質収支比率等に係る経年分析!H$48,"▲","-")),2)</f>
        <v>3.24</v>
      </c>
      <c r="E19" s="180">
        <f>ROUND(VALUE(SUBSTITUTE(実質収支比率等に係る経年分析!I$48,"▲","-")),2)</f>
        <v>5.07</v>
      </c>
      <c r="F19" s="180">
        <f>ROUND(VALUE(SUBSTITUTE(実質収支比率等に係る経年分析!J$48,"▲","-")),2)</f>
        <v>3.45</v>
      </c>
    </row>
    <row r="20" spans="1:11" x14ac:dyDescent="0.15">
      <c r="A20" s="180" t="s">
        <v>55</v>
      </c>
      <c r="B20" s="180">
        <f>ROUND(VALUE(SUBSTITUTE(実質収支比率等に係る経年分析!F$47,"▲","-")),2)</f>
        <v>18.43</v>
      </c>
      <c r="C20" s="180">
        <f>ROUND(VALUE(SUBSTITUTE(実質収支比率等に係る経年分析!G$47,"▲","-")),2)</f>
        <v>18.78</v>
      </c>
      <c r="D20" s="180">
        <f>ROUND(VALUE(SUBSTITUTE(実質収支比率等に係る経年分析!H$47,"▲","-")),2)</f>
        <v>19.100000000000001</v>
      </c>
      <c r="E20" s="180">
        <f>ROUND(VALUE(SUBSTITUTE(実質収支比率等に係る経年分析!I$47,"▲","-")),2)</f>
        <v>18.920000000000002</v>
      </c>
      <c r="F20" s="180">
        <f>ROUND(VALUE(SUBSTITUTE(実質収支比率等に係る経年分析!J$47,"▲","-")),2)</f>
        <v>18.170000000000002</v>
      </c>
    </row>
    <row r="21" spans="1:11" x14ac:dyDescent="0.15">
      <c r="A21" s="180" t="s">
        <v>56</v>
      </c>
      <c r="B21" s="180">
        <f>IF(ISNUMBER(VALUE(SUBSTITUTE(実質収支比率等に係る経年分析!F$49,"▲","-"))),ROUND(VALUE(SUBSTITUTE(実質収支比率等に係る経年分析!F$49,"▲","-")),2),NA())</f>
        <v>6.95</v>
      </c>
      <c r="C21" s="180">
        <f>IF(ISNUMBER(VALUE(SUBSTITUTE(実質収支比率等に係る経年分析!G$49,"▲","-"))),ROUND(VALUE(SUBSTITUTE(実質収支比率等に係る経年分析!G$49,"▲","-")),2),NA())</f>
        <v>5.76</v>
      </c>
      <c r="D21" s="180">
        <f>IF(ISNUMBER(VALUE(SUBSTITUTE(実質収支比率等に係る経年分析!H$49,"▲","-"))),ROUND(VALUE(SUBSTITUTE(実質収支比率等に係る経年分析!H$49,"▲","-")),2),NA())</f>
        <v>4.41</v>
      </c>
      <c r="E21" s="180">
        <f>IF(ISNUMBER(VALUE(SUBSTITUTE(実質収支比率等に係る経年分析!I$49,"▲","-"))),ROUND(VALUE(SUBSTITUTE(実質収支比率等に係る経年分析!I$49,"▲","-")),2),NA())</f>
        <v>6.47</v>
      </c>
      <c r="F21" s="180">
        <f>IF(ISNUMBER(VALUE(SUBSTITUTE(実質収支比率等に係る経年分析!J$49,"▲","-"))),ROUND(VALUE(SUBSTITUTE(実質収支比率等に係る経年分析!J$49,"▲","-")),2),NA())</f>
        <v>3.24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元気バス事業特別会計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住宅団地整備事業特別会計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国民健康保険事業特別会計</v>
      </c>
      <c r="B32" s="181">
        <f>IF(ROUND(VALUE(SUBSTITUTE(連結実質赤字比率に係る赤字・黒字の構成分析!F$38,"▲", "-")), 2) &lt; 0, ABS(ROUND(VALUE(SUBSTITUTE(連結実質赤字比率に係る赤字・黒字の構成分析!F$38,"▲", "-")), 2)), NA())</f>
        <v>5.89</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2.33</v>
      </c>
      <c r="E32" s="181" t="e">
        <f>IF(ROUND(VALUE(SUBSTITUTE(連結実質赤字比率に係る赤字・黒字の構成分析!G$38,"▲", "-")), 2) &gt;= 0, ABS(ROUND(VALUE(SUBSTITUTE(連結実質赤字比率に係る赤字・黒字の構成分析!G$38,"▲", "-")), 2)), NA())</f>
        <v>#N/A</v>
      </c>
      <c r="F32" s="181">
        <f>IF(ROUND(VALUE(SUBSTITUTE(連結実質赤字比率に係る赤字・黒字の構成分析!H$38,"▲", "-")), 2) &lt; 0, ABS(ROUND(VALUE(SUBSTITUTE(連結実質赤字比率に係る赤字・黒字の構成分析!H$38,"▲", "-")), 2)), NA())</f>
        <v>0.97</v>
      </c>
      <c r="G32" s="181" t="e">
        <f>IF(ROUND(VALUE(SUBSTITUTE(連結実質赤字比率に係る赤字・黒字の構成分析!H$38,"▲", "-")), 2) &gt;= 0, ABS(ROUND(VALUE(SUBSTITUTE(連結実質赤字比率に係る赤字・黒字の構成分析!H$38,"▲", "-")), 2)), NA())</f>
        <v>#N/A</v>
      </c>
      <c r="H32" s="181">
        <f>IF(ROUND(VALUE(SUBSTITUTE(連結実質赤字比率に係る赤字・黒字の構成分析!I$38,"▲", "-")), 2) &lt; 0, ABS(ROUND(VALUE(SUBSTITUTE(連結実質赤字比率に係る赤字・黒字の構成分析!I$38,"▲", "-")), 2)), NA())</f>
        <v>0.95</v>
      </c>
      <c r="I32" s="181" t="e">
        <f>IF(ROUND(VALUE(SUBSTITUTE(連結実質赤字比率に係る赤字・黒字の構成分析!I$38,"▲", "-")), 2) &gt;= 0, ABS(ROUND(VALUE(SUBSTITUTE(連結実質赤字比率に係る赤字・黒字の構成分析!I$38,"▲", "-")), 2)), NA())</f>
        <v>#N/A</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15">
      <c r="A33" s="181" t="str">
        <f>IF(連結実質赤字比率に係る赤字・黒字の構成分析!C$37="",NA(),連結実質赤字比率に係る赤字・黒字の構成分析!C$37)</f>
        <v>住宅新築資金等貸付事業特別会計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0.55000000000000004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0.57999999999999996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2.61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4.4800000000000004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2.84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10.84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11.44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12.11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1347</v>
      </c>
      <c r="E42" s="182"/>
      <c r="F42" s="182"/>
      <c r="G42" s="182">
        <f>'実質公債費比率（分子）の構造'!L$52</f>
        <v>1261</v>
      </c>
      <c r="H42" s="182"/>
      <c r="I42" s="182"/>
      <c r="J42" s="182">
        <f>'実質公債費比率（分子）の構造'!M$52</f>
        <v>1217</v>
      </c>
      <c r="K42" s="182"/>
      <c r="L42" s="182"/>
      <c r="M42" s="182">
        <f>'実質公債費比率（分子）の構造'!N$52</f>
        <v>1273</v>
      </c>
      <c r="N42" s="182"/>
      <c r="O42" s="182"/>
      <c r="P42" s="182">
        <f>'実質公債費比率（分子）の構造'!O$52</f>
        <v>1304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117</v>
      </c>
      <c r="C45" s="182"/>
      <c r="D45" s="182"/>
      <c r="E45" s="182">
        <f>'実質公債費比率（分子）の構造'!L$49</f>
        <v>117</v>
      </c>
      <c r="F45" s="182"/>
      <c r="G45" s="182"/>
      <c r="H45" s="182">
        <f>'実質公債費比率（分子）の構造'!M$49</f>
        <v>117</v>
      </c>
      <c r="I45" s="182"/>
      <c r="J45" s="182"/>
      <c r="K45" s="182">
        <f>'実質公債費比率（分子）の構造'!N$49</f>
        <v>104</v>
      </c>
      <c r="L45" s="182"/>
      <c r="M45" s="182"/>
      <c r="N45" s="182">
        <f>'実質公債費比率（分子）の構造'!O$49</f>
        <v>67</v>
      </c>
      <c r="O45" s="182"/>
      <c r="P45" s="182"/>
    </row>
    <row r="46" spans="1:16" x14ac:dyDescent="0.15">
      <c r="A46" s="182" t="s">
        <v>67</v>
      </c>
      <c r="B46" s="182">
        <f>'実質公債費比率（分子）の構造'!K$48</f>
        <v>291</v>
      </c>
      <c r="C46" s="182"/>
      <c r="D46" s="182"/>
      <c r="E46" s="182">
        <f>'実質公債費比率（分子）の構造'!L$48</f>
        <v>304</v>
      </c>
      <c r="F46" s="182"/>
      <c r="G46" s="182"/>
      <c r="H46" s="182">
        <f>'実質公債費比率（分子）の構造'!M$48</f>
        <v>327</v>
      </c>
      <c r="I46" s="182"/>
      <c r="J46" s="182"/>
      <c r="K46" s="182">
        <f>'実質公債費比率（分子）の構造'!N$48</f>
        <v>338</v>
      </c>
      <c r="L46" s="182"/>
      <c r="M46" s="182"/>
      <c r="N46" s="182">
        <f>'実質公債費比率（分子）の構造'!O$48</f>
        <v>335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1300</v>
      </c>
      <c r="C49" s="182"/>
      <c r="D49" s="182"/>
      <c r="E49" s="182">
        <f>'実質公債費比率（分子）の構造'!L$45</f>
        <v>1270</v>
      </c>
      <c r="F49" s="182"/>
      <c r="G49" s="182"/>
      <c r="H49" s="182">
        <f>'実質公債費比率（分子）の構造'!M$45</f>
        <v>1149</v>
      </c>
      <c r="I49" s="182"/>
      <c r="J49" s="182"/>
      <c r="K49" s="182">
        <f>'実質公債費比率（分子）の構造'!N$45</f>
        <v>1168</v>
      </c>
      <c r="L49" s="182"/>
      <c r="M49" s="182"/>
      <c r="N49" s="182">
        <f>'実質公債費比率（分子）の構造'!O$45</f>
        <v>1231</v>
      </c>
      <c r="O49" s="182"/>
      <c r="P49" s="182"/>
    </row>
    <row r="50" spans="1:16" x14ac:dyDescent="0.15">
      <c r="A50" s="182" t="s">
        <v>71</v>
      </c>
      <c r="B50" s="182" t="e">
        <f>NA()</f>
        <v>#N/A</v>
      </c>
      <c r="C50" s="182">
        <f>IF(ISNUMBER('実質公債費比率（分子）の構造'!K$53),'実質公債費比率（分子）の構造'!K$53,NA())</f>
        <v>361</v>
      </c>
      <c r="D50" s="182" t="e">
        <f>NA()</f>
        <v>#N/A</v>
      </c>
      <c r="E50" s="182" t="e">
        <f>NA()</f>
        <v>#N/A</v>
      </c>
      <c r="F50" s="182">
        <f>IF(ISNUMBER('実質公債費比率（分子）の構造'!L$53),'実質公債費比率（分子）の構造'!L$53,NA())</f>
        <v>430</v>
      </c>
      <c r="G50" s="182" t="e">
        <f>NA()</f>
        <v>#N/A</v>
      </c>
      <c r="H50" s="182" t="e">
        <f>NA()</f>
        <v>#N/A</v>
      </c>
      <c r="I50" s="182">
        <f>IF(ISNUMBER('実質公債費比率（分子）の構造'!M$53),'実質公債費比率（分子）の構造'!M$53,NA())</f>
        <v>376</v>
      </c>
      <c r="J50" s="182" t="e">
        <f>NA()</f>
        <v>#N/A</v>
      </c>
      <c r="K50" s="182" t="e">
        <f>NA()</f>
        <v>#N/A</v>
      </c>
      <c r="L50" s="182">
        <f>IF(ISNUMBER('実質公債費比率（分子）の構造'!N$53),'実質公債費比率（分子）の構造'!N$53,NA())</f>
        <v>337</v>
      </c>
      <c r="M50" s="182" t="e">
        <f>NA()</f>
        <v>#N/A</v>
      </c>
      <c r="N50" s="182" t="e">
        <f>NA()</f>
        <v>#N/A</v>
      </c>
      <c r="O50" s="182">
        <f>IF(ISNUMBER('実質公債費比率（分子）の構造'!O$53),'実質公債費比率（分子）の構造'!O$53,NA())</f>
        <v>329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12799</v>
      </c>
      <c r="E56" s="181"/>
      <c r="F56" s="181"/>
      <c r="G56" s="181">
        <f>'将来負担比率（分子）の構造'!J$52</f>
        <v>12650</v>
      </c>
      <c r="H56" s="181"/>
      <c r="I56" s="181"/>
      <c r="J56" s="181">
        <f>'将来負担比率（分子）の構造'!K$52</f>
        <v>12567</v>
      </c>
      <c r="K56" s="181"/>
      <c r="L56" s="181"/>
      <c r="M56" s="181">
        <f>'将来負担比率（分子）の構造'!L$52</f>
        <v>12700</v>
      </c>
      <c r="N56" s="181"/>
      <c r="O56" s="181"/>
      <c r="P56" s="181">
        <f>'将来負担比率（分子）の構造'!M$52</f>
        <v>13100</v>
      </c>
    </row>
    <row r="57" spans="1:16" x14ac:dyDescent="0.15">
      <c r="A57" s="181" t="s">
        <v>42</v>
      </c>
      <c r="B57" s="181"/>
      <c r="C57" s="181"/>
      <c r="D57" s="181">
        <f>'将来負担比率（分子）の構造'!I$51</f>
        <v>148</v>
      </c>
      <c r="E57" s="181"/>
      <c r="F57" s="181"/>
      <c r="G57" s="181">
        <f>'将来負担比率（分子）の構造'!J$51</f>
        <v>171</v>
      </c>
      <c r="H57" s="181"/>
      <c r="I57" s="181"/>
      <c r="J57" s="181">
        <f>'将来負担比率（分子）の構造'!K$51</f>
        <v>280</v>
      </c>
      <c r="K57" s="181"/>
      <c r="L57" s="181"/>
      <c r="M57" s="181">
        <f>'将来負担比率（分子）の構造'!L$51</f>
        <v>280</v>
      </c>
      <c r="N57" s="181"/>
      <c r="O57" s="181"/>
      <c r="P57" s="181">
        <f>'将来負担比率（分子）の構造'!M$51</f>
        <v>224</v>
      </c>
    </row>
    <row r="58" spans="1:16" x14ac:dyDescent="0.15">
      <c r="A58" s="181" t="s">
        <v>41</v>
      </c>
      <c r="B58" s="181"/>
      <c r="C58" s="181"/>
      <c r="D58" s="181">
        <f>'将来負担比率（分子）の構造'!I$50</f>
        <v>5680</v>
      </c>
      <c r="E58" s="181"/>
      <c r="F58" s="181"/>
      <c r="G58" s="181">
        <f>'将来負担比率（分子）の構造'!J$50</f>
        <v>5848</v>
      </c>
      <c r="H58" s="181"/>
      <c r="I58" s="181"/>
      <c r="J58" s="181">
        <f>'将来負担比率（分子）の構造'!K$50</f>
        <v>6288</v>
      </c>
      <c r="K58" s="181"/>
      <c r="L58" s="181"/>
      <c r="M58" s="181">
        <f>'将来負担比率（分子）の構造'!L$50</f>
        <v>6373</v>
      </c>
      <c r="N58" s="181"/>
      <c r="O58" s="181"/>
      <c r="P58" s="181">
        <f>'将来負担比率（分子）の構造'!M$50</f>
        <v>6375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1905</v>
      </c>
      <c r="C62" s="181"/>
      <c r="D62" s="181"/>
      <c r="E62" s="181">
        <f>'将来負担比率（分子）の構造'!J$45</f>
        <v>1876</v>
      </c>
      <c r="F62" s="181"/>
      <c r="G62" s="181"/>
      <c r="H62" s="181">
        <f>'将来負担比率（分子）の構造'!K$45</f>
        <v>1739</v>
      </c>
      <c r="I62" s="181"/>
      <c r="J62" s="181"/>
      <c r="K62" s="181">
        <f>'将来負担比率（分子）の構造'!L$45</f>
        <v>1715</v>
      </c>
      <c r="L62" s="181"/>
      <c r="M62" s="181"/>
      <c r="N62" s="181">
        <f>'将来負担比率（分子）の構造'!M$45</f>
        <v>1749</v>
      </c>
      <c r="O62" s="181"/>
      <c r="P62" s="181"/>
    </row>
    <row r="63" spans="1:16" x14ac:dyDescent="0.15">
      <c r="A63" s="181" t="s">
        <v>34</v>
      </c>
      <c r="B63" s="181">
        <f>'将来負担比率（分子）の構造'!I$44</f>
        <v>392</v>
      </c>
      <c r="C63" s="181"/>
      <c r="D63" s="181"/>
      <c r="E63" s="181">
        <f>'将来負担比率（分子）の構造'!J$44</f>
        <v>281</v>
      </c>
      <c r="F63" s="181"/>
      <c r="G63" s="181"/>
      <c r="H63" s="181">
        <f>'将来負担比率（分子）の構造'!K$44</f>
        <v>168</v>
      </c>
      <c r="I63" s="181"/>
      <c r="J63" s="181"/>
      <c r="K63" s="181">
        <f>'将来負担比率（分子）の構造'!L$44</f>
        <v>66</v>
      </c>
      <c r="L63" s="181"/>
      <c r="M63" s="181"/>
      <c r="N63" s="181" t="str">
        <f>'将来負担比率（分子）の構造'!M$44</f>
        <v>-</v>
      </c>
      <c r="O63" s="181"/>
      <c r="P63" s="181"/>
    </row>
    <row r="64" spans="1:16" x14ac:dyDescent="0.15">
      <c r="A64" s="181" t="s">
        <v>33</v>
      </c>
      <c r="B64" s="181">
        <f>'将来負担比率（分子）の構造'!I$43</f>
        <v>5001</v>
      </c>
      <c r="C64" s="181"/>
      <c r="D64" s="181"/>
      <c r="E64" s="181">
        <f>'将来負担比率（分子）の構造'!J$43</f>
        <v>4765</v>
      </c>
      <c r="F64" s="181"/>
      <c r="G64" s="181"/>
      <c r="H64" s="181">
        <f>'将来負担比率（分子）の構造'!K$43</f>
        <v>4641</v>
      </c>
      <c r="I64" s="181"/>
      <c r="J64" s="181"/>
      <c r="K64" s="181">
        <f>'将来負担比率（分子）の構造'!L$43</f>
        <v>4509</v>
      </c>
      <c r="L64" s="181"/>
      <c r="M64" s="181"/>
      <c r="N64" s="181">
        <f>'将来負担比率（分子）の構造'!M$43</f>
        <v>4406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13071</v>
      </c>
      <c r="C66" s="181"/>
      <c r="D66" s="181"/>
      <c r="E66" s="181">
        <f>'将来負担比率（分子）の構造'!J$41</f>
        <v>12768</v>
      </c>
      <c r="F66" s="181"/>
      <c r="G66" s="181"/>
      <c r="H66" s="181">
        <f>'将来負担比率（分子）の構造'!K$41</f>
        <v>12701</v>
      </c>
      <c r="I66" s="181"/>
      <c r="J66" s="181"/>
      <c r="K66" s="181">
        <f>'将来負担比率（分子）の構造'!L$41</f>
        <v>13020</v>
      </c>
      <c r="L66" s="181"/>
      <c r="M66" s="181"/>
      <c r="N66" s="181">
        <f>'将来負担比率（分子）の構造'!M$41</f>
        <v>13366</v>
      </c>
      <c r="O66" s="181"/>
      <c r="P66" s="181"/>
    </row>
    <row r="67" spans="1:16" x14ac:dyDescent="0.15">
      <c r="A67" s="181" t="s">
        <v>75</v>
      </c>
      <c r="B67" s="181" t="e">
        <f>NA()</f>
        <v>#N/A</v>
      </c>
      <c r="C67" s="181">
        <f>IF(ISNUMBER('将来負担比率（分子）の構造'!I$53), IF('将来負担比率（分子）の構造'!I$53 &lt; 0, 0, '将来負担比率（分子）の構造'!I$53), NA())</f>
        <v>1743</v>
      </c>
      <c r="D67" s="181" t="e">
        <f>NA()</f>
        <v>#N/A</v>
      </c>
      <c r="E67" s="181" t="e">
        <f>NA()</f>
        <v>#N/A</v>
      </c>
      <c r="F67" s="181">
        <f>IF(ISNUMBER('将来負担比率（分子）の構造'!J$53), IF('将来負担比率（分子）の構造'!J$53 &lt; 0, 0, '将来負担比率（分子）の構造'!J$53), NA())</f>
        <v>1020</v>
      </c>
      <c r="G67" s="181" t="e">
        <f>NA()</f>
        <v>#N/A</v>
      </c>
      <c r="H67" s="181" t="e">
        <f>NA()</f>
        <v>#N/A</v>
      </c>
      <c r="I67" s="181">
        <f>IF(ISNUMBER('将来負担比率（分子）の構造'!K$53), IF('将来負担比率（分子）の構造'!K$53 &lt; 0, 0, '将来負担比率（分子）の構造'!K$53), NA())</f>
        <v>115</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1197</v>
      </c>
      <c r="C72" s="185">
        <f>基金残高に係る経年分析!G55</f>
        <v>1198</v>
      </c>
      <c r="D72" s="185">
        <f>基金残高に係る経年分析!H55</f>
        <v>1200</v>
      </c>
    </row>
    <row r="73" spans="1:16" x14ac:dyDescent="0.15">
      <c r="A73" s="184" t="s">
        <v>78</v>
      </c>
      <c r="B73" s="185">
        <f>基金残高に係る経年分析!F56</f>
        <v>1698</v>
      </c>
      <c r="C73" s="185">
        <f>基金残高に係る経年分析!G56</f>
        <v>1818</v>
      </c>
      <c r="D73" s="185">
        <f>基金残高に係る経年分析!H56</f>
        <v>1892</v>
      </c>
    </row>
    <row r="74" spans="1:16" x14ac:dyDescent="0.15">
      <c r="A74" s="184" t="s">
        <v>79</v>
      </c>
      <c r="B74" s="185">
        <f>基金残高に係る経年分析!F57</f>
        <v>4396</v>
      </c>
      <c r="C74" s="185">
        <f>基金残高に係る経年分析!G57</f>
        <v>4386</v>
      </c>
      <c r="D74" s="185">
        <f>基金残高に係る経年分析!H57</f>
        <v>4137</v>
      </c>
    </row>
  </sheetData>
  <sheetProtection algorithmName="SHA-512" hashValue="GPb2N/8SM8EJDd1PFTe4uDA/Zww6fil+3KkZyaZdHq1httsi8HQXC0KJkiESAF9J/3kuHkto4LjCYmslREU8qQ==" saltValue="JMIFuATNULW7l0AXxiX6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0" workbookViewId="0">
      <selection activeCell="AD18" sqref="AD18:AK18"/>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217</v>
      </c>
      <c r="DI1" s="762"/>
      <c r="DJ1" s="762"/>
      <c r="DK1" s="762"/>
      <c r="DL1" s="762"/>
      <c r="DM1" s="762"/>
      <c r="DN1" s="763"/>
      <c r="DO1" s="226"/>
      <c r="DP1" s="761" t="s">
        <v>218</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220</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221</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222</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223</v>
      </c>
      <c r="S4" s="704"/>
      <c r="T4" s="704"/>
      <c r="U4" s="704"/>
      <c r="V4" s="704"/>
      <c r="W4" s="704"/>
      <c r="X4" s="704"/>
      <c r="Y4" s="705"/>
      <c r="Z4" s="703" t="s">
        <v>224</v>
      </c>
      <c r="AA4" s="704"/>
      <c r="AB4" s="704"/>
      <c r="AC4" s="705"/>
      <c r="AD4" s="703" t="s">
        <v>225</v>
      </c>
      <c r="AE4" s="704"/>
      <c r="AF4" s="704"/>
      <c r="AG4" s="704"/>
      <c r="AH4" s="704"/>
      <c r="AI4" s="704"/>
      <c r="AJ4" s="704"/>
      <c r="AK4" s="705"/>
      <c r="AL4" s="703" t="s">
        <v>224</v>
      </c>
      <c r="AM4" s="704"/>
      <c r="AN4" s="704"/>
      <c r="AO4" s="705"/>
      <c r="AP4" s="764" t="s">
        <v>226</v>
      </c>
      <c r="AQ4" s="764"/>
      <c r="AR4" s="764"/>
      <c r="AS4" s="764"/>
      <c r="AT4" s="764"/>
      <c r="AU4" s="764"/>
      <c r="AV4" s="764"/>
      <c r="AW4" s="764"/>
      <c r="AX4" s="764"/>
      <c r="AY4" s="764"/>
      <c r="AZ4" s="764"/>
      <c r="BA4" s="764"/>
      <c r="BB4" s="764"/>
      <c r="BC4" s="764"/>
      <c r="BD4" s="764"/>
      <c r="BE4" s="764"/>
      <c r="BF4" s="764"/>
      <c r="BG4" s="764" t="s">
        <v>227</v>
      </c>
      <c r="BH4" s="764"/>
      <c r="BI4" s="764"/>
      <c r="BJ4" s="764"/>
      <c r="BK4" s="764"/>
      <c r="BL4" s="764"/>
      <c r="BM4" s="764"/>
      <c r="BN4" s="764"/>
      <c r="BO4" s="764" t="s">
        <v>224</v>
      </c>
      <c r="BP4" s="764"/>
      <c r="BQ4" s="764"/>
      <c r="BR4" s="764"/>
      <c r="BS4" s="764" t="s">
        <v>228</v>
      </c>
      <c r="BT4" s="764"/>
      <c r="BU4" s="764"/>
      <c r="BV4" s="764"/>
      <c r="BW4" s="764"/>
      <c r="BX4" s="764"/>
      <c r="BY4" s="764"/>
      <c r="BZ4" s="764"/>
      <c r="CA4" s="764"/>
      <c r="CB4" s="764"/>
      <c r="CD4" s="746" t="s">
        <v>229</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230</v>
      </c>
      <c r="C5" s="709"/>
      <c r="D5" s="709"/>
      <c r="E5" s="709"/>
      <c r="F5" s="709"/>
      <c r="G5" s="709"/>
      <c r="H5" s="709"/>
      <c r="I5" s="709"/>
      <c r="J5" s="709"/>
      <c r="K5" s="709"/>
      <c r="L5" s="709"/>
      <c r="M5" s="709"/>
      <c r="N5" s="709"/>
      <c r="O5" s="709"/>
      <c r="P5" s="709"/>
      <c r="Q5" s="710"/>
      <c r="R5" s="697">
        <v>1784614</v>
      </c>
      <c r="S5" s="698"/>
      <c r="T5" s="698"/>
      <c r="U5" s="698"/>
      <c r="V5" s="698"/>
      <c r="W5" s="698"/>
      <c r="X5" s="698"/>
      <c r="Y5" s="741"/>
      <c r="Z5" s="759">
        <v>9.6999999999999993</v>
      </c>
      <c r="AA5" s="759"/>
      <c r="AB5" s="759"/>
      <c r="AC5" s="759"/>
      <c r="AD5" s="760">
        <v>1784614</v>
      </c>
      <c r="AE5" s="760"/>
      <c r="AF5" s="760"/>
      <c r="AG5" s="760"/>
      <c r="AH5" s="760"/>
      <c r="AI5" s="760"/>
      <c r="AJ5" s="760"/>
      <c r="AK5" s="760"/>
      <c r="AL5" s="742">
        <v>27.7</v>
      </c>
      <c r="AM5" s="713"/>
      <c r="AN5" s="713"/>
      <c r="AO5" s="743"/>
      <c r="AP5" s="708" t="s">
        <v>231</v>
      </c>
      <c r="AQ5" s="709"/>
      <c r="AR5" s="709"/>
      <c r="AS5" s="709"/>
      <c r="AT5" s="709"/>
      <c r="AU5" s="709"/>
      <c r="AV5" s="709"/>
      <c r="AW5" s="709"/>
      <c r="AX5" s="709"/>
      <c r="AY5" s="709"/>
      <c r="AZ5" s="709"/>
      <c r="BA5" s="709"/>
      <c r="BB5" s="709"/>
      <c r="BC5" s="709"/>
      <c r="BD5" s="709"/>
      <c r="BE5" s="709"/>
      <c r="BF5" s="710"/>
      <c r="BG5" s="642">
        <v>1784614</v>
      </c>
      <c r="BH5" s="643"/>
      <c r="BI5" s="643"/>
      <c r="BJ5" s="643"/>
      <c r="BK5" s="643"/>
      <c r="BL5" s="643"/>
      <c r="BM5" s="643"/>
      <c r="BN5" s="644"/>
      <c r="BO5" s="675">
        <v>100</v>
      </c>
      <c r="BP5" s="675"/>
      <c r="BQ5" s="675"/>
      <c r="BR5" s="675"/>
      <c r="BS5" s="676">
        <v>24160</v>
      </c>
      <c r="BT5" s="676"/>
      <c r="BU5" s="676"/>
      <c r="BV5" s="676"/>
      <c r="BW5" s="676"/>
      <c r="BX5" s="676"/>
      <c r="BY5" s="676"/>
      <c r="BZ5" s="676"/>
      <c r="CA5" s="676"/>
      <c r="CB5" s="739"/>
      <c r="CD5" s="746" t="s">
        <v>226</v>
      </c>
      <c r="CE5" s="747"/>
      <c r="CF5" s="747"/>
      <c r="CG5" s="747"/>
      <c r="CH5" s="747"/>
      <c r="CI5" s="747"/>
      <c r="CJ5" s="747"/>
      <c r="CK5" s="747"/>
      <c r="CL5" s="747"/>
      <c r="CM5" s="747"/>
      <c r="CN5" s="747"/>
      <c r="CO5" s="747"/>
      <c r="CP5" s="747"/>
      <c r="CQ5" s="748"/>
      <c r="CR5" s="746" t="s">
        <v>232</v>
      </c>
      <c r="CS5" s="747"/>
      <c r="CT5" s="747"/>
      <c r="CU5" s="747"/>
      <c r="CV5" s="747"/>
      <c r="CW5" s="747"/>
      <c r="CX5" s="747"/>
      <c r="CY5" s="748"/>
      <c r="CZ5" s="746" t="s">
        <v>224</v>
      </c>
      <c r="DA5" s="747"/>
      <c r="DB5" s="747"/>
      <c r="DC5" s="748"/>
      <c r="DD5" s="746" t="s">
        <v>233</v>
      </c>
      <c r="DE5" s="747"/>
      <c r="DF5" s="747"/>
      <c r="DG5" s="747"/>
      <c r="DH5" s="747"/>
      <c r="DI5" s="747"/>
      <c r="DJ5" s="747"/>
      <c r="DK5" s="747"/>
      <c r="DL5" s="747"/>
      <c r="DM5" s="747"/>
      <c r="DN5" s="747"/>
      <c r="DO5" s="747"/>
      <c r="DP5" s="748"/>
      <c r="DQ5" s="746" t="s">
        <v>234</v>
      </c>
      <c r="DR5" s="747"/>
      <c r="DS5" s="747"/>
      <c r="DT5" s="747"/>
      <c r="DU5" s="747"/>
      <c r="DV5" s="747"/>
      <c r="DW5" s="747"/>
      <c r="DX5" s="747"/>
      <c r="DY5" s="747"/>
      <c r="DZ5" s="747"/>
      <c r="EA5" s="747"/>
      <c r="EB5" s="747"/>
      <c r="EC5" s="748"/>
    </row>
    <row r="6" spans="2:143" ht="11.25" customHeight="1" x14ac:dyDescent="0.15">
      <c r="B6" s="639" t="s">
        <v>235</v>
      </c>
      <c r="C6" s="640"/>
      <c r="D6" s="640"/>
      <c r="E6" s="640"/>
      <c r="F6" s="640"/>
      <c r="G6" s="640"/>
      <c r="H6" s="640"/>
      <c r="I6" s="640"/>
      <c r="J6" s="640"/>
      <c r="K6" s="640"/>
      <c r="L6" s="640"/>
      <c r="M6" s="640"/>
      <c r="N6" s="640"/>
      <c r="O6" s="640"/>
      <c r="P6" s="640"/>
      <c r="Q6" s="641"/>
      <c r="R6" s="642">
        <v>159385</v>
      </c>
      <c r="S6" s="643"/>
      <c r="T6" s="643"/>
      <c r="U6" s="643"/>
      <c r="V6" s="643"/>
      <c r="W6" s="643"/>
      <c r="X6" s="643"/>
      <c r="Y6" s="644"/>
      <c r="Z6" s="675">
        <v>0.9</v>
      </c>
      <c r="AA6" s="675"/>
      <c r="AB6" s="675"/>
      <c r="AC6" s="675"/>
      <c r="AD6" s="676">
        <v>159385</v>
      </c>
      <c r="AE6" s="676"/>
      <c r="AF6" s="676"/>
      <c r="AG6" s="676"/>
      <c r="AH6" s="676"/>
      <c r="AI6" s="676"/>
      <c r="AJ6" s="676"/>
      <c r="AK6" s="676"/>
      <c r="AL6" s="645">
        <v>2.5</v>
      </c>
      <c r="AM6" s="646"/>
      <c r="AN6" s="646"/>
      <c r="AO6" s="677"/>
      <c r="AP6" s="639" t="s">
        <v>236</v>
      </c>
      <c r="AQ6" s="640"/>
      <c r="AR6" s="640"/>
      <c r="AS6" s="640"/>
      <c r="AT6" s="640"/>
      <c r="AU6" s="640"/>
      <c r="AV6" s="640"/>
      <c r="AW6" s="640"/>
      <c r="AX6" s="640"/>
      <c r="AY6" s="640"/>
      <c r="AZ6" s="640"/>
      <c r="BA6" s="640"/>
      <c r="BB6" s="640"/>
      <c r="BC6" s="640"/>
      <c r="BD6" s="640"/>
      <c r="BE6" s="640"/>
      <c r="BF6" s="641"/>
      <c r="BG6" s="642">
        <v>1784614</v>
      </c>
      <c r="BH6" s="643"/>
      <c r="BI6" s="643"/>
      <c r="BJ6" s="643"/>
      <c r="BK6" s="643"/>
      <c r="BL6" s="643"/>
      <c r="BM6" s="643"/>
      <c r="BN6" s="644"/>
      <c r="BO6" s="675">
        <v>100</v>
      </c>
      <c r="BP6" s="675"/>
      <c r="BQ6" s="675"/>
      <c r="BR6" s="675"/>
      <c r="BS6" s="676">
        <v>24160</v>
      </c>
      <c r="BT6" s="676"/>
      <c r="BU6" s="676"/>
      <c r="BV6" s="676"/>
      <c r="BW6" s="676"/>
      <c r="BX6" s="676"/>
      <c r="BY6" s="676"/>
      <c r="BZ6" s="676"/>
      <c r="CA6" s="676"/>
      <c r="CB6" s="739"/>
      <c r="CD6" s="700" t="s">
        <v>237</v>
      </c>
      <c r="CE6" s="701"/>
      <c r="CF6" s="701"/>
      <c r="CG6" s="701"/>
      <c r="CH6" s="701"/>
      <c r="CI6" s="701"/>
      <c r="CJ6" s="701"/>
      <c r="CK6" s="701"/>
      <c r="CL6" s="701"/>
      <c r="CM6" s="701"/>
      <c r="CN6" s="701"/>
      <c r="CO6" s="701"/>
      <c r="CP6" s="701"/>
      <c r="CQ6" s="702"/>
      <c r="CR6" s="642">
        <v>119112</v>
      </c>
      <c r="CS6" s="643"/>
      <c r="CT6" s="643"/>
      <c r="CU6" s="643"/>
      <c r="CV6" s="643"/>
      <c r="CW6" s="643"/>
      <c r="CX6" s="643"/>
      <c r="CY6" s="644"/>
      <c r="CZ6" s="742">
        <v>0.7</v>
      </c>
      <c r="DA6" s="713"/>
      <c r="DB6" s="713"/>
      <c r="DC6" s="745"/>
      <c r="DD6" s="648" t="s">
        <v>129</v>
      </c>
      <c r="DE6" s="643"/>
      <c r="DF6" s="643"/>
      <c r="DG6" s="643"/>
      <c r="DH6" s="643"/>
      <c r="DI6" s="643"/>
      <c r="DJ6" s="643"/>
      <c r="DK6" s="643"/>
      <c r="DL6" s="643"/>
      <c r="DM6" s="643"/>
      <c r="DN6" s="643"/>
      <c r="DO6" s="643"/>
      <c r="DP6" s="644"/>
      <c r="DQ6" s="648">
        <v>119110</v>
      </c>
      <c r="DR6" s="643"/>
      <c r="DS6" s="643"/>
      <c r="DT6" s="643"/>
      <c r="DU6" s="643"/>
      <c r="DV6" s="643"/>
      <c r="DW6" s="643"/>
      <c r="DX6" s="643"/>
      <c r="DY6" s="643"/>
      <c r="DZ6" s="643"/>
      <c r="EA6" s="643"/>
      <c r="EB6" s="643"/>
      <c r="EC6" s="689"/>
    </row>
    <row r="7" spans="2:143" ht="11.25" customHeight="1" x14ac:dyDescent="0.15">
      <c r="B7" s="639" t="s">
        <v>238</v>
      </c>
      <c r="C7" s="640"/>
      <c r="D7" s="640"/>
      <c r="E7" s="640"/>
      <c r="F7" s="640"/>
      <c r="G7" s="640"/>
      <c r="H7" s="640"/>
      <c r="I7" s="640"/>
      <c r="J7" s="640"/>
      <c r="K7" s="640"/>
      <c r="L7" s="640"/>
      <c r="M7" s="640"/>
      <c r="N7" s="640"/>
      <c r="O7" s="640"/>
      <c r="P7" s="640"/>
      <c r="Q7" s="641"/>
      <c r="R7" s="642">
        <v>3313</v>
      </c>
      <c r="S7" s="643"/>
      <c r="T7" s="643"/>
      <c r="U7" s="643"/>
      <c r="V7" s="643"/>
      <c r="W7" s="643"/>
      <c r="X7" s="643"/>
      <c r="Y7" s="644"/>
      <c r="Z7" s="675">
        <v>0</v>
      </c>
      <c r="AA7" s="675"/>
      <c r="AB7" s="675"/>
      <c r="AC7" s="675"/>
      <c r="AD7" s="676">
        <v>3313</v>
      </c>
      <c r="AE7" s="676"/>
      <c r="AF7" s="676"/>
      <c r="AG7" s="676"/>
      <c r="AH7" s="676"/>
      <c r="AI7" s="676"/>
      <c r="AJ7" s="676"/>
      <c r="AK7" s="676"/>
      <c r="AL7" s="645">
        <v>0.1</v>
      </c>
      <c r="AM7" s="646"/>
      <c r="AN7" s="646"/>
      <c r="AO7" s="677"/>
      <c r="AP7" s="639" t="s">
        <v>239</v>
      </c>
      <c r="AQ7" s="640"/>
      <c r="AR7" s="640"/>
      <c r="AS7" s="640"/>
      <c r="AT7" s="640"/>
      <c r="AU7" s="640"/>
      <c r="AV7" s="640"/>
      <c r="AW7" s="640"/>
      <c r="AX7" s="640"/>
      <c r="AY7" s="640"/>
      <c r="AZ7" s="640"/>
      <c r="BA7" s="640"/>
      <c r="BB7" s="640"/>
      <c r="BC7" s="640"/>
      <c r="BD7" s="640"/>
      <c r="BE7" s="640"/>
      <c r="BF7" s="641"/>
      <c r="BG7" s="642">
        <v>728319</v>
      </c>
      <c r="BH7" s="643"/>
      <c r="BI7" s="643"/>
      <c r="BJ7" s="643"/>
      <c r="BK7" s="643"/>
      <c r="BL7" s="643"/>
      <c r="BM7" s="643"/>
      <c r="BN7" s="644"/>
      <c r="BO7" s="675">
        <v>40.799999999999997</v>
      </c>
      <c r="BP7" s="675"/>
      <c r="BQ7" s="675"/>
      <c r="BR7" s="675"/>
      <c r="BS7" s="676">
        <v>24160</v>
      </c>
      <c r="BT7" s="676"/>
      <c r="BU7" s="676"/>
      <c r="BV7" s="676"/>
      <c r="BW7" s="676"/>
      <c r="BX7" s="676"/>
      <c r="BY7" s="676"/>
      <c r="BZ7" s="676"/>
      <c r="CA7" s="676"/>
      <c r="CB7" s="739"/>
      <c r="CD7" s="681" t="s">
        <v>240</v>
      </c>
      <c r="CE7" s="682"/>
      <c r="CF7" s="682"/>
      <c r="CG7" s="682"/>
      <c r="CH7" s="682"/>
      <c r="CI7" s="682"/>
      <c r="CJ7" s="682"/>
      <c r="CK7" s="682"/>
      <c r="CL7" s="682"/>
      <c r="CM7" s="682"/>
      <c r="CN7" s="682"/>
      <c r="CO7" s="682"/>
      <c r="CP7" s="682"/>
      <c r="CQ7" s="683"/>
      <c r="CR7" s="642">
        <v>5256689</v>
      </c>
      <c r="CS7" s="643"/>
      <c r="CT7" s="643"/>
      <c r="CU7" s="643"/>
      <c r="CV7" s="643"/>
      <c r="CW7" s="643"/>
      <c r="CX7" s="643"/>
      <c r="CY7" s="644"/>
      <c r="CZ7" s="675">
        <v>29.8</v>
      </c>
      <c r="DA7" s="675"/>
      <c r="DB7" s="675"/>
      <c r="DC7" s="675"/>
      <c r="DD7" s="648">
        <v>479278</v>
      </c>
      <c r="DE7" s="643"/>
      <c r="DF7" s="643"/>
      <c r="DG7" s="643"/>
      <c r="DH7" s="643"/>
      <c r="DI7" s="643"/>
      <c r="DJ7" s="643"/>
      <c r="DK7" s="643"/>
      <c r="DL7" s="643"/>
      <c r="DM7" s="643"/>
      <c r="DN7" s="643"/>
      <c r="DO7" s="643"/>
      <c r="DP7" s="644"/>
      <c r="DQ7" s="648">
        <v>1589939</v>
      </c>
      <c r="DR7" s="643"/>
      <c r="DS7" s="643"/>
      <c r="DT7" s="643"/>
      <c r="DU7" s="643"/>
      <c r="DV7" s="643"/>
      <c r="DW7" s="643"/>
      <c r="DX7" s="643"/>
      <c r="DY7" s="643"/>
      <c r="DZ7" s="643"/>
      <c r="EA7" s="643"/>
      <c r="EB7" s="643"/>
      <c r="EC7" s="689"/>
    </row>
    <row r="8" spans="2:143" ht="11.25" customHeight="1" x14ac:dyDescent="0.15">
      <c r="B8" s="639" t="s">
        <v>241</v>
      </c>
      <c r="C8" s="640"/>
      <c r="D8" s="640"/>
      <c r="E8" s="640"/>
      <c r="F8" s="640"/>
      <c r="G8" s="640"/>
      <c r="H8" s="640"/>
      <c r="I8" s="640"/>
      <c r="J8" s="640"/>
      <c r="K8" s="640"/>
      <c r="L8" s="640"/>
      <c r="M8" s="640"/>
      <c r="N8" s="640"/>
      <c r="O8" s="640"/>
      <c r="P8" s="640"/>
      <c r="Q8" s="641"/>
      <c r="R8" s="642">
        <v>5492</v>
      </c>
      <c r="S8" s="643"/>
      <c r="T8" s="643"/>
      <c r="U8" s="643"/>
      <c r="V8" s="643"/>
      <c r="W8" s="643"/>
      <c r="X8" s="643"/>
      <c r="Y8" s="644"/>
      <c r="Z8" s="675">
        <v>0</v>
      </c>
      <c r="AA8" s="675"/>
      <c r="AB8" s="675"/>
      <c r="AC8" s="675"/>
      <c r="AD8" s="676">
        <v>5492</v>
      </c>
      <c r="AE8" s="676"/>
      <c r="AF8" s="676"/>
      <c r="AG8" s="676"/>
      <c r="AH8" s="676"/>
      <c r="AI8" s="676"/>
      <c r="AJ8" s="676"/>
      <c r="AK8" s="676"/>
      <c r="AL8" s="645">
        <v>0.1</v>
      </c>
      <c r="AM8" s="646"/>
      <c r="AN8" s="646"/>
      <c r="AO8" s="677"/>
      <c r="AP8" s="639" t="s">
        <v>242</v>
      </c>
      <c r="AQ8" s="640"/>
      <c r="AR8" s="640"/>
      <c r="AS8" s="640"/>
      <c r="AT8" s="640"/>
      <c r="AU8" s="640"/>
      <c r="AV8" s="640"/>
      <c r="AW8" s="640"/>
      <c r="AX8" s="640"/>
      <c r="AY8" s="640"/>
      <c r="AZ8" s="640"/>
      <c r="BA8" s="640"/>
      <c r="BB8" s="640"/>
      <c r="BC8" s="640"/>
      <c r="BD8" s="640"/>
      <c r="BE8" s="640"/>
      <c r="BF8" s="641"/>
      <c r="BG8" s="642">
        <v>29463</v>
      </c>
      <c r="BH8" s="643"/>
      <c r="BI8" s="643"/>
      <c r="BJ8" s="643"/>
      <c r="BK8" s="643"/>
      <c r="BL8" s="643"/>
      <c r="BM8" s="643"/>
      <c r="BN8" s="644"/>
      <c r="BO8" s="675">
        <v>1.7</v>
      </c>
      <c r="BP8" s="675"/>
      <c r="BQ8" s="675"/>
      <c r="BR8" s="675"/>
      <c r="BS8" s="648" t="s">
        <v>129</v>
      </c>
      <c r="BT8" s="643"/>
      <c r="BU8" s="643"/>
      <c r="BV8" s="643"/>
      <c r="BW8" s="643"/>
      <c r="BX8" s="643"/>
      <c r="BY8" s="643"/>
      <c r="BZ8" s="643"/>
      <c r="CA8" s="643"/>
      <c r="CB8" s="689"/>
      <c r="CD8" s="681" t="s">
        <v>243</v>
      </c>
      <c r="CE8" s="682"/>
      <c r="CF8" s="682"/>
      <c r="CG8" s="682"/>
      <c r="CH8" s="682"/>
      <c r="CI8" s="682"/>
      <c r="CJ8" s="682"/>
      <c r="CK8" s="682"/>
      <c r="CL8" s="682"/>
      <c r="CM8" s="682"/>
      <c r="CN8" s="682"/>
      <c r="CO8" s="682"/>
      <c r="CP8" s="682"/>
      <c r="CQ8" s="683"/>
      <c r="CR8" s="642">
        <v>3728024</v>
      </c>
      <c r="CS8" s="643"/>
      <c r="CT8" s="643"/>
      <c r="CU8" s="643"/>
      <c r="CV8" s="643"/>
      <c r="CW8" s="643"/>
      <c r="CX8" s="643"/>
      <c r="CY8" s="644"/>
      <c r="CZ8" s="675">
        <v>21.1</v>
      </c>
      <c r="DA8" s="675"/>
      <c r="DB8" s="675"/>
      <c r="DC8" s="675"/>
      <c r="DD8" s="648">
        <v>37341</v>
      </c>
      <c r="DE8" s="643"/>
      <c r="DF8" s="643"/>
      <c r="DG8" s="643"/>
      <c r="DH8" s="643"/>
      <c r="DI8" s="643"/>
      <c r="DJ8" s="643"/>
      <c r="DK8" s="643"/>
      <c r="DL8" s="643"/>
      <c r="DM8" s="643"/>
      <c r="DN8" s="643"/>
      <c r="DO8" s="643"/>
      <c r="DP8" s="644"/>
      <c r="DQ8" s="648">
        <v>2093190</v>
      </c>
      <c r="DR8" s="643"/>
      <c r="DS8" s="643"/>
      <c r="DT8" s="643"/>
      <c r="DU8" s="643"/>
      <c r="DV8" s="643"/>
      <c r="DW8" s="643"/>
      <c r="DX8" s="643"/>
      <c r="DY8" s="643"/>
      <c r="DZ8" s="643"/>
      <c r="EA8" s="643"/>
      <c r="EB8" s="643"/>
      <c r="EC8" s="689"/>
    </row>
    <row r="9" spans="2:143" ht="11.25" customHeight="1" x14ac:dyDescent="0.15">
      <c r="B9" s="639" t="s">
        <v>244</v>
      </c>
      <c r="C9" s="640"/>
      <c r="D9" s="640"/>
      <c r="E9" s="640"/>
      <c r="F9" s="640"/>
      <c r="G9" s="640"/>
      <c r="H9" s="640"/>
      <c r="I9" s="640"/>
      <c r="J9" s="640"/>
      <c r="K9" s="640"/>
      <c r="L9" s="640"/>
      <c r="M9" s="640"/>
      <c r="N9" s="640"/>
      <c r="O9" s="640"/>
      <c r="P9" s="640"/>
      <c r="Q9" s="641"/>
      <c r="R9" s="642">
        <v>6765</v>
      </c>
      <c r="S9" s="643"/>
      <c r="T9" s="643"/>
      <c r="U9" s="643"/>
      <c r="V9" s="643"/>
      <c r="W9" s="643"/>
      <c r="X9" s="643"/>
      <c r="Y9" s="644"/>
      <c r="Z9" s="675">
        <v>0</v>
      </c>
      <c r="AA9" s="675"/>
      <c r="AB9" s="675"/>
      <c r="AC9" s="675"/>
      <c r="AD9" s="676">
        <v>6765</v>
      </c>
      <c r="AE9" s="676"/>
      <c r="AF9" s="676"/>
      <c r="AG9" s="676"/>
      <c r="AH9" s="676"/>
      <c r="AI9" s="676"/>
      <c r="AJ9" s="676"/>
      <c r="AK9" s="676"/>
      <c r="AL9" s="645">
        <v>0.1</v>
      </c>
      <c r="AM9" s="646"/>
      <c r="AN9" s="646"/>
      <c r="AO9" s="677"/>
      <c r="AP9" s="639" t="s">
        <v>245</v>
      </c>
      <c r="AQ9" s="640"/>
      <c r="AR9" s="640"/>
      <c r="AS9" s="640"/>
      <c r="AT9" s="640"/>
      <c r="AU9" s="640"/>
      <c r="AV9" s="640"/>
      <c r="AW9" s="640"/>
      <c r="AX9" s="640"/>
      <c r="AY9" s="640"/>
      <c r="AZ9" s="640"/>
      <c r="BA9" s="640"/>
      <c r="BB9" s="640"/>
      <c r="BC9" s="640"/>
      <c r="BD9" s="640"/>
      <c r="BE9" s="640"/>
      <c r="BF9" s="641"/>
      <c r="BG9" s="642">
        <v>576304</v>
      </c>
      <c r="BH9" s="643"/>
      <c r="BI9" s="643"/>
      <c r="BJ9" s="643"/>
      <c r="BK9" s="643"/>
      <c r="BL9" s="643"/>
      <c r="BM9" s="643"/>
      <c r="BN9" s="644"/>
      <c r="BO9" s="675">
        <v>32.299999999999997</v>
      </c>
      <c r="BP9" s="675"/>
      <c r="BQ9" s="675"/>
      <c r="BR9" s="675"/>
      <c r="BS9" s="648" t="s">
        <v>129</v>
      </c>
      <c r="BT9" s="643"/>
      <c r="BU9" s="643"/>
      <c r="BV9" s="643"/>
      <c r="BW9" s="643"/>
      <c r="BX9" s="643"/>
      <c r="BY9" s="643"/>
      <c r="BZ9" s="643"/>
      <c r="CA9" s="643"/>
      <c r="CB9" s="689"/>
      <c r="CD9" s="681" t="s">
        <v>246</v>
      </c>
      <c r="CE9" s="682"/>
      <c r="CF9" s="682"/>
      <c r="CG9" s="682"/>
      <c r="CH9" s="682"/>
      <c r="CI9" s="682"/>
      <c r="CJ9" s="682"/>
      <c r="CK9" s="682"/>
      <c r="CL9" s="682"/>
      <c r="CM9" s="682"/>
      <c r="CN9" s="682"/>
      <c r="CO9" s="682"/>
      <c r="CP9" s="682"/>
      <c r="CQ9" s="683"/>
      <c r="CR9" s="642">
        <v>789758</v>
      </c>
      <c r="CS9" s="643"/>
      <c r="CT9" s="643"/>
      <c r="CU9" s="643"/>
      <c r="CV9" s="643"/>
      <c r="CW9" s="643"/>
      <c r="CX9" s="643"/>
      <c r="CY9" s="644"/>
      <c r="CZ9" s="675">
        <v>4.5</v>
      </c>
      <c r="DA9" s="675"/>
      <c r="DB9" s="675"/>
      <c r="DC9" s="675"/>
      <c r="DD9" s="648">
        <v>50761</v>
      </c>
      <c r="DE9" s="643"/>
      <c r="DF9" s="643"/>
      <c r="DG9" s="643"/>
      <c r="DH9" s="643"/>
      <c r="DI9" s="643"/>
      <c r="DJ9" s="643"/>
      <c r="DK9" s="643"/>
      <c r="DL9" s="643"/>
      <c r="DM9" s="643"/>
      <c r="DN9" s="643"/>
      <c r="DO9" s="643"/>
      <c r="DP9" s="644"/>
      <c r="DQ9" s="648">
        <v>638157</v>
      </c>
      <c r="DR9" s="643"/>
      <c r="DS9" s="643"/>
      <c r="DT9" s="643"/>
      <c r="DU9" s="643"/>
      <c r="DV9" s="643"/>
      <c r="DW9" s="643"/>
      <c r="DX9" s="643"/>
      <c r="DY9" s="643"/>
      <c r="DZ9" s="643"/>
      <c r="EA9" s="643"/>
      <c r="EB9" s="643"/>
      <c r="EC9" s="689"/>
    </row>
    <row r="10" spans="2:143" ht="11.25" customHeight="1" x14ac:dyDescent="0.15">
      <c r="B10" s="639" t="s">
        <v>247</v>
      </c>
      <c r="C10" s="640"/>
      <c r="D10" s="640"/>
      <c r="E10" s="640"/>
      <c r="F10" s="640"/>
      <c r="G10" s="640"/>
      <c r="H10" s="640"/>
      <c r="I10" s="640"/>
      <c r="J10" s="640"/>
      <c r="K10" s="640"/>
      <c r="L10" s="640"/>
      <c r="M10" s="640"/>
      <c r="N10" s="640"/>
      <c r="O10" s="640"/>
      <c r="P10" s="640"/>
      <c r="Q10" s="641"/>
      <c r="R10" s="642" t="s">
        <v>129</v>
      </c>
      <c r="S10" s="643"/>
      <c r="T10" s="643"/>
      <c r="U10" s="643"/>
      <c r="V10" s="643"/>
      <c r="W10" s="643"/>
      <c r="X10" s="643"/>
      <c r="Y10" s="644"/>
      <c r="Z10" s="675" t="s">
        <v>248</v>
      </c>
      <c r="AA10" s="675"/>
      <c r="AB10" s="675"/>
      <c r="AC10" s="675"/>
      <c r="AD10" s="676" t="s">
        <v>129</v>
      </c>
      <c r="AE10" s="676"/>
      <c r="AF10" s="676"/>
      <c r="AG10" s="676"/>
      <c r="AH10" s="676"/>
      <c r="AI10" s="676"/>
      <c r="AJ10" s="676"/>
      <c r="AK10" s="676"/>
      <c r="AL10" s="645" t="s">
        <v>182</v>
      </c>
      <c r="AM10" s="646"/>
      <c r="AN10" s="646"/>
      <c r="AO10" s="677"/>
      <c r="AP10" s="639" t="s">
        <v>249</v>
      </c>
      <c r="AQ10" s="640"/>
      <c r="AR10" s="640"/>
      <c r="AS10" s="640"/>
      <c r="AT10" s="640"/>
      <c r="AU10" s="640"/>
      <c r="AV10" s="640"/>
      <c r="AW10" s="640"/>
      <c r="AX10" s="640"/>
      <c r="AY10" s="640"/>
      <c r="AZ10" s="640"/>
      <c r="BA10" s="640"/>
      <c r="BB10" s="640"/>
      <c r="BC10" s="640"/>
      <c r="BD10" s="640"/>
      <c r="BE10" s="640"/>
      <c r="BF10" s="641"/>
      <c r="BG10" s="642">
        <v>58227</v>
      </c>
      <c r="BH10" s="643"/>
      <c r="BI10" s="643"/>
      <c r="BJ10" s="643"/>
      <c r="BK10" s="643"/>
      <c r="BL10" s="643"/>
      <c r="BM10" s="643"/>
      <c r="BN10" s="644"/>
      <c r="BO10" s="675">
        <v>3.3</v>
      </c>
      <c r="BP10" s="675"/>
      <c r="BQ10" s="675"/>
      <c r="BR10" s="675"/>
      <c r="BS10" s="648">
        <v>9825</v>
      </c>
      <c r="BT10" s="643"/>
      <c r="BU10" s="643"/>
      <c r="BV10" s="643"/>
      <c r="BW10" s="643"/>
      <c r="BX10" s="643"/>
      <c r="BY10" s="643"/>
      <c r="BZ10" s="643"/>
      <c r="CA10" s="643"/>
      <c r="CB10" s="689"/>
      <c r="CD10" s="681" t="s">
        <v>250</v>
      </c>
      <c r="CE10" s="682"/>
      <c r="CF10" s="682"/>
      <c r="CG10" s="682"/>
      <c r="CH10" s="682"/>
      <c r="CI10" s="682"/>
      <c r="CJ10" s="682"/>
      <c r="CK10" s="682"/>
      <c r="CL10" s="682"/>
      <c r="CM10" s="682"/>
      <c r="CN10" s="682"/>
      <c r="CO10" s="682"/>
      <c r="CP10" s="682"/>
      <c r="CQ10" s="683"/>
      <c r="CR10" s="642">
        <v>25860</v>
      </c>
      <c r="CS10" s="643"/>
      <c r="CT10" s="643"/>
      <c r="CU10" s="643"/>
      <c r="CV10" s="643"/>
      <c r="CW10" s="643"/>
      <c r="CX10" s="643"/>
      <c r="CY10" s="644"/>
      <c r="CZ10" s="675">
        <v>0.1</v>
      </c>
      <c r="DA10" s="675"/>
      <c r="DB10" s="675"/>
      <c r="DC10" s="675"/>
      <c r="DD10" s="648" t="s">
        <v>129</v>
      </c>
      <c r="DE10" s="643"/>
      <c r="DF10" s="643"/>
      <c r="DG10" s="643"/>
      <c r="DH10" s="643"/>
      <c r="DI10" s="643"/>
      <c r="DJ10" s="643"/>
      <c r="DK10" s="643"/>
      <c r="DL10" s="643"/>
      <c r="DM10" s="643"/>
      <c r="DN10" s="643"/>
      <c r="DO10" s="643"/>
      <c r="DP10" s="644"/>
      <c r="DQ10" s="648">
        <v>25860</v>
      </c>
      <c r="DR10" s="643"/>
      <c r="DS10" s="643"/>
      <c r="DT10" s="643"/>
      <c r="DU10" s="643"/>
      <c r="DV10" s="643"/>
      <c r="DW10" s="643"/>
      <c r="DX10" s="643"/>
      <c r="DY10" s="643"/>
      <c r="DZ10" s="643"/>
      <c r="EA10" s="643"/>
      <c r="EB10" s="643"/>
      <c r="EC10" s="689"/>
    </row>
    <row r="11" spans="2:143" ht="11.25" customHeight="1" x14ac:dyDescent="0.15">
      <c r="B11" s="639" t="s">
        <v>251</v>
      </c>
      <c r="C11" s="640"/>
      <c r="D11" s="640"/>
      <c r="E11" s="640"/>
      <c r="F11" s="640"/>
      <c r="G11" s="640"/>
      <c r="H11" s="640"/>
      <c r="I11" s="640"/>
      <c r="J11" s="640"/>
      <c r="K11" s="640"/>
      <c r="L11" s="640"/>
      <c r="M11" s="640"/>
      <c r="N11" s="640"/>
      <c r="O11" s="640"/>
      <c r="P11" s="640"/>
      <c r="Q11" s="641"/>
      <c r="R11" s="642">
        <v>377415</v>
      </c>
      <c r="S11" s="643"/>
      <c r="T11" s="643"/>
      <c r="U11" s="643"/>
      <c r="V11" s="643"/>
      <c r="W11" s="643"/>
      <c r="X11" s="643"/>
      <c r="Y11" s="644"/>
      <c r="Z11" s="645">
        <v>2</v>
      </c>
      <c r="AA11" s="646"/>
      <c r="AB11" s="646"/>
      <c r="AC11" s="647"/>
      <c r="AD11" s="648">
        <v>377415</v>
      </c>
      <c r="AE11" s="643"/>
      <c r="AF11" s="643"/>
      <c r="AG11" s="643"/>
      <c r="AH11" s="643"/>
      <c r="AI11" s="643"/>
      <c r="AJ11" s="643"/>
      <c r="AK11" s="644"/>
      <c r="AL11" s="645">
        <v>5.9</v>
      </c>
      <c r="AM11" s="646"/>
      <c r="AN11" s="646"/>
      <c r="AO11" s="677"/>
      <c r="AP11" s="639" t="s">
        <v>252</v>
      </c>
      <c r="AQ11" s="640"/>
      <c r="AR11" s="640"/>
      <c r="AS11" s="640"/>
      <c r="AT11" s="640"/>
      <c r="AU11" s="640"/>
      <c r="AV11" s="640"/>
      <c r="AW11" s="640"/>
      <c r="AX11" s="640"/>
      <c r="AY11" s="640"/>
      <c r="AZ11" s="640"/>
      <c r="BA11" s="640"/>
      <c r="BB11" s="640"/>
      <c r="BC11" s="640"/>
      <c r="BD11" s="640"/>
      <c r="BE11" s="640"/>
      <c r="BF11" s="641"/>
      <c r="BG11" s="642">
        <v>64325</v>
      </c>
      <c r="BH11" s="643"/>
      <c r="BI11" s="643"/>
      <c r="BJ11" s="643"/>
      <c r="BK11" s="643"/>
      <c r="BL11" s="643"/>
      <c r="BM11" s="643"/>
      <c r="BN11" s="644"/>
      <c r="BO11" s="675">
        <v>3.6</v>
      </c>
      <c r="BP11" s="675"/>
      <c r="BQ11" s="675"/>
      <c r="BR11" s="675"/>
      <c r="BS11" s="648">
        <v>14335</v>
      </c>
      <c r="BT11" s="643"/>
      <c r="BU11" s="643"/>
      <c r="BV11" s="643"/>
      <c r="BW11" s="643"/>
      <c r="BX11" s="643"/>
      <c r="BY11" s="643"/>
      <c r="BZ11" s="643"/>
      <c r="CA11" s="643"/>
      <c r="CB11" s="689"/>
      <c r="CD11" s="681" t="s">
        <v>253</v>
      </c>
      <c r="CE11" s="682"/>
      <c r="CF11" s="682"/>
      <c r="CG11" s="682"/>
      <c r="CH11" s="682"/>
      <c r="CI11" s="682"/>
      <c r="CJ11" s="682"/>
      <c r="CK11" s="682"/>
      <c r="CL11" s="682"/>
      <c r="CM11" s="682"/>
      <c r="CN11" s="682"/>
      <c r="CO11" s="682"/>
      <c r="CP11" s="682"/>
      <c r="CQ11" s="683"/>
      <c r="CR11" s="642">
        <v>1082017</v>
      </c>
      <c r="CS11" s="643"/>
      <c r="CT11" s="643"/>
      <c r="CU11" s="643"/>
      <c r="CV11" s="643"/>
      <c r="CW11" s="643"/>
      <c r="CX11" s="643"/>
      <c r="CY11" s="644"/>
      <c r="CZ11" s="675">
        <v>6.1</v>
      </c>
      <c r="DA11" s="675"/>
      <c r="DB11" s="675"/>
      <c r="DC11" s="675"/>
      <c r="DD11" s="648">
        <v>721556</v>
      </c>
      <c r="DE11" s="643"/>
      <c r="DF11" s="643"/>
      <c r="DG11" s="643"/>
      <c r="DH11" s="643"/>
      <c r="DI11" s="643"/>
      <c r="DJ11" s="643"/>
      <c r="DK11" s="643"/>
      <c r="DL11" s="643"/>
      <c r="DM11" s="643"/>
      <c r="DN11" s="643"/>
      <c r="DO11" s="643"/>
      <c r="DP11" s="644"/>
      <c r="DQ11" s="648">
        <v>324341</v>
      </c>
      <c r="DR11" s="643"/>
      <c r="DS11" s="643"/>
      <c r="DT11" s="643"/>
      <c r="DU11" s="643"/>
      <c r="DV11" s="643"/>
      <c r="DW11" s="643"/>
      <c r="DX11" s="643"/>
      <c r="DY11" s="643"/>
      <c r="DZ11" s="643"/>
      <c r="EA11" s="643"/>
      <c r="EB11" s="643"/>
      <c r="EC11" s="689"/>
    </row>
    <row r="12" spans="2:143" ht="11.25" customHeight="1" x14ac:dyDescent="0.15">
      <c r="B12" s="639" t="s">
        <v>254</v>
      </c>
      <c r="C12" s="640"/>
      <c r="D12" s="640"/>
      <c r="E12" s="640"/>
      <c r="F12" s="640"/>
      <c r="G12" s="640"/>
      <c r="H12" s="640"/>
      <c r="I12" s="640"/>
      <c r="J12" s="640"/>
      <c r="K12" s="640"/>
      <c r="L12" s="640"/>
      <c r="M12" s="640"/>
      <c r="N12" s="640"/>
      <c r="O12" s="640"/>
      <c r="P12" s="640"/>
      <c r="Q12" s="641"/>
      <c r="R12" s="642" t="s">
        <v>129</v>
      </c>
      <c r="S12" s="643"/>
      <c r="T12" s="643"/>
      <c r="U12" s="643"/>
      <c r="V12" s="643"/>
      <c r="W12" s="643"/>
      <c r="X12" s="643"/>
      <c r="Y12" s="644"/>
      <c r="Z12" s="675" t="s">
        <v>129</v>
      </c>
      <c r="AA12" s="675"/>
      <c r="AB12" s="675"/>
      <c r="AC12" s="675"/>
      <c r="AD12" s="676" t="s">
        <v>129</v>
      </c>
      <c r="AE12" s="676"/>
      <c r="AF12" s="676"/>
      <c r="AG12" s="676"/>
      <c r="AH12" s="676"/>
      <c r="AI12" s="676"/>
      <c r="AJ12" s="676"/>
      <c r="AK12" s="676"/>
      <c r="AL12" s="645" t="s">
        <v>129</v>
      </c>
      <c r="AM12" s="646"/>
      <c r="AN12" s="646"/>
      <c r="AO12" s="677"/>
      <c r="AP12" s="639" t="s">
        <v>255</v>
      </c>
      <c r="AQ12" s="640"/>
      <c r="AR12" s="640"/>
      <c r="AS12" s="640"/>
      <c r="AT12" s="640"/>
      <c r="AU12" s="640"/>
      <c r="AV12" s="640"/>
      <c r="AW12" s="640"/>
      <c r="AX12" s="640"/>
      <c r="AY12" s="640"/>
      <c r="AZ12" s="640"/>
      <c r="BA12" s="640"/>
      <c r="BB12" s="640"/>
      <c r="BC12" s="640"/>
      <c r="BD12" s="640"/>
      <c r="BE12" s="640"/>
      <c r="BF12" s="641"/>
      <c r="BG12" s="642">
        <v>837726</v>
      </c>
      <c r="BH12" s="643"/>
      <c r="BI12" s="643"/>
      <c r="BJ12" s="643"/>
      <c r="BK12" s="643"/>
      <c r="BL12" s="643"/>
      <c r="BM12" s="643"/>
      <c r="BN12" s="644"/>
      <c r="BO12" s="675">
        <v>46.9</v>
      </c>
      <c r="BP12" s="675"/>
      <c r="BQ12" s="675"/>
      <c r="BR12" s="675"/>
      <c r="BS12" s="648" t="s">
        <v>129</v>
      </c>
      <c r="BT12" s="643"/>
      <c r="BU12" s="643"/>
      <c r="BV12" s="643"/>
      <c r="BW12" s="643"/>
      <c r="BX12" s="643"/>
      <c r="BY12" s="643"/>
      <c r="BZ12" s="643"/>
      <c r="CA12" s="643"/>
      <c r="CB12" s="689"/>
      <c r="CD12" s="681" t="s">
        <v>256</v>
      </c>
      <c r="CE12" s="682"/>
      <c r="CF12" s="682"/>
      <c r="CG12" s="682"/>
      <c r="CH12" s="682"/>
      <c r="CI12" s="682"/>
      <c r="CJ12" s="682"/>
      <c r="CK12" s="682"/>
      <c r="CL12" s="682"/>
      <c r="CM12" s="682"/>
      <c r="CN12" s="682"/>
      <c r="CO12" s="682"/>
      <c r="CP12" s="682"/>
      <c r="CQ12" s="683"/>
      <c r="CR12" s="642">
        <v>101392</v>
      </c>
      <c r="CS12" s="643"/>
      <c r="CT12" s="643"/>
      <c r="CU12" s="643"/>
      <c r="CV12" s="643"/>
      <c r="CW12" s="643"/>
      <c r="CX12" s="643"/>
      <c r="CY12" s="644"/>
      <c r="CZ12" s="675">
        <v>0.6</v>
      </c>
      <c r="DA12" s="675"/>
      <c r="DB12" s="675"/>
      <c r="DC12" s="675"/>
      <c r="DD12" s="648">
        <v>14859</v>
      </c>
      <c r="DE12" s="643"/>
      <c r="DF12" s="643"/>
      <c r="DG12" s="643"/>
      <c r="DH12" s="643"/>
      <c r="DI12" s="643"/>
      <c r="DJ12" s="643"/>
      <c r="DK12" s="643"/>
      <c r="DL12" s="643"/>
      <c r="DM12" s="643"/>
      <c r="DN12" s="643"/>
      <c r="DO12" s="643"/>
      <c r="DP12" s="644"/>
      <c r="DQ12" s="648">
        <v>94028</v>
      </c>
      <c r="DR12" s="643"/>
      <c r="DS12" s="643"/>
      <c r="DT12" s="643"/>
      <c r="DU12" s="643"/>
      <c r="DV12" s="643"/>
      <c r="DW12" s="643"/>
      <c r="DX12" s="643"/>
      <c r="DY12" s="643"/>
      <c r="DZ12" s="643"/>
      <c r="EA12" s="643"/>
      <c r="EB12" s="643"/>
      <c r="EC12" s="689"/>
    </row>
    <row r="13" spans="2:143" ht="11.25" customHeight="1" x14ac:dyDescent="0.15">
      <c r="B13" s="639" t="s">
        <v>257</v>
      </c>
      <c r="C13" s="640"/>
      <c r="D13" s="640"/>
      <c r="E13" s="640"/>
      <c r="F13" s="640"/>
      <c r="G13" s="640"/>
      <c r="H13" s="640"/>
      <c r="I13" s="640"/>
      <c r="J13" s="640"/>
      <c r="K13" s="640"/>
      <c r="L13" s="640"/>
      <c r="M13" s="640"/>
      <c r="N13" s="640"/>
      <c r="O13" s="640"/>
      <c r="P13" s="640"/>
      <c r="Q13" s="641"/>
      <c r="R13" s="642" t="s">
        <v>129</v>
      </c>
      <c r="S13" s="643"/>
      <c r="T13" s="643"/>
      <c r="U13" s="643"/>
      <c r="V13" s="643"/>
      <c r="W13" s="643"/>
      <c r="X13" s="643"/>
      <c r="Y13" s="644"/>
      <c r="Z13" s="675" t="s">
        <v>129</v>
      </c>
      <c r="AA13" s="675"/>
      <c r="AB13" s="675"/>
      <c r="AC13" s="675"/>
      <c r="AD13" s="676" t="s">
        <v>248</v>
      </c>
      <c r="AE13" s="676"/>
      <c r="AF13" s="676"/>
      <c r="AG13" s="676"/>
      <c r="AH13" s="676"/>
      <c r="AI13" s="676"/>
      <c r="AJ13" s="676"/>
      <c r="AK13" s="676"/>
      <c r="AL13" s="645" t="s">
        <v>248</v>
      </c>
      <c r="AM13" s="646"/>
      <c r="AN13" s="646"/>
      <c r="AO13" s="677"/>
      <c r="AP13" s="639" t="s">
        <v>258</v>
      </c>
      <c r="AQ13" s="640"/>
      <c r="AR13" s="640"/>
      <c r="AS13" s="640"/>
      <c r="AT13" s="640"/>
      <c r="AU13" s="640"/>
      <c r="AV13" s="640"/>
      <c r="AW13" s="640"/>
      <c r="AX13" s="640"/>
      <c r="AY13" s="640"/>
      <c r="AZ13" s="640"/>
      <c r="BA13" s="640"/>
      <c r="BB13" s="640"/>
      <c r="BC13" s="640"/>
      <c r="BD13" s="640"/>
      <c r="BE13" s="640"/>
      <c r="BF13" s="641"/>
      <c r="BG13" s="642">
        <v>821378</v>
      </c>
      <c r="BH13" s="643"/>
      <c r="BI13" s="643"/>
      <c r="BJ13" s="643"/>
      <c r="BK13" s="643"/>
      <c r="BL13" s="643"/>
      <c r="BM13" s="643"/>
      <c r="BN13" s="644"/>
      <c r="BO13" s="675">
        <v>46</v>
      </c>
      <c r="BP13" s="675"/>
      <c r="BQ13" s="675"/>
      <c r="BR13" s="675"/>
      <c r="BS13" s="648" t="s">
        <v>248</v>
      </c>
      <c r="BT13" s="643"/>
      <c r="BU13" s="643"/>
      <c r="BV13" s="643"/>
      <c r="BW13" s="643"/>
      <c r="BX13" s="643"/>
      <c r="BY13" s="643"/>
      <c r="BZ13" s="643"/>
      <c r="CA13" s="643"/>
      <c r="CB13" s="689"/>
      <c r="CD13" s="681" t="s">
        <v>259</v>
      </c>
      <c r="CE13" s="682"/>
      <c r="CF13" s="682"/>
      <c r="CG13" s="682"/>
      <c r="CH13" s="682"/>
      <c r="CI13" s="682"/>
      <c r="CJ13" s="682"/>
      <c r="CK13" s="682"/>
      <c r="CL13" s="682"/>
      <c r="CM13" s="682"/>
      <c r="CN13" s="682"/>
      <c r="CO13" s="682"/>
      <c r="CP13" s="682"/>
      <c r="CQ13" s="683"/>
      <c r="CR13" s="642">
        <v>1428686</v>
      </c>
      <c r="CS13" s="643"/>
      <c r="CT13" s="643"/>
      <c r="CU13" s="643"/>
      <c r="CV13" s="643"/>
      <c r="CW13" s="643"/>
      <c r="CX13" s="643"/>
      <c r="CY13" s="644"/>
      <c r="CZ13" s="675">
        <v>8.1</v>
      </c>
      <c r="DA13" s="675"/>
      <c r="DB13" s="675"/>
      <c r="DC13" s="675"/>
      <c r="DD13" s="648">
        <v>916535</v>
      </c>
      <c r="DE13" s="643"/>
      <c r="DF13" s="643"/>
      <c r="DG13" s="643"/>
      <c r="DH13" s="643"/>
      <c r="DI13" s="643"/>
      <c r="DJ13" s="643"/>
      <c r="DK13" s="643"/>
      <c r="DL13" s="643"/>
      <c r="DM13" s="643"/>
      <c r="DN13" s="643"/>
      <c r="DO13" s="643"/>
      <c r="DP13" s="644"/>
      <c r="DQ13" s="648">
        <v>549714</v>
      </c>
      <c r="DR13" s="643"/>
      <c r="DS13" s="643"/>
      <c r="DT13" s="643"/>
      <c r="DU13" s="643"/>
      <c r="DV13" s="643"/>
      <c r="DW13" s="643"/>
      <c r="DX13" s="643"/>
      <c r="DY13" s="643"/>
      <c r="DZ13" s="643"/>
      <c r="EA13" s="643"/>
      <c r="EB13" s="643"/>
      <c r="EC13" s="689"/>
    </row>
    <row r="14" spans="2:143" ht="11.25" customHeight="1" x14ac:dyDescent="0.15">
      <c r="B14" s="639" t="s">
        <v>260</v>
      </c>
      <c r="C14" s="640"/>
      <c r="D14" s="640"/>
      <c r="E14" s="640"/>
      <c r="F14" s="640"/>
      <c r="G14" s="640"/>
      <c r="H14" s="640"/>
      <c r="I14" s="640"/>
      <c r="J14" s="640"/>
      <c r="K14" s="640"/>
      <c r="L14" s="640"/>
      <c r="M14" s="640"/>
      <c r="N14" s="640"/>
      <c r="O14" s="640"/>
      <c r="P14" s="640"/>
      <c r="Q14" s="641"/>
      <c r="R14" s="642" t="s">
        <v>129</v>
      </c>
      <c r="S14" s="643"/>
      <c r="T14" s="643"/>
      <c r="U14" s="643"/>
      <c r="V14" s="643"/>
      <c r="W14" s="643"/>
      <c r="X14" s="643"/>
      <c r="Y14" s="644"/>
      <c r="Z14" s="675" t="s">
        <v>248</v>
      </c>
      <c r="AA14" s="675"/>
      <c r="AB14" s="675"/>
      <c r="AC14" s="675"/>
      <c r="AD14" s="676" t="s">
        <v>248</v>
      </c>
      <c r="AE14" s="676"/>
      <c r="AF14" s="676"/>
      <c r="AG14" s="676"/>
      <c r="AH14" s="676"/>
      <c r="AI14" s="676"/>
      <c r="AJ14" s="676"/>
      <c r="AK14" s="676"/>
      <c r="AL14" s="645" t="s">
        <v>129</v>
      </c>
      <c r="AM14" s="646"/>
      <c r="AN14" s="646"/>
      <c r="AO14" s="677"/>
      <c r="AP14" s="639" t="s">
        <v>261</v>
      </c>
      <c r="AQ14" s="640"/>
      <c r="AR14" s="640"/>
      <c r="AS14" s="640"/>
      <c r="AT14" s="640"/>
      <c r="AU14" s="640"/>
      <c r="AV14" s="640"/>
      <c r="AW14" s="640"/>
      <c r="AX14" s="640"/>
      <c r="AY14" s="640"/>
      <c r="AZ14" s="640"/>
      <c r="BA14" s="640"/>
      <c r="BB14" s="640"/>
      <c r="BC14" s="640"/>
      <c r="BD14" s="640"/>
      <c r="BE14" s="640"/>
      <c r="BF14" s="641"/>
      <c r="BG14" s="642">
        <v>81064</v>
      </c>
      <c r="BH14" s="643"/>
      <c r="BI14" s="643"/>
      <c r="BJ14" s="643"/>
      <c r="BK14" s="643"/>
      <c r="BL14" s="643"/>
      <c r="BM14" s="643"/>
      <c r="BN14" s="644"/>
      <c r="BO14" s="675">
        <v>4.5</v>
      </c>
      <c r="BP14" s="675"/>
      <c r="BQ14" s="675"/>
      <c r="BR14" s="675"/>
      <c r="BS14" s="648" t="s">
        <v>129</v>
      </c>
      <c r="BT14" s="643"/>
      <c r="BU14" s="643"/>
      <c r="BV14" s="643"/>
      <c r="BW14" s="643"/>
      <c r="BX14" s="643"/>
      <c r="BY14" s="643"/>
      <c r="BZ14" s="643"/>
      <c r="CA14" s="643"/>
      <c r="CB14" s="689"/>
      <c r="CD14" s="681" t="s">
        <v>262</v>
      </c>
      <c r="CE14" s="682"/>
      <c r="CF14" s="682"/>
      <c r="CG14" s="682"/>
      <c r="CH14" s="682"/>
      <c r="CI14" s="682"/>
      <c r="CJ14" s="682"/>
      <c r="CK14" s="682"/>
      <c r="CL14" s="682"/>
      <c r="CM14" s="682"/>
      <c r="CN14" s="682"/>
      <c r="CO14" s="682"/>
      <c r="CP14" s="682"/>
      <c r="CQ14" s="683"/>
      <c r="CR14" s="642">
        <v>498881</v>
      </c>
      <c r="CS14" s="643"/>
      <c r="CT14" s="643"/>
      <c r="CU14" s="643"/>
      <c r="CV14" s="643"/>
      <c r="CW14" s="643"/>
      <c r="CX14" s="643"/>
      <c r="CY14" s="644"/>
      <c r="CZ14" s="675">
        <v>2.8</v>
      </c>
      <c r="DA14" s="675"/>
      <c r="DB14" s="675"/>
      <c r="DC14" s="675"/>
      <c r="DD14" s="648">
        <v>185065</v>
      </c>
      <c r="DE14" s="643"/>
      <c r="DF14" s="643"/>
      <c r="DG14" s="643"/>
      <c r="DH14" s="643"/>
      <c r="DI14" s="643"/>
      <c r="DJ14" s="643"/>
      <c r="DK14" s="643"/>
      <c r="DL14" s="643"/>
      <c r="DM14" s="643"/>
      <c r="DN14" s="643"/>
      <c r="DO14" s="643"/>
      <c r="DP14" s="644"/>
      <c r="DQ14" s="648">
        <v>269964</v>
      </c>
      <c r="DR14" s="643"/>
      <c r="DS14" s="643"/>
      <c r="DT14" s="643"/>
      <c r="DU14" s="643"/>
      <c r="DV14" s="643"/>
      <c r="DW14" s="643"/>
      <c r="DX14" s="643"/>
      <c r="DY14" s="643"/>
      <c r="DZ14" s="643"/>
      <c r="EA14" s="643"/>
      <c r="EB14" s="643"/>
      <c r="EC14" s="689"/>
    </row>
    <row r="15" spans="2:143" ht="11.25" customHeight="1" x14ac:dyDescent="0.15">
      <c r="B15" s="639" t="s">
        <v>263</v>
      </c>
      <c r="C15" s="640"/>
      <c r="D15" s="640"/>
      <c r="E15" s="640"/>
      <c r="F15" s="640"/>
      <c r="G15" s="640"/>
      <c r="H15" s="640"/>
      <c r="I15" s="640"/>
      <c r="J15" s="640"/>
      <c r="K15" s="640"/>
      <c r="L15" s="640"/>
      <c r="M15" s="640"/>
      <c r="N15" s="640"/>
      <c r="O15" s="640"/>
      <c r="P15" s="640"/>
      <c r="Q15" s="641"/>
      <c r="R15" s="642" t="s">
        <v>129</v>
      </c>
      <c r="S15" s="643"/>
      <c r="T15" s="643"/>
      <c r="U15" s="643"/>
      <c r="V15" s="643"/>
      <c r="W15" s="643"/>
      <c r="X15" s="643"/>
      <c r="Y15" s="644"/>
      <c r="Z15" s="675" t="s">
        <v>129</v>
      </c>
      <c r="AA15" s="675"/>
      <c r="AB15" s="675"/>
      <c r="AC15" s="675"/>
      <c r="AD15" s="676" t="s">
        <v>129</v>
      </c>
      <c r="AE15" s="676"/>
      <c r="AF15" s="676"/>
      <c r="AG15" s="676"/>
      <c r="AH15" s="676"/>
      <c r="AI15" s="676"/>
      <c r="AJ15" s="676"/>
      <c r="AK15" s="676"/>
      <c r="AL15" s="645" t="s">
        <v>129</v>
      </c>
      <c r="AM15" s="646"/>
      <c r="AN15" s="646"/>
      <c r="AO15" s="677"/>
      <c r="AP15" s="639" t="s">
        <v>264</v>
      </c>
      <c r="AQ15" s="640"/>
      <c r="AR15" s="640"/>
      <c r="AS15" s="640"/>
      <c r="AT15" s="640"/>
      <c r="AU15" s="640"/>
      <c r="AV15" s="640"/>
      <c r="AW15" s="640"/>
      <c r="AX15" s="640"/>
      <c r="AY15" s="640"/>
      <c r="AZ15" s="640"/>
      <c r="BA15" s="640"/>
      <c r="BB15" s="640"/>
      <c r="BC15" s="640"/>
      <c r="BD15" s="640"/>
      <c r="BE15" s="640"/>
      <c r="BF15" s="641"/>
      <c r="BG15" s="642">
        <v>137505</v>
      </c>
      <c r="BH15" s="643"/>
      <c r="BI15" s="643"/>
      <c r="BJ15" s="643"/>
      <c r="BK15" s="643"/>
      <c r="BL15" s="643"/>
      <c r="BM15" s="643"/>
      <c r="BN15" s="644"/>
      <c r="BO15" s="675">
        <v>7.7</v>
      </c>
      <c r="BP15" s="675"/>
      <c r="BQ15" s="675"/>
      <c r="BR15" s="675"/>
      <c r="BS15" s="648" t="s">
        <v>129</v>
      </c>
      <c r="BT15" s="643"/>
      <c r="BU15" s="643"/>
      <c r="BV15" s="643"/>
      <c r="BW15" s="643"/>
      <c r="BX15" s="643"/>
      <c r="BY15" s="643"/>
      <c r="BZ15" s="643"/>
      <c r="CA15" s="643"/>
      <c r="CB15" s="689"/>
      <c r="CD15" s="681" t="s">
        <v>265</v>
      </c>
      <c r="CE15" s="682"/>
      <c r="CF15" s="682"/>
      <c r="CG15" s="682"/>
      <c r="CH15" s="682"/>
      <c r="CI15" s="682"/>
      <c r="CJ15" s="682"/>
      <c r="CK15" s="682"/>
      <c r="CL15" s="682"/>
      <c r="CM15" s="682"/>
      <c r="CN15" s="682"/>
      <c r="CO15" s="682"/>
      <c r="CP15" s="682"/>
      <c r="CQ15" s="683"/>
      <c r="CR15" s="642">
        <v>1174950</v>
      </c>
      <c r="CS15" s="643"/>
      <c r="CT15" s="643"/>
      <c r="CU15" s="643"/>
      <c r="CV15" s="643"/>
      <c r="CW15" s="643"/>
      <c r="CX15" s="643"/>
      <c r="CY15" s="644"/>
      <c r="CZ15" s="675">
        <v>6.7</v>
      </c>
      <c r="DA15" s="675"/>
      <c r="DB15" s="675"/>
      <c r="DC15" s="675"/>
      <c r="DD15" s="648">
        <v>349299</v>
      </c>
      <c r="DE15" s="643"/>
      <c r="DF15" s="643"/>
      <c r="DG15" s="643"/>
      <c r="DH15" s="643"/>
      <c r="DI15" s="643"/>
      <c r="DJ15" s="643"/>
      <c r="DK15" s="643"/>
      <c r="DL15" s="643"/>
      <c r="DM15" s="643"/>
      <c r="DN15" s="643"/>
      <c r="DO15" s="643"/>
      <c r="DP15" s="644"/>
      <c r="DQ15" s="648">
        <v>653589</v>
      </c>
      <c r="DR15" s="643"/>
      <c r="DS15" s="643"/>
      <c r="DT15" s="643"/>
      <c r="DU15" s="643"/>
      <c r="DV15" s="643"/>
      <c r="DW15" s="643"/>
      <c r="DX15" s="643"/>
      <c r="DY15" s="643"/>
      <c r="DZ15" s="643"/>
      <c r="EA15" s="643"/>
      <c r="EB15" s="643"/>
      <c r="EC15" s="689"/>
    </row>
    <row r="16" spans="2:143" ht="11.25" customHeight="1" x14ac:dyDescent="0.15">
      <c r="B16" s="639" t="s">
        <v>266</v>
      </c>
      <c r="C16" s="640"/>
      <c r="D16" s="640"/>
      <c r="E16" s="640"/>
      <c r="F16" s="640"/>
      <c r="G16" s="640"/>
      <c r="H16" s="640"/>
      <c r="I16" s="640"/>
      <c r="J16" s="640"/>
      <c r="K16" s="640"/>
      <c r="L16" s="640"/>
      <c r="M16" s="640"/>
      <c r="N16" s="640"/>
      <c r="O16" s="640"/>
      <c r="P16" s="640"/>
      <c r="Q16" s="641"/>
      <c r="R16" s="642">
        <v>5573</v>
      </c>
      <c r="S16" s="643"/>
      <c r="T16" s="643"/>
      <c r="U16" s="643"/>
      <c r="V16" s="643"/>
      <c r="W16" s="643"/>
      <c r="X16" s="643"/>
      <c r="Y16" s="644"/>
      <c r="Z16" s="675">
        <v>0</v>
      </c>
      <c r="AA16" s="675"/>
      <c r="AB16" s="675"/>
      <c r="AC16" s="675"/>
      <c r="AD16" s="676">
        <v>5573</v>
      </c>
      <c r="AE16" s="676"/>
      <c r="AF16" s="676"/>
      <c r="AG16" s="676"/>
      <c r="AH16" s="676"/>
      <c r="AI16" s="676"/>
      <c r="AJ16" s="676"/>
      <c r="AK16" s="676"/>
      <c r="AL16" s="645">
        <v>0.1</v>
      </c>
      <c r="AM16" s="646"/>
      <c r="AN16" s="646"/>
      <c r="AO16" s="677"/>
      <c r="AP16" s="639" t="s">
        <v>267</v>
      </c>
      <c r="AQ16" s="640"/>
      <c r="AR16" s="640"/>
      <c r="AS16" s="640"/>
      <c r="AT16" s="640"/>
      <c r="AU16" s="640"/>
      <c r="AV16" s="640"/>
      <c r="AW16" s="640"/>
      <c r="AX16" s="640"/>
      <c r="AY16" s="640"/>
      <c r="AZ16" s="640"/>
      <c r="BA16" s="640"/>
      <c r="BB16" s="640"/>
      <c r="BC16" s="640"/>
      <c r="BD16" s="640"/>
      <c r="BE16" s="640"/>
      <c r="BF16" s="641"/>
      <c r="BG16" s="642" t="s">
        <v>129</v>
      </c>
      <c r="BH16" s="643"/>
      <c r="BI16" s="643"/>
      <c r="BJ16" s="643"/>
      <c r="BK16" s="643"/>
      <c r="BL16" s="643"/>
      <c r="BM16" s="643"/>
      <c r="BN16" s="644"/>
      <c r="BO16" s="675" t="s">
        <v>129</v>
      </c>
      <c r="BP16" s="675"/>
      <c r="BQ16" s="675"/>
      <c r="BR16" s="675"/>
      <c r="BS16" s="648" t="s">
        <v>182</v>
      </c>
      <c r="BT16" s="643"/>
      <c r="BU16" s="643"/>
      <c r="BV16" s="643"/>
      <c r="BW16" s="643"/>
      <c r="BX16" s="643"/>
      <c r="BY16" s="643"/>
      <c r="BZ16" s="643"/>
      <c r="CA16" s="643"/>
      <c r="CB16" s="689"/>
      <c r="CD16" s="681" t="s">
        <v>268</v>
      </c>
      <c r="CE16" s="682"/>
      <c r="CF16" s="682"/>
      <c r="CG16" s="682"/>
      <c r="CH16" s="682"/>
      <c r="CI16" s="682"/>
      <c r="CJ16" s="682"/>
      <c r="CK16" s="682"/>
      <c r="CL16" s="682"/>
      <c r="CM16" s="682"/>
      <c r="CN16" s="682"/>
      <c r="CO16" s="682"/>
      <c r="CP16" s="682"/>
      <c r="CQ16" s="683"/>
      <c r="CR16" s="642">
        <v>1925934</v>
      </c>
      <c r="CS16" s="643"/>
      <c r="CT16" s="643"/>
      <c r="CU16" s="643"/>
      <c r="CV16" s="643"/>
      <c r="CW16" s="643"/>
      <c r="CX16" s="643"/>
      <c r="CY16" s="644"/>
      <c r="CZ16" s="675">
        <v>10.9</v>
      </c>
      <c r="DA16" s="675"/>
      <c r="DB16" s="675"/>
      <c r="DC16" s="675"/>
      <c r="DD16" s="648" t="s">
        <v>248</v>
      </c>
      <c r="DE16" s="643"/>
      <c r="DF16" s="643"/>
      <c r="DG16" s="643"/>
      <c r="DH16" s="643"/>
      <c r="DI16" s="643"/>
      <c r="DJ16" s="643"/>
      <c r="DK16" s="643"/>
      <c r="DL16" s="643"/>
      <c r="DM16" s="643"/>
      <c r="DN16" s="643"/>
      <c r="DO16" s="643"/>
      <c r="DP16" s="644"/>
      <c r="DQ16" s="648">
        <v>45593</v>
      </c>
      <c r="DR16" s="643"/>
      <c r="DS16" s="643"/>
      <c r="DT16" s="643"/>
      <c r="DU16" s="643"/>
      <c r="DV16" s="643"/>
      <c r="DW16" s="643"/>
      <c r="DX16" s="643"/>
      <c r="DY16" s="643"/>
      <c r="DZ16" s="643"/>
      <c r="EA16" s="643"/>
      <c r="EB16" s="643"/>
      <c r="EC16" s="689"/>
    </row>
    <row r="17" spans="2:133" ht="11.25" customHeight="1" x14ac:dyDescent="0.15">
      <c r="B17" s="639" t="s">
        <v>269</v>
      </c>
      <c r="C17" s="640"/>
      <c r="D17" s="640"/>
      <c r="E17" s="640"/>
      <c r="F17" s="640"/>
      <c r="G17" s="640"/>
      <c r="H17" s="640"/>
      <c r="I17" s="640"/>
      <c r="J17" s="640"/>
      <c r="K17" s="640"/>
      <c r="L17" s="640"/>
      <c r="M17" s="640"/>
      <c r="N17" s="640"/>
      <c r="O17" s="640"/>
      <c r="P17" s="640"/>
      <c r="Q17" s="641"/>
      <c r="R17" s="642">
        <v>8651</v>
      </c>
      <c r="S17" s="643"/>
      <c r="T17" s="643"/>
      <c r="U17" s="643"/>
      <c r="V17" s="643"/>
      <c r="W17" s="643"/>
      <c r="X17" s="643"/>
      <c r="Y17" s="644"/>
      <c r="Z17" s="675">
        <v>0</v>
      </c>
      <c r="AA17" s="675"/>
      <c r="AB17" s="675"/>
      <c r="AC17" s="675"/>
      <c r="AD17" s="676">
        <v>8651</v>
      </c>
      <c r="AE17" s="676"/>
      <c r="AF17" s="676"/>
      <c r="AG17" s="676"/>
      <c r="AH17" s="676"/>
      <c r="AI17" s="676"/>
      <c r="AJ17" s="676"/>
      <c r="AK17" s="676"/>
      <c r="AL17" s="645">
        <v>0.1</v>
      </c>
      <c r="AM17" s="646"/>
      <c r="AN17" s="646"/>
      <c r="AO17" s="677"/>
      <c r="AP17" s="639" t="s">
        <v>270</v>
      </c>
      <c r="AQ17" s="640"/>
      <c r="AR17" s="640"/>
      <c r="AS17" s="640"/>
      <c r="AT17" s="640"/>
      <c r="AU17" s="640"/>
      <c r="AV17" s="640"/>
      <c r="AW17" s="640"/>
      <c r="AX17" s="640"/>
      <c r="AY17" s="640"/>
      <c r="AZ17" s="640"/>
      <c r="BA17" s="640"/>
      <c r="BB17" s="640"/>
      <c r="BC17" s="640"/>
      <c r="BD17" s="640"/>
      <c r="BE17" s="640"/>
      <c r="BF17" s="641"/>
      <c r="BG17" s="642" t="s">
        <v>129</v>
      </c>
      <c r="BH17" s="643"/>
      <c r="BI17" s="643"/>
      <c r="BJ17" s="643"/>
      <c r="BK17" s="643"/>
      <c r="BL17" s="643"/>
      <c r="BM17" s="643"/>
      <c r="BN17" s="644"/>
      <c r="BO17" s="675" t="s">
        <v>129</v>
      </c>
      <c r="BP17" s="675"/>
      <c r="BQ17" s="675"/>
      <c r="BR17" s="675"/>
      <c r="BS17" s="648" t="s">
        <v>182</v>
      </c>
      <c r="BT17" s="643"/>
      <c r="BU17" s="643"/>
      <c r="BV17" s="643"/>
      <c r="BW17" s="643"/>
      <c r="BX17" s="643"/>
      <c r="BY17" s="643"/>
      <c r="BZ17" s="643"/>
      <c r="CA17" s="643"/>
      <c r="CB17" s="689"/>
      <c r="CD17" s="681" t="s">
        <v>271</v>
      </c>
      <c r="CE17" s="682"/>
      <c r="CF17" s="682"/>
      <c r="CG17" s="682"/>
      <c r="CH17" s="682"/>
      <c r="CI17" s="682"/>
      <c r="CJ17" s="682"/>
      <c r="CK17" s="682"/>
      <c r="CL17" s="682"/>
      <c r="CM17" s="682"/>
      <c r="CN17" s="682"/>
      <c r="CO17" s="682"/>
      <c r="CP17" s="682"/>
      <c r="CQ17" s="683"/>
      <c r="CR17" s="642">
        <v>1536311</v>
      </c>
      <c r="CS17" s="643"/>
      <c r="CT17" s="643"/>
      <c r="CU17" s="643"/>
      <c r="CV17" s="643"/>
      <c r="CW17" s="643"/>
      <c r="CX17" s="643"/>
      <c r="CY17" s="644"/>
      <c r="CZ17" s="675">
        <v>8.6999999999999993</v>
      </c>
      <c r="DA17" s="675"/>
      <c r="DB17" s="675"/>
      <c r="DC17" s="675"/>
      <c r="DD17" s="648" t="s">
        <v>129</v>
      </c>
      <c r="DE17" s="643"/>
      <c r="DF17" s="643"/>
      <c r="DG17" s="643"/>
      <c r="DH17" s="643"/>
      <c r="DI17" s="643"/>
      <c r="DJ17" s="643"/>
      <c r="DK17" s="643"/>
      <c r="DL17" s="643"/>
      <c r="DM17" s="643"/>
      <c r="DN17" s="643"/>
      <c r="DO17" s="643"/>
      <c r="DP17" s="644"/>
      <c r="DQ17" s="648">
        <v>1486912</v>
      </c>
      <c r="DR17" s="643"/>
      <c r="DS17" s="643"/>
      <c r="DT17" s="643"/>
      <c r="DU17" s="643"/>
      <c r="DV17" s="643"/>
      <c r="DW17" s="643"/>
      <c r="DX17" s="643"/>
      <c r="DY17" s="643"/>
      <c r="DZ17" s="643"/>
      <c r="EA17" s="643"/>
      <c r="EB17" s="643"/>
      <c r="EC17" s="689"/>
    </row>
    <row r="18" spans="2:133" ht="11.25" customHeight="1" x14ac:dyDescent="0.15">
      <c r="B18" s="639" t="s">
        <v>272</v>
      </c>
      <c r="C18" s="640"/>
      <c r="D18" s="640"/>
      <c r="E18" s="640"/>
      <c r="F18" s="640"/>
      <c r="G18" s="640"/>
      <c r="H18" s="640"/>
      <c r="I18" s="640"/>
      <c r="J18" s="640"/>
      <c r="K18" s="640"/>
      <c r="L18" s="640"/>
      <c r="M18" s="640"/>
      <c r="N18" s="640"/>
      <c r="O18" s="640"/>
      <c r="P18" s="640"/>
      <c r="Q18" s="641"/>
      <c r="R18" s="642">
        <v>9186</v>
      </c>
      <c r="S18" s="643"/>
      <c r="T18" s="643"/>
      <c r="U18" s="643"/>
      <c r="V18" s="643"/>
      <c r="W18" s="643"/>
      <c r="X18" s="643"/>
      <c r="Y18" s="644"/>
      <c r="Z18" s="675">
        <v>0</v>
      </c>
      <c r="AA18" s="675"/>
      <c r="AB18" s="675"/>
      <c r="AC18" s="675"/>
      <c r="AD18" s="676">
        <v>9186</v>
      </c>
      <c r="AE18" s="676"/>
      <c r="AF18" s="676"/>
      <c r="AG18" s="676"/>
      <c r="AH18" s="676"/>
      <c r="AI18" s="676"/>
      <c r="AJ18" s="676"/>
      <c r="AK18" s="676"/>
      <c r="AL18" s="645">
        <v>0.1</v>
      </c>
      <c r="AM18" s="646"/>
      <c r="AN18" s="646"/>
      <c r="AO18" s="677"/>
      <c r="AP18" s="639" t="s">
        <v>273</v>
      </c>
      <c r="AQ18" s="640"/>
      <c r="AR18" s="640"/>
      <c r="AS18" s="640"/>
      <c r="AT18" s="640"/>
      <c r="AU18" s="640"/>
      <c r="AV18" s="640"/>
      <c r="AW18" s="640"/>
      <c r="AX18" s="640"/>
      <c r="AY18" s="640"/>
      <c r="AZ18" s="640"/>
      <c r="BA18" s="640"/>
      <c r="BB18" s="640"/>
      <c r="BC18" s="640"/>
      <c r="BD18" s="640"/>
      <c r="BE18" s="640"/>
      <c r="BF18" s="641"/>
      <c r="BG18" s="642" t="s">
        <v>248</v>
      </c>
      <c r="BH18" s="643"/>
      <c r="BI18" s="643"/>
      <c r="BJ18" s="643"/>
      <c r="BK18" s="643"/>
      <c r="BL18" s="643"/>
      <c r="BM18" s="643"/>
      <c r="BN18" s="644"/>
      <c r="BO18" s="675" t="s">
        <v>129</v>
      </c>
      <c r="BP18" s="675"/>
      <c r="BQ18" s="675"/>
      <c r="BR18" s="675"/>
      <c r="BS18" s="648" t="s">
        <v>248</v>
      </c>
      <c r="BT18" s="643"/>
      <c r="BU18" s="643"/>
      <c r="BV18" s="643"/>
      <c r="BW18" s="643"/>
      <c r="BX18" s="643"/>
      <c r="BY18" s="643"/>
      <c r="BZ18" s="643"/>
      <c r="CA18" s="643"/>
      <c r="CB18" s="689"/>
      <c r="CD18" s="681" t="s">
        <v>274</v>
      </c>
      <c r="CE18" s="682"/>
      <c r="CF18" s="682"/>
      <c r="CG18" s="682"/>
      <c r="CH18" s="682"/>
      <c r="CI18" s="682"/>
      <c r="CJ18" s="682"/>
      <c r="CK18" s="682"/>
      <c r="CL18" s="682"/>
      <c r="CM18" s="682"/>
      <c r="CN18" s="682"/>
      <c r="CO18" s="682"/>
      <c r="CP18" s="682"/>
      <c r="CQ18" s="683"/>
      <c r="CR18" s="642" t="s">
        <v>129</v>
      </c>
      <c r="CS18" s="643"/>
      <c r="CT18" s="643"/>
      <c r="CU18" s="643"/>
      <c r="CV18" s="643"/>
      <c r="CW18" s="643"/>
      <c r="CX18" s="643"/>
      <c r="CY18" s="644"/>
      <c r="CZ18" s="675" t="s">
        <v>248</v>
      </c>
      <c r="DA18" s="675"/>
      <c r="DB18" s="675"/>
      <c r="DC18" s="675"/>
      <c r="DD18" s="648" t="s">
        <v>182</v>
      </c>
      <c r="DE18" s="643"/>
      <c r="DF18" s="643"/>
      <c r="DG18" s="643"/>
      <c r="DH18" s="643"/>
      <c r="DI18" s="643"/>
      <c r="DJ18" s="643"/>
      <c r="DK18" s="643"/>
      <c r="DL18" s="643"/>
      <c r="DM18" s="643"/>
      <c r="DN18" s="643"/>
      <c r="DO18" s="643"/>
      <c r="DP18" s="644"/>
      <c r="DQ18" s="648" t="s">
        <v>129</v>
      </c>
      <c r="DR18" s="643"/>
      <c r="DS18" s="643"/>
      <c r="DT18" s="643"/>
      <c r="DU18" s="643"/>
      <c r="DV18" s="643"/>
      <c r="DW18" s="643"/>
      <c r="DX18" s="643"/>
      <c r="DY18" s="643"/>
      <c r="DZ18" s="643"/>
      <c r="EA18" s="643"/>
      <c r="EB18" s="643"/>
      <c r="EC18" s="689"/>
    </row>
    <row r="19" spans="2:133" ht="11.25" customHeight="1" x14ac:dyDescent="0.15">
      <c r="B19" s="639" t="s">
        <v>275</v>
      </c>
      <c r="C19" s="640"/>
      <c r="D19" s="640"/>
      <c r="E19" s="640"/>
      <c r="F19" s="640"/>
      <c r="G19" s="640"/>
      <c r="H19" s="640"/>
      <c r="I19" s="640"/>
      <c r="J19" s="640"/>
      <c r="K19" s="640"/>
      <c r="L19" s="640"/>
      <c r="M19" s="640"/>
      <c r="N19" s="640"/>
      <c r="O19" s="640"/>
      <c r="P19" s="640"/>
      <c r="Q19" s="641"/>
      <c r="R19" s="642">
        <v>5338</v>
      </c>
      <c r="S19" s="643"/>
      <c r="T19" s="643"/>
      <c r="U19" s="643"/>
      <c r="V19" s="643"/>
      <c r="W19" s="643"/>
      <c r="X19" s="643"/>
      <c r="Y19" s="644"/>
      <c r="Z19" s="675">
        <v>0</v>
      </c>
      <c r="AA19" s="675"/>
      <c r="AB19" s="675"/>
      <c r="AC19" s="675"/>
      <c r="AD19" s="676">
        <v>5338</v>
      </c>
      <c r="AE19" s="676"/>
      <c r="AF19" s="676"/>
      <c r="AG19" s="676"/>
      <c r="AH19" s="676"/>
      <c r="AI19" s="676"/>
      <c r="AJ19" s="676"/>
      <c r="AK19" s="676"/>
      <c r="AL19" s="645">
        <v>0.1</v>
      </c>
      <c r="AM19" s="646"/>
      <c r="AN19" s="646"/>
      <c r="AO19" s="677"/>
      <c r="AP19" s="639" t="s">
        <v>276</v>
      </c>
      <c r="AQ19" s="640"/>
      <c r="AR19" s="640"/>
      <c r="AS19" s="640"/>
      <c r="AT19" s="640"/>
      <c r="AU19" s="640"/>
      <c r="AV19" s="640"/>
      <c r="AW19" s="640"/>
      <c r="AX19" s="640"/>
      <c r="AY19" s="640"/>
      <c r="AZ19" s="640"/>
      <c r="BA19" s="640"/>
      <c r="BB19" s="640"/>
      <c r="BC19" s="640"/>
      <c r="BD19" s="640"/>
      <c r="BE19" s="640"/>
      <c r="BF19" s="641"/>
      <c r="BG19" s="642" t="s">
        <v>129</v>
      </c>
      <c r="BH19" s="643"/>
      <c r="BI19" s="643"/>
      <c r="BJ19" s="643"/>
      <c r="BK19" s="643"/>
      <c r="BL19" s="643"/>
      <c r="BM19" s="643"/>
      <c r="BN19" s="644"/>
      <c r="BO19" s="675" t="s">
        <v>129</v>
      </c>
      <c r="BP19" s="675"/>
      <c r="BQ19" s="675"/>
      <c r="BR19" s="675"/>
      <c r="BS19" s="648" t="s">
        <v>248</v>
      </c>
      <c r="BT19" s="643"/>
      <c r="BU19" s="643"/>
      <c r="BV19" s="643"/>
      <c r="BW19" s="643"/>
      <c r="BX19" s="643"/>
      <c r="BY19" s="643"/>
      <c r="BZ19" s="643"/>
      <c r="CA19" s="643"/>
      <c r="CB19" s="689"/>
      <c r="CD19" s="681" t="s">
        <v>277</v>
      </c>
      <c r="CE19" s="682"/>
      <c r="CF19" s="682"/>
      <c r="CG19" s="682"/>
      <c r="CH19" s="682"/>
      <c r="CI19" s="682"/>
      <c r="CJ19" s="682"/>
      <c r="CK19" s="682"/>
      <c r="CL19" s="682"/>
      <c r="CM19" s="682"/>
      <c r="CN19" s="682"/>
      <c r="CO19" s="682"/>
      <c r="CP19" s="682"/>
      <c r="CQ19" s="683"/>
      <c r="CR19" s="642" t="s">
        <v>129</v>
      </c>
      <c r="CS19" s="643"/>
      <c r="CT19" s="643"/>
      <c r="CU19" s="643"/>
      <c r="CV19" s="643"/>
      <c r="CW19" s="643"/>
      <c r="CX19" s="643"/>
      <c r="CY19" s="644"/>
      <c r="CZ19" s="675" t="s">
        <v>129</v>
      </c>
      <c r="DA19" s="675"/>
      <c r="DB19" s="675"/>
      <c r="DC19" s="675"/>
      <c r="DD19" s="648" t="s">
        <v>248</v>
      </c>
      <c r="DE19" s="643"/>
      <c r="DF19" s="643"/>
      <c r="DG19" s="643"/>
      <c r="DH19" s="643"/>
      <c r="DI19" s="643"/>
      <c r="DJ19" s="643"/>
      <c r="DK19" s="643"/>
      <c r="DL19" s="643"/>
      <c r="DM19" s="643"/>
      <c r="DN19" s="643"/>
      <c r="DO19" s="643"/>
      <c r="DP19" s="644"/>
      <c r="DQ19" s="648" t="s">
        <v>182</v>
      </c>
      <c r="DR19" s="643"/>
      <c r="DS19" s="643"/>
      <c r="DT19" s="643"/>
      <c r="DU19" s="643"/>
      <c r="DV19" s="643"/>
      <c r="DW19" s="643"/>
      <c r="DX19" s="643"/>
      <c r="DY19" s="643"/>
      <c r="DZ19" s="643"/>
      <c r="EA19" s="643"/>
      <c r="EB19" s="643"/>
      <c r="EC19" s="689"/>
    </row>
    <row r="20" spans="2:133" ht="11.25" customHeight="1" x14ac:dyDescent="0.15">
      <c r="B20" s="639" t="s">
        <v>278</v>
      </c>
      <c r="C20" s="640"/>
      <c r="D20" s="640"/>
      <c r="E20" s="640"/>
      <c r="F20" s="640"/>
      <c r="G20" s="640"/>
      <c r="H20" s="640"/>
      <c r="I20" s="640"/>
      <c r="J20" s="640"/>
      <c r="K20" s="640"/>
      <c r="L20" s="640"/>
      <c r="M20" s="640"/>
      <c r="N20" s="640"/>
      <c r="O20" s="640"/>
      <c r="P20" s="640"/>
      <c r="Q20" s="641"/>
      <c r="R20" s="642">
        <v>2419</v>
      </c>
      <c r="S20" s="643"/>
      <c r="T20" s="643"/>
      <c r="U20" s="643"/>
      <c r="V20" s="643"/>
      <c r="W20" s="643"/>
      <c r="X20" s="643"/>
      <c r="Y20" s="644"/>
      <c r="Z20" s="675">
        <v>0</v>
      </c>
      <c r="AA20" s="675"/>
      <c r="AB20" s="675"/>
      <c r="AC20" s="675"/>
      <c r="AD20" s="676">
        <v>2419</v>
      </c>
      <c r="AE20" s="676"/>
      <c r="AF20" s="676"/>
      <c r="AG20" s="676"/>
      <c r="AH20" s="676"/>
      <c r="AI20" s="676"/>
      <c r="AJ20" s="676"/>
      <c r="AK20" s="676"/>
      <c r="AL20" s="645">
        <v>0</v>
      </c>
      <c r="AM20" s="646"/>
      <c r="AN20" s="646"/>
      <c r="AO20" s="677"/>
      <c r="AP20" s="639" t="s">
        <v>279</v>
      </c>
      <c r="AQ20" s="640"/>
      <c r="AR20" s="640"/>
      <c r="AS20" s="640"/>
      <c r="AT20" s="640"/>
      <c r="AU20" s="640"/>
      <c r="AV20" s="640"/>
      <c r="AW20" s="640"/>
      <c r="AX20" s="640"/>
      <c r="AY20" s="640"/>
      <c r="AZ20" s="640"/>
      <c r="BA20" s="640"/>
      <c r="BB20" s="640"/>
      <c r="BC20" s="640"/>
      <c r="BD20" s="640"/>
      <c r="BE20" s="640"/>
      <c r="BF20" s="641"/>
      <c r="BG20" s="642" t="s">
        <v>129</v>
      </c>
      <c r="BH20" s="643"/>
      <c r="BI20" s="643"/>
      <c r="BJ20" s="643"/>
      <c r="BK20" s="643"/>
      <c r="BL20" s="643"/>
      <c r="BM20" s="643"/>
      <c r="BN20" s="644"/>
      <c r="BO20" s="675" t="s">
        <v>248</v>
      </c>
      <c r="BP20" s="675"/>
      <c r="BQ20" s="675"/>
      <c r="BR20" s="675"/>
      <c r="BS20" s="648" t="s">
        <v>129</v>
      </c>
      <c r="BT20" s="643"/>
      <c r="BU20" s="643"/>
      <c r="BV20" s="643"/>
      <c r="BW20" s="643"/>
      <c r="BX20" s="643"/>
      <c r="BY20" s="643"/>
      <c r="BZ20" s="643"/>
      <c r="CA20" s="643"/>
      <c r="CB20" s="689"/>
      <c r="CD20" s="681" t="s">
        <v>280</v>
      </c>
      <c r="CE20" s="682"/>
      <c r="CF20" s="682"/>
      <c r="CG20" s="682"/>
      <c r="CH20" s="682"/>
      <c r="CI20" s="682"/>
      <c r="CJ20" s="682"/>
      <c r="CK20" s="682"/>
      <c r="CL20" s="682"/>
      <c r="CM20" s="682"/>
      <c r="CN20" s="682"/>
      <c r="CO20" s="682"/>
      <c r="CP20" s="682"/>
      <c r="CQ20" s="683"/>
      <c r="CR20" s="642">
        <v>17667614</v>
      </c>
      <c r="CS20" s="643"/>
      <c r="CT20" s="643"/>
      <c r="CU20" s="643"/>
      <c r="CV20" s="643"/>
      <c r="CW20" s="643"/>
      <c r="CX20" s="643"/>
      <c r="CY20" s="644"/>
      <c r="CZ20" s="675">
        <v>100</v>
      </c>
      <c r="DA20" s="675"/>
      <c r="DB20" s="675"/>
      <c r="DC20" s="675"/>
      <c r="DD20" s="648">
        <v>2754694</v>
      </c>
      <c r="DE20" s="643"/>
      <c r="DF20" s="643"/>
      <c r="DG20" s="643"/>
      <c r="DH20" s="643"/>
      <c r="DI20" s="643"/>
      <c r="DJ20" s="643"/>
      <c r="DK20" s="643"/>
      <c r="DL20" s="643"/>
      <c r="DM20" s="643"/>
      <c r="DN20" s="643"/>
      <c r="DO20" s="643"/>
      <c r="DP20" s="644"/>
      <c r="DQ20" s="648">
        <v>7890397</v>
      </c>
      <c r="DR20" s="643"/>
      <c r="DS20" s="643"/>
      <c r="DT20" s="643"/>
      <c r="DU20" s="643"/>
      <c r="DV20" s="643"/>
      <c r="DW20" s="643"/>
      <c r="DX20" s="643"/>
      <c r="DY20" s="643"/>
      <c r="DZ20" s="643"/>
      <c r="EA20" s="643"/>
      <c r="EB20" s="643"/>
      <c r="EC20" s="689"/>
    </row>
    <row r="21" spans="2:133" ht="11.25" customHeight="1" x14ac:dyDescent="0.15">
      <c r="B21" s="639" t="s">
        <v>281</v>
      </c>
      <c r="C21" s="640"/>
      <c r="D21" s="640"/>
      <c r="E21" s="640"/>
      <c r="F21" s="640"/>
      <c r="G21" s="640"/>
      <c r="H21" s="640"/>
      <c r="I21" s="640"/>
      <c r="J21" s="640"/>
      <c r="K21" s="640"/>
      <c r="L21" s="640"/>
      <c r="M21" s="640"/>
      <c r="N21" s="640"/>
      <c r="O21" s="640"/>
      <c r="P21" s="640"/>
      <c r="Q21" s="641"/>
      <c r="R21" s="642">
        <v>1429</v>
      </c>
      <c r="S21" s="643"/>
      <c r="T21" s="643"/>
      <c r="U21" s="643"/>
      <c r="V21" s="643"/>
      <c r="W21" s="643"/>
      <c r="X21" s="643"/>
      <c r="Y21" s="644"/>
      <c r="Z21" s="675">
        <v>0</v>
      </c>
      <c r="AA21" s="675"/>
      <c r="AB21" s="675"/>
      <c r="AC21" s="675"/>
      <c r="AD21" s="676">
        <v>1429</v>
      </c>
      <c r="AE21" s="676"/>
      <c r="AF21" s="676"/>
      <c r="AG21" s="676"/>
      <c r="AH21" s="676"/>
      <c r="AI21" s="676"/>
      <c r="AJ21" s="676"/>
      <c r="AK21" s="676"/>
      <c r="AL21" s="645">
        <v>0</v>
      </c>
      <c r="AM21" s="646"/>
      <c r="AN21" s="646"/>
      <c r="AO21" s="677"/>
      <c r="AP21" s="736" t="s">
        <v>282</v>
      </c>
      <c r="AQ21" s="744"/>
      <c r="AR21" s="744"/>
      <c r="AS21" s="744"/>
      <c r="AT21" s="744"/>
      <c r="AU21" s="744"/>
      <c r="AV21" s="744"/>
      <c r="AW21" s="744"/>
      <c r="AX21" s="744"/>
      <c r="AY21" s="744"/>
      <c r="AZ21" s="744"/>
      <c r="BA21" s="744"/>
      <c r="BB21" s="744"/>
      <c r="BC21" s="744"/>
      <c r="BD21" s="744"/>
      <c r="BE21" s="744"/>
      <c r="BF21" s="738"/>
      <c r="BG21" s="642" t="s">
        <v>129</v>
      </c>
      <c r="BH21" s="643"/>
      <c r="BI21" s="643"/>
      <c r="BJ21" s="643"/>
      <c r="BK21" s="643"/>
      <c r="BL21" s="643"/>
      <c r="BM21" s="643"/>
      <c r="BN21" s="644"/>
      <c r="BO21" s="675" t="s">
        <v>129</v>
      </c>
      <c r="BP21" s="675"/>
      <c r="BQ21" s="675"/>
      <c r="BR21" s="675"/>
      <c r="BS21" s="648" t="s">
        <v>129</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283</v>
      </c>
      <c r="C22" s="640"/>
      <c r="D22" s="640"/>
      <c r="E22" s="640"/>
      <c r="F22" s="640"/>
      <c r="G22" s="640"/>
      <c r="H22" s="640"/>
      <c r="I22" s="640"/>
      <c r="J22" s="640"/>
      <c r="K22" s="640"/>
      <c r="L22" s="640"/>
      <c r="M22" s="640"/>
      <c r="N22" s="640"/>
      <c r="O22" s="640"/>
      <c r="P22" s="640"/>
      <c r="Q22" s="641"/>
      <c r="R22" s="642">
        <v>4935009</v>
      </c>
      <c r="S22" s="643"/>
      <c r="T22" s="643"/>
      <c r="U22" s="643"/>
      <c r="V22" s="643"/>
      <c r="W22" s="643"/>
      <c r="X22" s="643"/>
      <c r="Y22" s="644"/>
      <c r="Z22" s="675">
        <v>26.7</v>
      </c>
      <c r="AA22" s="675"/>
      <c r="AB22" s="675"/>
      <c r="AC22" s="675"/>
      <c r="AD22" s="676">
        <v>4070268</v>
      </c>
      <c r="AE22" s="676"/>
      <c r="AF22" s="676"/>
      <c r="AG22" s="676"/>
      <c r="AH22" s="676"/>
      <c r="AI22" s="676"/>
      <c r="AJ22" s="676"/>
      <c r="AK22" s="676"/>
      <c r="AL22" s="645">
        <v>63.1</v>
      </c>
      <c r="AM22" s="646"/>
      <c r="AN22" s="646"/>
      <c r="AO22" s="677"/>
      <c r="AP22" s="736" t="s">
        <v>284</v>
      </c>
      <c r="AQ22" s="744"/>
      <c r="AR22" s="744"/>
      <c r="AS22" s="744"/>
      <c r="AT22" s="744"/>
      <c r="AU22" s="744"/>
      <c r="AV22" s="744"/>
      <c r="AW22" s="744"/>
      <c r="AX22" s="744"/>
      <c r="AY22" s="744"/>
      <c r="AZ22" s="744"/>
      <c r="BA22" s="744"/>
      <c r="BB22" s="744"/>
      <c r="BC22" s="744"/>
      <c r="BD22" s="744"/>
      <c r="BE22" s="744"/>
      <c r="BF22" s="738"/>
      <c r="BG22" s="642" t="s">
        <v>248</v>
      </c>
      <c r="BH22" s="643"/>
      <c r="BI22" s="643"/>
      <c r="BJ22" s="643"/>
      <c r="BK22" s="643"/>
      <c r="BL22" s="643"/>
      <c r="BM22" s="643"/>
      <c r="BN22" s="644"/>
      <c r="BO22" s="675" t="s">
        <v>248</v>
      </c>
      <c r="BP22" s="675"/>
      <c r="BQ22" s="675"/>
      <c r="BR22" s="675"/>
      <c r="BS22" s="648" t="s">
        <v>129</v>
      </c>
      <c r="BT22" s="643"/>
      <c r="BU22" s="643"/>
      <c r="BV22" s="643"/>
      <c r="BW22" s="643"/>
      <c r="BX22" s="643"/>
      <c r="BY22" s="643"/>
      <c r="BZ22" s="643"/>
      <c r="CA22" s="643"/>
      <c r="CB22" s="689"/>
      <c r="CD22" s="746" t="s">
        <v>285</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286</v>
      </c>
      <c r="C23" s="640"/>
      <c r="D23" s="640"/>
      <c r="E23" s="640"/>
      <c r="F23" s="640"/>
      <c r="G23" s="640"/>
      <c r="H23" s="640"/>
      <c r="I23" s="640"/>
      <c r="J23" s="640"/>
      <c r="K23" s="640"/>
      <c r="L23" s="640"/>
      <c r="M23" s="640"/>
      <c r="N23" s="640"/>
      <c r="O23" s="640"/>
      <c r="P23" s="640"/>
      <c r="Q23" s="641"/>
      <c r="R23" s="642">
        <v>4070268</v>
      </c>
      <c r="S23" s="643"/>
      <c r="T23" s="643"/>
      <c r="U23" s="643"/>
      <c r="V23" s="643"/>
      <c r="W23" s="643"/>
      <c r="X23" s="643"/>
      <c r="Y23" s="644"/>
      <c r="Z23" s="675">
        <v>22.1</v>
      </c>
      <c r="AA23" s="675"/>
      <c r="AB23" s="675"/>
      <c r="AC23" s="675"/>
      <c r="AD23" s="676">
        <v>4070268</v>
      </c>
      <c r="AE23" s="676"/>
      <c r="AF23" s="676"/>
      <c r="AG23" s="676"/>
      <c r="AH23" s="676"/>
      <c r="AI23" s="676"/>
      <c r="AJ23" s="676"/>
      <c r="AK23" s="676"/>
      <c r="AL23" s="645">
        <v>63.1</v>
      </c>
      <c r="AM23" s="646"/>
      <c r="AN23" s="646"/>
      <c r="AO23" s="677"/>
      <c r="AP23" s="736" t="s">
        <v>287</v>
      </c>
      <c r="AQ23" s="744"/>
      <c r="AR23" s="744"/>
      <c r="AS23" s="744"/>
      <c r="AT23" s="744"/>
      <c r="AU23" s="744"/>
      <c r="AV23" s="744"/>
      <c r="AW23" s="744"/>
      <c r="AX23" s="744"/>
      <c r="AY23" s="744"/>
      <c r="AZ23" s="744"/>
      <c r="BA23" s="744"/>
      <c r="BB23" s="744"/>
      <c r="BC23" s="744"/>
      <c r="BD23" s="744"/>
      <c r="BE23" s="744"/>
      <c r="BF23" s="738"/>
      <c r="BG23" s="642" t="s">
        <v>248</v>
      </c>
      <c r="BH23" s="643"/>
      <c r="BI23" s="643"/>
      <c r="BJ23" s="643"/>
      <c r="BK23" s="643"/>
      <c r="BL23" s="643"/>
      <c r="BM23" s="643"/>
      <c r="BN23" s="644"/>
      <c r="BO23" s="675" t="s">
        <v>129</v>
      </c>
      <c r="BP23" s="675"/>
      <c r="BQ23" s="675"/>
      <c r="BR23" s="675"/>
      <c r="BS23" s="648" t="s">
        <v>248</v>
      </c>
      <c r="BT23" s="643"/>
      <c r="BU23" s="643"/>
      <c r="BV23" s="643"/>
      <c r="BW23" s="643"/>
      <c r="BX23" s="643"/>
      <c r="BY23" s="643"/>
      <c r="BZ23" s="643"/>
      <c r="CA23" s="643"/>
      <c r="CB23" s="689"/>
      <c r="CD23" s="746" t="s">
        <v>226</v>
      </c>
      <c r="CE23" s="747"/>
      <c r="CF23" s="747"/>
      <c r="CG23" s="747"/>
      <c r="CH23" s="747"/>
      <c r="CI23" s="747"/>
      <c r="CJ23" s="747"/>
      <c r="CK23" s="747"/>
      <c r="CL23" s="747"/>
      <c r="CM23" s="747"/>
      <c r="CN23" s="747"/>
      <c r="CO23" s="747"/>
      <c r="CP23" s="747"/>
      <c r="CQ23" s="748"/>
      <c r="CR23" s="746" t="s">
        <v>288</v>
      </c>
      <c r="CS23" s="747"/>
      <c r="CT23" s="747"/>
      <c r="CU23" s="747"/>
      <c r="CV23" s="747"/>
      <c r="CW23" s="747"/>
      <c r="CX23" s="747"/>
      <c r="CY23" s="748"/>
      <c r="CZ23" s="746" t="s">
        <v>289</v>
      </c>
      <c r="DA23" s="747"/>
      <c r="DB23" s="747"/>
      <c r="DC23" s="748"/>
      <c r="DD23" s="746" t="s">
        <v>290</v>
      </c>
      <c r="DE23" s="747"/>
      <c r="DF23" s="747"/>
      <c r="DG23" s="747"/>
      <c r="DH23" s="747"/>
      <c r="DI23" s="747"/>
      <c r="DJ23" s="747"/>
      <c r="DK23" s="748"/>
      <c r="DL23" s="755" t="s">
        <v>291</v>
      </c>
      <c r="DM23" s="756"/>
      <c r="DN23" s="756"/>
      <c r="DO23" s="756"/>
      <c r="DP23" s="756"/>
      <c r="DQ23" s="756"/>
      <c r="DR23" s="756"/>
      <c r="DS23" s="756"/>
      <c r="DT23" s="756"/>
      <c r="DU23" s="756"/>
      <c r="DV23" s="757"/>
      <c r="DW23" s="746" t="s">
        <v>292</v>
      </c>
      <c r="DX23" s="747"/>
      <c r="DY23" s="747"/>
      <c r="DZ23" s="747"/>
      <c r="EA23" s="747"/>
      <c r="EB23" s="747"/>
      <c r="EC23" s="748"/>
    </row>
    <row r="24" spans="2:133" ht="11.25" customHeight="1" x14ac:dyDescent="0.15">
      <c r="B24" s="639" t="s">
        <v>293</v>
      </c>
      <c r="C24" s="640"/>
      <c r="D24" s="640"/>
      <c r="E24" s="640"/>
      <c r="F24" s="640"/>
      <c r="G24" s="640"/>
      <c r="H24" s="640"/>
      <c r="I24" s="640"/>
      <c r="J24" s="640"/>
      <c r="K24" s="640"/>
      <c r="L24" s="640"/>
      <c r="M24" s="640"/>
      <c r="N24" s="640"/>
      <c r="O24" s="640"/>
      <c r="P24" s="640"/>
      <c r="Q24" s="641"/>
      <c r="R24" s="642">
        <v>864741</v>
      </c>
      <c r="S24" s="643"/>
      <c r="T24" s="643"/>
      <c r="U24" s="643"/>
      <c r="V24" s="643"/>
      <c r="W24" s="643"/>
      <c r="X24" s="643"/>
      <c r="Y24" s="644"/>
      <c r="Z24" s="675">
        <v>4.7</v>
      </c>
      <c r="AA24" s="675"/>
      <c r="AB24" s="675"/>
      <c r="AC24" s="675"/>
      <c r="AD24" s="676" t="s">
        <v>182</v>
      </c>
      <c r="AE24" s="676"/>
      <c r="AF24" s="676"/>
      <c r="AG24" s="676"/>
      <c r="AH24" s="676"/>
      <c r="AI24" s="676"/>
      <c r="AJ24" s="676"/>
      <c r="AK24" s="676"/>
      <c r="AL24" s="645" t="s">
        <v>129</v>
      </c>
      <c r="AM24" s="646"/>
      <c r="AN24" s="646"/>
      <c r="AO24" s="677"/>
      <c r="AP24" s="736" t="s">
        <v>294</v>
      </c>
      <c r="AQ24" s="744"/>
      <c r="AR24" s="744"/>
      <c r="AS24" s="744"/>
      <c r="AT24" s="744"/>
      <c r="AU24" s="744"/>
      <c r="AV24" s="744"/>
      <c r="AW24" s="744"/>
      <c r="AX24" s="744"/>
      <c r="AY24" s="744"/>
      <c r="AZ24" s="744"/>
      <c r="BA24" s="744"/>
      <c r="BB24" s="744"/>
      <c r="BC24" s="744"/>
      <c r="BD24" s="744"/>
      <c r="BE24" s="744"/>
      <c r="BF24" s="738"/>
      <c r="BG24" s="642" t="s">
        <v>129</v>
      </c>
      <c r="BH24" s="643"/>
      <c r="BI24" s="643"/>
      <c r="BJ24" s="643"/>
      <c r="BK24" s="643"/>
      <c r="BL24" s="643"/>
      <c r="BM24" s="643"/>
      <c r="BN24" s="644"/>
      <c r="BO24" s="675" t="s">
        <v>182</v>
      </c>
      <c r="BP24" s="675"/>
      <c r="BQ24" s="675"/>
      <c r="BR24" s="675"/>
      <c r="BS24" s="648" t="s">
        <v>248</v>
      </c>
      <c r="BT24" s="643"/>
      <c r="BU24" s="643"/>
      <c r="BV24" s="643"/>
      <c r="BW24" s="643"/>
      <c r="BX24" s="643"/>
      <c r="BY24" s="643"/>
      <c r="BZ24" s="643"/>
      <c r="CA24" s="643"/>
      <c r="CB24" s="689"/>
      <c r="CD24" s="700" t="s">
        <v>295</v>
      </c>
      <c r="CE24" s="701"/>
      <c r="CF24" s="701"/>
      <c r="CG24" s="701"/>
      <c r="CH24" s="701"/>
      <c r="CI24" s="701"/>
      <c r="CJ24" s="701"/>
      <c r="CK24" s="701"/>
      <c r="CL24" s="701"/>
      <c r="CM24" s="701"/>
      <c r="CN24" s="701"/>
      <c r="CO24" s="701"/>
      <c r="CP24" s="701"/>
      <c r="CQ24" s="702"/>
      <c r="CR24" s="697">
        <v>5477135</v>
      </c>
      <c r="CS24" s="698"/>
      <c r="CT24" s="698"/>
      <c r="CU24" s="698"/>
      <c r="CV24" s="698"/>
      <c r="CW24" s="698"/>
      <c r="CX24" s="698"/>
      <c r="CY24" s="741"/>
      <c r="CZ24" s="742">
        <v>31</v>
      </c>
      <c r="DA24" s="713"/>
      <c r="DB24" s="713"/>
      <c r="DC24" s="745"/>
      <c r="DD24" s="740">
        <v>3941263</v>
      </c>
      <c r="DE24" s="698"/>
      <c r="DF24" s="698"/>
      <c r="DG24" s="698"/>
      <c r="DH24" s="698"/>
      <c r="DI24" s="698"/>
      <c r="DJ24" s="698"/>
      <c r="DK24" s="741"/>
      <c r="DL24" s="740">
        <v>3483720</v>
      </c>
      <c r="DM24" s="698"/>
      <c r="DN24" s="698"/>
      <c r="DO24" s="698"/>
      <c r="DP24" s="698"/>
      <c r="DQ24" s="698"/>
      <c r="DR24" s="698"/>
      <c r="DS24" s="698"/>
      <c r="DT24" s="698"/>
      <c r="DU24" s="698"/>
      <c r="DV24" s="741"/>
      <c r="DW24" s="742">
        <v>52.2</v>
      </c>
      <c r="DX24" s="713"/>
      <c r="DY24" s="713"/>
      <c r="DZ24" s="713"/>
      <c r="EA24" s="713"/>
      <c r="EB24" s="713"/>
      <c r="EC24" s="743"/>
    </row>
    <row r="25" spans="2:133" ht="11.25" customHeight="1" x14ac:dyDescent="0.15">
      <c r="B25" s="639" t="s">
        <v>296</v>
      </c>
      <c r="C25" s="640"/>
      <c r="D25" s="640"/>
      <c r="E25" s="640"/>
      <c r="F25" s="640"/>
      <c r="G25" s="640"/>
      <c r="H25" s="640"/>
      <c r="I25" s="640"/>
      <c r="J25" s="640"/>
      <c r="K25" s="640"/>
      <c r="L25" s="640"/>
      <c r="M25" s="640"/>
      <c r="N25" s="640"/>
      <c r="O25" s="640"/>
      <c r="P25" s="640"/>
      <c r="Q25" s="641"/>
      <c r="R25" s="642" t="s">
        <v>129</v>
      </c>
      <c r="S25" s="643"/>
      <c r="T25" s="643"/>
      <c r="U25" s="643"/>
      <c r="V25" s="643"/>
      <c r="W25" s="643"/>
      <c r="X25" s="643"/>
      <c r="Y25" s="644"/>
      <c r="Z25" s="675" t="s">
        <v>129</v>
      </c>
      <c r="AA25" s="675"/>
      <c r="AB25" s="675"/>
      <c r="AC25" s="675"/>
      <c r="AD25" s="676" t="s">
        <v>129</v>
      </c>
      <c r="AE25" s="676"/>
      <c r="AF25" s="676"/>
      <c r="AG25" s="676"/>
      <c r="AH25" s="676"/>
      <c r="AI25" s="676"/>
      <c r="AJ25" s="676"/>
      <c r="AK25" s="676"/>
      <c r="AL25" s="645" t="s">
        <v>129</v>
      </c>
      <c r="AM25" s="646"/>
      <c r="AN25" s="646"/>
      <c r="AO25" s="677"/>
      <c r="AP25" s="736" t="s">
        <v>297</v>
      </c>
      <c r="AQ25" s="744"/>
      <c r="AR25" s="744"/>
      <c r="AS25" s="744"/>
      <c r="AT25" s="744"/>
      <c r="AU25" s="744"/>
      <c r="AV25" s="744"/>
      <c r="AW25" s="744"/>
      <c r="AX25" s="744"/>
      <c r="AY25" s="744"/>
      <c r="AZ25" s="744"/>
      <c r="BA25" s="744"/>
      <c r="BB25" s="744"/>
      <c r="BC25" s="744"/>
      <c r="BD25" s="744"/>
      <c r="BE25" s="744"/>
      <c r="BF25" s="738"/>
      <c r="BG25" s="642" t="s">
        <v>129</v>
      </c>
      <c r="BH25" s="643"/>
      <c r="BI25" s="643"/>
      <c r="BJ25" s="643"/>
      <c r="BK25" s="643"/>
      <c r="BL25" s="643"/>
      <c r="BM25" s="643"/>
      <c r="BN25" s="644"/>
      <c r="BO25" s="675" t="s">
        <v>129</v>
      </c>
      <c r="BP25" s="675"/>
      <c r="BQ25" s="675"/>
      <c r="BR25" s="675"/>
      <c r="BS25" s="648" t="s">
        <v>129</v>
      </c>
      <c r="BT25" s="643"/>
      <c r="BU25" s="643"/>
      <c r="BV25" s="643"/>
      <c r="BW25" s="643"/>
      <c r="BX25" s="643"/>
      <c r="BY25" s="643"/>
      <c r="BZ25" s="643"/>
      <c r="CA25" s="643"/>
      <c r="CB25" s="689"/>
      <c r="CD25" s="681" t="s">
        <v>298</v>
      </c>
      <c r="CE25" s="682"/>
      <c r="CF25" s="682"/>
      <c r="CG25" s="682"/>
      <c r="CH25" s="682"/>
      <c r="CI25" s="682"/>
      <c r="CJ25" s="682"/>
      <c r="CK25" s="682"/>
      <c r="CL25" s="682"/>
      <c r="CM25" s="682"/>
      <c r="CN25" s="682"/>
      <c r="CO25" s="682"/>
      <c r="CP25" s="682"/>
      <c r="CQ25" s="683"/>
      <c r="CR25" s="642">
        <v>2111060</v>
      </c>
      <c r="CS25" s="661"/>
      <c r="CT25" s="661"/>
      <c r="CU25" s="661"/>
      <c r="CV25" s="661"/>
      <c r="CW25" s="661"/>
      <c r="CX25" s="661"/>
      <c r="CY25" s="662"/>
      <c r="CZ25" s="645">
        <v>11.9</v>
      </c>
      <c r="DA25" s="663"/>
      <c r="DB25" s="663"/>
      <c r="DC25" s="664"/>
      <c r="DD25" s="648">
        <v>1906209</v>
      </c>
      <c r="DE25" s="661"/>
      <c r="DF25" s="661"/>
      <c r="DG25" s="661"/>
      <c r="DH25" s="661"/>
      <c r="DI25" s="661"/>
      <c r="DJ25" s="661"/>
      <c r="DK25" s="662"/>
      <c r="DL25" s="648">
        <v>1754291</v>
      </c>
      <c r="DM25" s="661"/>
      <c r="DN25" s="661"/>
      <c r="DO25" s="661"/>
      <c r="DP25" s="661"/>
      <c r="DQ25" s="661"/>
      <c r="DR25" s="661"/>
      <c r="DS25" s="661"/>
      <c r="DT25" s="661"/>
      <c r="DU25" s="661"/>
      <c r="DV25" s="662"/>
      <c r="DW25" s="645">
        <v>26.3</v>
      </c>
      <c r="DX25" s="663"/>
      <c r="DY25" s="663"/>
      <c r="DZ25" s="663"/>
      <c r="EA25" s="663"/>
      <c r="EB25" s="663"/>
      <c r="EC25" s="684"/>
    </row>
    <row r="26" spans="2:133" ht="11.25" customHeight="1" x14ac:dyDescent="0.15">
      <c r="B26" s="639" t="s">
        <v>299</v>
      </c>
      <c r="C26" s="640"/>
      <c r="D26" s="640"/>
      <c r="E26" s="640"/>
      <c r="F26" s="640"/>
      <c r="G26" s="640"/>
      <c r="H26" s="640"/>
      <c r="I26" s="640"/>
      <c r="J26" s="640"/>
      <c r="K26" s="640"/>
      <c r="L26" s="640"/>
      <c r="M26" s="640"/>
      <c r="N26" s="640"/>
      <c r="O26" s="640"/>
      <c r="P26" s="640"/>
      <c r="Q26" s="641"/>
      <c r="R26" s="642">
        <v>7295403</v>
      </c>
      <c r="S26" s="643"/>
      <c r="T26" s="643"/>
      <c r="U26" s="643"/>
      <c r="V26" s="643"/>
      <c r="W26" s="643"/>
      <c r="X26" s="643"/>
      <c r="Y26" s="644"/>
      <c r="Z26" s="675">
        <v>39.5</v>
      </c>
      <c r="AA26" s="675"/>
      <c r="AB26" s="675"/>
      <c r="AC26" s="675"/>
      <c r="AD26" s="676">
        <v>6430662</v>
      </c>
      <c r="AE26" s="676"/>
      <c r="AF26" s="676"/>
      <c r="AG26" s="676"/>
      <c r="AH26" s="676"/>
      <c r="AI26" s="676"/>
      <c r="AJ26" s="676"/>
      <c r="AK26" s="676"/>
      <c r="AL26" s="645">
        <v>99.7</v>
      </c>
      <c r="AM26" s="646"/>
      <c r="AN26" s="646"/>
      <c r="AO26" s="677"/>
      <c r="AP26" s="736" t="s">
        <v>300</v>
      </c>
      <c r="AQ26" s="737"/>
      <c r="AR26" s="737"/>
      <c r="AS26" s="737"/>
      <c r="AT26" s="737"/>
      <c r="AU26" s="737"/>
      <c r="AV26" s="737"/>
      <c r="AW26" s="737"/>
      <c r="AX26" s="737"/>
      <c r="AY26" s="737"/>
      <c r="AZ26" s="737"/>
      <c r="BA26" s="737"/>
      <c r="BB26" s="737"/>
      <c r="BC26" s="737"/>
      <c r="BD26" s="737"/>
      <c r="BE26" s="737"/>
      <c r="BF26" s="738"/>
      <c r="BG26" s="642" t="s">
        <v>129</v>
      </c>
      <c r="BH26" s="643"/>
      <c r="BI26" s="643"/>
      <c r="BJ26" s="643"/>
      <c r="BK26" s="643"/>
      <c r="BL26" s="643"/>
      <c r="BM26" s="643"/>
      <c r="BN26" s="644"/>
      <c r="BO26" s="675" t="s">
        <v>248</v>
      </c>
      <c r="BP26" s="675"/>
      <c r="BQ26" s="675"/>
      <c r="BR26" s="675"/>
      <c r="BS26" s="648" t="s">
        <v>248</v>
      </c>
      <c r="BT26" s="643"/>
      <c r="BU26" s="643"/>
      <c r="BV26" s="643"/>
      <c r="BW26" s="643"/>
      <c r="BX26" s="643"/>
      <c r="BY26" s="643"/>
      <c r="BZ26" s="643"/>
      <c r="CA26" s="643"/>
      <c r="CB26" s="689"/>
      <c r="CD26" s="681" t="s">
        <v>301</v>
      </c>
      <c r="CE26" s="682"/>
      <c r="CF26" s="682"/>
      <c r="CG26" s="682"/>
      <c r="CH26" s="682"/>
      <c r="CI26" s="682"/>
      <c r="CJ26" s="682"/>
      <c r="CK26" s="682"/>
      <c r="CL26" s="682"/>
      <c r="CM26" s="682"/>
      <c r="CN26" s="682"/>
      <c r="CO26" s="682"/>
      <c r="CP26" s="682"/>
      <c r="CQ26" s="683"/>
      <c r="CR26" s="642">
        <v>1366170</v>
      </c>
      <c r="CS26" s="643"/>
      <c r="CT26" s="643"/>
      <c r="CU26" s="643"/>
      <c r="CV26" s="643"/>
      <c r="CW26" s="643"/>
      <c r="CX26" s="643"/>
      <c r="CY26" s="644"/>
      <c r="CZ26" s="645">
        <v>7.7</v>
      </c>
      <c r="DA26" s="663"/>
      <c r="DB26" s="663"/>
      <c r="DC26" s="664"/>
      <c r="DD26" s="648">
        <v>1249338</v>
      </c>
      <c r="DE26" s="643"/>
      <c r="DF26" s="643"/>
      <c r="DG26" s="643"/>
      <c r="DH26" s="643"/>
      <c r="DI26" s="643"/>
      <c r="DJ26" s="643"/>
      <c r="DK26" s="644"/>
      <c r="DL26" s="648" t="s">
        <v>129</v>
      </c>
      <c r="DM26" s="643"/>
      <c r="DN26" s="643"/>
      <c r="DO26" s="643"/>
      <c r="DP26" s="643"/>
      <c r="DQ26" s="643"/>
      <c r="DR26" s="643"/>
      <c r="DS26" s="643"/>
      <c r="DT26" s="643"/>
      <c r="DU26" s="643"/>
      <c r="DV26" s="644"/>
      <c r="DW26" s="645" t="s">
        <v>248</v>
      </c>
      <c r="DX26" s="663"/>
      <c r="DY26" s="663"/>
      <c r="DZ26" s="663"/>
      <c r="EA26" s="663"/>
      <c r="EB26" s="663"/>
      <c r="EC26" s="684"/>
    </row>
    <row r="27" spans="2:133" ht="11.25" customHeight="1" x14ac:dyDescent="0.15">
      <c r="B27" s="639" t="s">
        <v>302</v>
      </c>
      <c r="C27" s="640"/>
      <c r="D27" s="640"/>
      <c r="E27" s="640"/>
      <c r="F27" s="640"/>
      <c r="G27" s="640"/>
      <c r="H27" s="640"/>
      <c r="I27" s="640"/>
      <c r="J27" s="640"/>
      <c r="K27" s="640"/>
      <c r="L27" s="640"/>
      <c r="M27" s="640"/>
      <c r="N27" s="640"/>
      <c r="O27" s="640"/>
      <c r="P27" s="640"/>
      <c r="Q27" s="641"/>
      <c r="R27" s="642">
        <v>2207</v>
      </c>
      <c r="S27" s="643"/>
      <c r="T27" s="643"/>
      <c r="U27" s="643"/>
      <c r="V27" s="643"/>
      <c r="W27" s="643"/>
      <c r="X27" s="643"/>
      <c r="Y27" s="644"/>
      <c r="Z27" s="675">
        <v>0</v>
      </c>
      <c r="AA27" s="675"/>
      <c r="AB27" s="675"/>
      <c r="AC27" s="675"/>
      <c r="AD27" s="676">
        <v>2207</v>
      </c>
      <c r="AE27" s="676"/>
      <c r="AF27" s="676"/>
      <c r="AG27" s="676"/>
      <c r="AH27" s="676"/>
      <c r="AI27" s="676"/>
      <c r="AJ27" s="676"/>
      <c r="AK27" s="676"/>
      <c r="AL27" s="645">
        <v>0</v>
      </c>
      <c r="AM27" s="646"/>
      <c r="AN27" s="646"/>
      <c r="AO27" s="677"/>
      <c r="AP27" s="639" t="s">
        <v>303</v>
      </c>
      <c r="AQ27" s="640"/>
      <c r="AR27" s="640"/>
      <c r="AS27" s="640"/>
      <c r="AT27" s="640"/>
      <c r="AU27" s="640"/>
      <c r="AV27" s="640"/>
      <c r="AW27" s="640"/>
      <c r="AX27" s="640"/>
      <c r="AY27" s="640"/>
      <c r="AZ27" s="640"/>
      <c r="BA27" s="640"/>
      <c r="BB27" s="640"/>
      <c r="BC27" s="640"/>
      <c r="BD27" s="640"/>
      <c r="BE27" s="640"/>
      <c r="BF27" s="641"/>
      <c r="BG27" s="642">
        <v>1784614</v>
      </c>
      <c r="BH27" s="643"/>
      <c r="BI27" s="643"/>
      <c r="BJ27" s="643"/>
      <c r="BK27" s="643"/>
      <c r="BL27" s="643"/>
      <c r="BM27" s="643"/>
      <c r="BN27" s="644"/>
      <c r="BO27" s="675">
        <v>100</v>
      </c>
      <c r="BP27" s="675"/>
      <c r="BQ27" s="675"/>
      <c r="BR27" s="675"/>
      <c r="BS27" s="648">
        <v>24160</v>
      </c>
      <c r="BT27" s="643"/>
      <c r="BU27" s="643"/>
      <c r="BV27" s="643"/>
      <c r="BW27" s="643"/>
      <c r="BX27" s="643"/>
      <c r="BY27" s="643"/>
      <c r="BZ27" s="643"/>
      <c r="CA27" s="643"/>
      <c r="CB27" s="689"/>
      <c r="CD27" s="681" t="s">
        <v>304</v>
      </c>
      <c r="CE27" s="682"/>
      <c r="CF27" s="682"/>
      <c r="CG27" s="682"/>
      <c r="CH27" s="682"/>
      <c r="CI27" s="682"/>
      <c r="CJ27" s="682"/>
      <c r="CK27" s="682"/>
      <c r="CL27" s="682"/>
      <c r="CM27" s="682"/>
      <c r="CN27" s="682"/>
      <c r="CO27" s="682"/>
      <c r="CP27" s="682"/>
      <c r="CQ27" s="683"/>
      <c r="CR27" s="642">
        <v>1830222</v>
      </c>
      <c r="CS27" s="661"/>
      <c r="CT27" s="661"/>
      <c r="CU27" s="661"/>
      <c r="CV27" s="661"/>
      <c r="CW27" s="661"/>
      <c r="CX27" s="661"/>
      <c r="CY27" s="662"/>
      <c r="CZ27" s="645">
        <v>10.4</v>
      </c>
      <c r="DA27" s="663"/>
      <c r="DB27" s="663"/>
      <c r="DC27" s="664"/>
      <c r="DD27" s="648">
        <v>548600</v>
      </c>
      <c r="DE27" s="661"/>
      <c r="DF27" s="661"/>
      <c r="DG27" s="661"/>
      <c r="DH27" s="661"/>
      <c r="DI27" s="661"/>
      <c r="DJ27" s="661"/>
      <c r="DK27" s="662"/>
      <c r="DL27" s="648">
        <v>548226</v>
      </c>
      <c r="DM27" s="661"/>
      <c r="DN27" s="661"/>
      <c r="DO27" s="661"/>
      <c r="DP27" s="661"/>
      <c r="DQ27" s="661"/>
      <c r="DR27" s="661"/>
      <c r="DS27" s="661"/>
      <c r="DT27" s="661"/>
      <c r="DU27" s="661"/>
      <c r="DV27" s="662"/>
      <c r="DW27" s="645">
        <v>8.1999999999999993</v>
      </c>
      <c r="DX27" s="663"/>
      <c r="DY27" s="663"/>
      <c r="DZ27" s="663"/>
      <c r="EA27" s="663"/>
      <c r="EB27" s="663"/>
      <c r="EC27" s="684"/>
    </row>
    <row r="28" spans="2:133" ht="11.25" customHeight="1" x14ac:dyDescent="0.15">
      <c r="B28" s="639" t="s">
        <v>305</v>
      </c>
      <c r="C28" s="640"/>
      <c r="D28" s="640"/>
      <c r="E28" s="640"/>
      <c r="F28" s="640"/>
      <c r="G28" s="640"/>
      <c r="H28" s="640"/>
      <c r="I28" s="640"/>
      <c r="J28" s="640"/>
      <c r="K28" s="640"/>
      <c r="L28" s="640"/>
      <c r="M28" s="640"/>
      <c r="N28" s="640"/>
      <c r="O28" s="640"/>
      <c r="P28" s="640"/>
      <c r="Q28" s="641"/>
      <c r="R28" s="642">
        <v>103792</v>
      </c>
      <c r="S28" s="643"/>
      <c r="T28" s="643"/>
      <c r="U28" s="643"/>
      <c r="V28" s="643"/>
      <c r="W28" s="643"/>
      <c r="X28" s="643"/>
      <c r="Y28" s="644"/>
      <c r="Z28" s="675">
        <v>0.6</v>
      </c>
      <c r="AA28" s="675"/>
      <c r="AB28" s="675"/>
      <c r="AC28" s="675"/>
      <c r="AD28" s="676" t="s">
        <v>129</v>
      </c>
      <c r="AE28" s="676"/>
      <c r="AF28" s="676"/>
      <c r="AG28" s="676"/>
      <c r="AH28" s="676"/>
      <c r="AI28" s="676"/>
      <c r="AJ28" s="676"/>
      <c r="AK28" s="676"/>
      <c r="AL28" s="645" t="s">
        <v>248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306</v>
      </c>
      <c r="CE28" s="682"/>
      <c r="CF28" s="682"/>
      <c r="CG28" s="682"/>
      <c r="CH28" s="682"/>
      <c r="CI28" s="682"/>
      <c r="CJ28" s="682"/>
      <c r="CK28" s="682"/>
      <c r="CL28" s="682"/>
      <c r="CM28" s="682"/>
      <c r="CN28" s="682"/>
      <c r="CO28" s="682"/>
      <c r="CP28" s="682"/>
      <c r="CQ28" s="683"/>
      <c r="CR28" s="642">
        <v>1535853</v>
      </c>
      <c r="CS28" s="643"/>
      <c r="CT28" s="643"/>
      <c r="CU28" s="643"/>
      <c r="CV28" s="643"/>
      <c r="CW28" s="643"/>
      <c r="CX28" s="643"/>
      <c r="CY28" s="644"/>
      <c r="CZ28" s="645">
        <v>8.6999999999999993</v>
      </c>
      <c r="DA28" s="663"/>
      <c r="DB28" s="663"/>
      <c r="DC28" s="664"/>
      <c r="DD28" s="648">
        <v>1486454</v>
      </c>
      <c r="DE28" s="643"/>
      <c r="DF28" s="643"/>
      <c r="DG28" s="643"/>
      <c r="DH28" s="643"/>
      <c r="DI28" s="643"/>
      <c r="DJ28" s="643"/>
      <c r="DK28" s="644"/>
      <c r="DL28" s="648">
        <v>1181203</v>
      </c>
      <c r="DM28" s="643"/>
      <c r="DN28" s="643"/>
      <c r="DO28" s="643"/>
      <c r="DP28" s="643"/>
      <c r="DQ28" s="643"/>
      <c r="DR28" s="643"/>
      <c r="DS28" s="643"/>
      <c r="DT28" s="643"/>
      <c r="DU28" s="643"/>
      <c r="DV28" s="644"/>
      <c r="DW28" s="645">
        <v>17.7</v>
      </c>
      <c r="DX28" s="663"/>
      <c r="DY28" s="663"/>
      <c r="DZ28" s="663"/>
      <c r="EA28" s="663"/>
      <c r="EB28" s="663"/>
      <c r="EC28" s="684"/>
    </row>
    <row r="29" spans="2:133" ht="11.25" customHeight="1" x14ac:dyDescent="0.15">
      <c r="B29" s="639" t="s">
        <v>307</v>
      </c>
      <c r="C29" s="640"/>
      <c r="D29" s="640"/>
      <c r="E29" s="640"/>
      <c r="F29" s="640"/>
      <c r="G29" s="640"/>
      <c r="H29" s="640"/>
      <c r="I29" s="640"/>
      <c r="J29" s="640"/>
      <c r="K29" s="640"/>
      <c r="L29" s="640"/>
      <c r="M29" s="640"/>
      <c r="N29" s="640"/>
      <c r="O29" s="640"/>
      <c r="P29" s="640"/>
      <c r="Q29" s="641"/>
      <c r="R29" s="642">
        <v>127525</v>
      </c>
      <c r="S29" s="643"/>
      <c r="T29" s="643"/>
      <c r="U29" s="643"/>
      <c r="V29" s="643"/>
      <c r="W29" s="643"/>
      <c r="X29" s="643"/>
      <c r="Y29" s="644"/>
      <c r="Z29" s="675">
        <v>0.7</v>
      </c>
      <c r="AA29" s="675"/>
      <c r="AB29" s="675"/>
      <c r="AC29" s="675"/>
      <c r="AD29" s="676">
        <v>9045</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308</v>
      </c>
      <c r="CE29" s="731"/>
      <c r="CF29" s="681" t="s">
        <v>309</v>
      </c>
      <c r="CG29" s="682"/>
      <c r="CH29" s="682"/>
      <c r="CI29" s="682"/>
      <c r="CJ29" s="682"/>
      <c r="CK29" s="682"/>
      <c r="CL29" s="682"/>
      <c r="CM29" s="682"/>
      <c r="CN29" s="682"/>
      <c r="CO29" s="682"/>
      <c r="CP29" s="682"/>
      <c r="CQ29" s="683"/>
      <c r="CR29" s="642">
        <v>1535853</v>
      </c>
      <c r="CS29" s="661"/>
      <c r="CT29" s="661"/>
      <c r="CU29" s="661"/>
      <c r="CV29" s="661"/>
      <c r="CW29" s="661"/>
      <c r="CX29" s="661"/>
      <c r="CY29" s="662"/>
      <c r="CZ29" s="645">
        <v>8.6999999999999993</v>
      </c>
      <c r="DA29" s="663"/>
      <c r="DB29" s="663"/>
      <c r="DC29" s="664"/>
      <c r="DD29" s="648">
        <v>1486454</v>
      </c>
      <c r="DE29" s="661"/>
      <c r="DF29" s="661"/>
      <c r="DG29" s="661"/>
      <c r="DH29" s="661"/>
      <c r="DI29" s="661"/>
      <c r="DJ29" s="661"/>
      <c r="DK29" s="662"/>
      <c r="DL29" s="648">
        <v>1181203</v>
      </c>
      <c r="DM29" s="661"/>
      <c r="DN29" s="661"/>
      <c r="DO29" s="661"/>
      <c r="DP29" s="661"/>
      <c r="DQ29" s="661"/>
      <c r="DR29" s="661"/>
      <c r="DS29" s="661"/>
      <c r="DT29" s="661"/>
      <c r="DU29" s="661"/>
      <c r="DV29" s="662"/>
      <c r="DW29" s="645">
        <v>17.7</v>
      </c>
      <c r="DX29" s="663"/>
      <c r="DY29" s="663"/>
      <c r="DZ29" s="663"/>
      <c r="EA29" s="663"/>
      <c r="EB29" s="663"/>
      <c r="EC29" s="684"/>
    </row>
    <row r="30" spans="2:133" ht="11.25" customHeight="1" x14ac:dyDescent="0.15">
      <c r="B30" s="639" t="s">
        <v>310</v>
      </c>
      <c r="C30" s="640"/>
      <c r="D30" s="640"/>
      <c r="E30" s="640"/>
      <c r="F30" s="640"/>
      <c r="G30" s="640"/>
      <c r="H30" s="640"/>
      <c r="I30" s="640"/>
      <c r="J30" s="640"/>
      <c r="K30" s="640"/>
      <c r="L30" s="640"/>
      <c r="M30" s="640"/>
      <c r="N30" s="640"/>
      <c r="O30" s="640"/>
      <c r="P30" s="640"/>
      <c r="Q30" s="641"/>
      <c r="R30" s="642">
        <v>91523</v>
      </c>
      <c r="S30" s="643"/>
      <c r="T30" s="643"/>
      <c r="U30" s="643"/>
      <c r="V30" s="643"/>
      <c r="W30" s="643"/>
      <c r="X30" s="643"/>
      <c r="Y30" s="644"/>
      <c r="Z30" s="675">
        <v>0.5</v>
      </c>
      <c r="AA30" s="675"/>
      <c r="AB30" s="675"/>
      <c r="AC30" s="675"/>
      <c r="AD30" s="676" t="s">
        <v>248</v>
      </c>
      <c r="AE30" s="676"/>
      <c r="AF30" s="676"/>
      <c r="AG30" s="676"/>
      <c r="AH30" s="676"/>
      <c r="AI30" s="676"/>
      <c r="AJ30" s="676"/>
      <c r="AK30" s="676"/>
      <c r="AL30" s="645" t="s">
        <v>129</v>
      </c>
      <c r="AM30" s="646"/>
      <c r="AN30" s="646"/>
      <c r="AO30" s="677"/>
      <c r="AP30" s="703" t="s">
        <v>226</v>
      </c>
      <c r="AQ30" s="704"/>
      <c r="AR30" s="704"/>
      <c r="AS30" s="704"/>
      <c r="AT30" s="704"/>
      <c r="AU30" s="704"/>
      <c r="AV30" s="704"/>
      <c r="AW30" s="704"/>
      <c r="AX30" s="704"/>
      <c r="AY30" s="704"/>
      <c r="AZ30" s="704"/>
      <c r="BA30" s="704"/>
      <c r="BB30" s="704"/>
      <c r="BC30" s="704"/>
      <c r="BD30" s="704"/>
      <c r="BE30" s="704"/>
      <c r="BF30" s="705"/>
      <c r="BG30" s="703" t="s">
        <v>311</v>
      </c>
      <c r="BH30" s="728"/>
      <c r="BI30" s="728"/>
      <c r="BJ30" s="728"/>
      <c r="BK30" s="728"/>
      <c r="BL30" s="728"/>
      <c r="BM30" s="728"/>
      <c r="BN30" s="728"/>
      <c r="BO30" s="728"/>
      <c r="BP30" s="728"/>
      <c r="BQ30" s="729"/>
      <c r="BR30" s="703" t="s">
        <v>312</v>
      </c>
      <c r="BS30" s="728"/>
      <c r="BT30" s="728"/>
      <c r="BU30" s="728"/>
      <c r="BV30" s="728"/>
      <c r="BW30" s="728"/>
      <c r="BX30" s="728"/>
      <c r="BY30" s="728"/>
      <c r="BZ30" s="728"/>
      <c r="CA30" s="728"/>
      <c r="CB30" s="729"/>
      <c r="CD30" s="732"/>
      <c r="CE30" s="733"/>
      <c r="CF30" s="681" t="s">
        <v>313</v>
      </c>
      <c r="CG30" s="682"/>
      <c r="CH30" s="682"/>
      <c r="CI30" s="682"/>
      <c r="CJ30" s="682"/>
      <c r="CK30" s="682"/>
      <c r="CL30" s="682"/>
      <c r="CM30" s="682"/>
      <c r="CN30" s="682"/>
      <c r="CO30" s="682"/>
      <c r="CP30" s="682"/>
      <c r="CQ30" s="683"/>
      <c r="CR30" s="642">
        <v>1495347</v>
      </c>
      <c r="CS30" s="643"/>
      <c r="CT30" s="643"/>
      <c r="CU30" s="643"/>
      <c r="CV30" s="643"/>
      <c r="CW30" s="643"/>
      <c r="CX30" s="643"/>
      <c r="CY30" s="644"/>
      <c r="CZ30" s="645">
        <v>8.5</v>
      </c>
      <c r="DA30" s="663"/>
      <c r="DB30" s="663"/>
      <c r="DC30" s="664"/>
      <c r="DD30" s="648">
        <v>1486439</v>
      </c>
      <c r="DE30" s="643"/>
      <c r="DF30" s="643"/>
      <c r="DG30" s="643"/>
      <c r="DH30" s="643"/>
      <c r="DI30" s="643"/>
      <c r="DJ30" s="643"/>
      <c r="DK30" s="644"/>
      <c r="DL30" s="648">
        <v>1181190</v>
      </c>
      <c r="DM30" s="643"/>
      <c r="DN30" s="643"/>
      <c r="DO30" s="643"/>
      <c r="DP30" s="643"/>
      <c r="DQ30" s="643"/>
      <c r="DR30" s="643"/>
      <c r="DS30" s="643"/>
      <c r="DT30" s="643"/>
      <c r="DU30" s="643"/>
      <c r="DV30" s="644"/>
      <c r="DW30" s="645">
        <v>17.7</v>
      </c>
      <c r="DX30" s="663"/>
      <c r="DY30" s="663"/>
      <c r="DZ30" s="663"/>
      <c r="EA30" s="663"/>
      <c r="EB30" s="663"/>
      <c r="EC30" s="684"/>
    </row>
    <row r="31" spans="2:133" ht="11.25" customHeight="1" x14ac:dyDescent="0.15">
      <c r="B31" s="639" t="s">
        <v>314</v>
      </c>
      <c r="C31" s="640"/>
      <c r="D31" s="640"/>
      <c r="E31" s="640"/>
      <c r="F31" s="640"/>
      <c r="G31" s="640"/>
      <c r="H31" s="640"/>
      <c r="I31" s="640"/>
      <c r="J31" s="640"/>
      <c r="K31" s="640"/>
      <c r="L31" s="640"/>
      <c r="M31" s="640"/>
      <c r="N31" s="640"/>
      <c r="O31" s="640"/>
      <c r="P31" s="640"/>
      <c r="Q31" s="641"/>
      <c r="R31" s="642">
        <v>5187419</v>
      </c>
      <c r="S31" s="643"/>
      <c r="T31" s="643"/>
      <c r="U31" s="643"/>
      <c r="V31" s="643"/>
      <c r="W31" s="643"/>
      <c r="X31" s="643"/>
      <c r="Y31" s="644"/>
      <c r="Z31" s="675">
        <v>28.1</v>
      </c>
      <c r="AA31" s="675"/>
      <c r="AB31" s="675"/>
      <c r="AC31" s="675"/>
      <c r="AD31" s="676" t="s">
        <v>182</v>
      </c>
      <c r="AE31" s="676"/>
      <c r="AF31" s="676"/>
      <c r="AG31" s="676"/>
      <c r="AH31" s="676"/>
      <c r="AI31" s="676"/>
      <c r="AJ31" s="676"/>
      <c r="AK31" s="676"/>
      <c r="AL31" s="645" t="s">
        <v>129</v>
      </c>
      <c r="AM31" s="646"/>
      <c r="AN31" s="646"/>
      <c r="AO31" s="677"/>
      <c r="AP31" s="716" t="s">
        <v>315</v>
      </c>
      <c r="AQ31" s="717"/>
      <c r="AR31" s="717"/>
      <c r="AS31" s="717"/>
      <c r="AT31" s="722" t="s">
        <v>316</v>
      </c>
      <c r="AU31" s="231"/>
      <c r="AV31" s="231"/>
      <c r="AW31" s="231"/>
      <c r="AX31" s="708" t="s">
        <v>189</v>
      </c>
      <c r="AY31" s="709"/>
      <c r="AZ31" s="709"/>
      <c r="BA31" s="709"/>
      <c r="BB31" s="709"/>
      <c r="BC31" s="709"/>
      <c r="BD31" s="709"/>
      <c r="BE31" s="709"/>
      <c r="BF31" s="710"/>
      <c r="BG31" s="711">
        <v>99.3</v>
      </c>
      <c r="BH31" s="712"/>
      <c r="BI31" s="712"/>
      <c r="BJ31" s="712"/>
      <c r="BK31" s="712"/>
      <c r="BL31" s="712"/>
      <c r="BM31" s="713">
        <v>97</v>
      </c>
      <c r="BN31" s="712"/>
      <c r="BO31" s="712"/>
      <c r="BP31" s="712"/>
      <c r="BQ31" s="714"/>
      <c r="BR31" s="711">
        <v>99.2</v>
      </c>
      <c r="BS31" s="712"/>
      <c r="BT31" s="712"/>
      <c r="BU31" s="712"/>
      <c r="BV31" s="712"/>
      <c r="BW31" s="712"/>
      <c r="BX31" s="713">
        <v>97</v>
      </c>
      <c r="BY31" s="712"/>
      <c r="BZ31" s="712"/>
      <c r="CA31" s="712"/>
      <c r="CB31" s="714"/>
      <c r="CD31" s="732"/>
      <c r="CE31" s="733"/>
      <c r="CF31" s="681" t="s">
        <v>317</v>
      </c>
      <c r="CG31" s="682"/>
      <c r="CH31" s="682"/>
      <c r="CI31" s="682"/>
      <c r="CJ31" s="682"/>
      <c r="CK31" s="682"/>
      <c r="CL31" s="682"/>
      <c r="CM31" s="682"/>
      <c r="CN31" s="682"/>
      <c r="CO31" s="682"/>
      <c r="CP31" s="682"/>
      <c r="CQ31" s="683"/>
      <c r="CR31" s="642">
        <v>40506</v>
      </c>
      <c r="CS31" s="661"/>
      <c r="CT31" s="661"/>
      <c r="CU31" s="661"/>
      <c r="CV31" s="661"/>
      <c r="CW31" s="661"/>
      <c r="CX31" s="661"/>
      <c r="CY31" s="662"/>
      <c r="CZ31" s="645">
        <v>0.2</v>
      </c>
      <c r="DA31" s="663"/>
      <c r="DB31" s="663"/>
      <c r="DC31" s="664"/>
      <c r="DD31" s="648">
        <v>15</v>
      </c>
      <c r="DE31" s="661"/>
      <c r="DF31" s="661"/>
      <c r="DG31" s="661"/>
      <c r="DH31" s="661"/>
      <c r="DI31" s="661"/>
      <c r="DJ31" s="661"/>
      <c r="DK31" s="662"/>
      <c r="DL31" s="648">
        <v>13</v>
      </c>
      <c r="DM31" s="661"/>
      <c r="DN31" s="661"/>
      <c r="DO31" s="661"/>
      <c r="DP31" s="661"/>
      <c r="DQ31" s="661"/>
      <c r="DR31" s="661"/>
      <c r="DS31" s="661"/>
      <c r="DT31" s="661"/>
      <c r="DU31" s="661"/>
      <c r="DV31" s="662"/>
      <c r="DW31" s="645">
        <v>0</v>
      </c>
      <c r="DX31" s="663"/>
      <c r="DY31" s="663"/>
      <c r="DZ31" s="663"/>
      <c r="EA31" s="663"/>
      <c r="EB31" s="663"/>
      <c r="EC31" s="684"/>
    </row>
    <row r="32" spans="2:133" ht="11.25" customHeight="1" x14ac:dyDescent="0.15">
      <c r="B32" s="725" t="s">
        <v>318</v>
      </c>
      <c r="C32" s="726"/>
      <c r="D32" s="726"/>
      <c r="E32" s="726"/>
      <c r="F32" s="726"/>
      <c r="G32" s="726"/>
      <c r="H32" s="726"/>
      <c r="I32" s="726"/>
      <c r="J32" s="726"/>
      <c r="K32" s="726"/>
      <c r="L32" s="726"/>
      <c r="M32" s="726"/>
      <c r="N32" s="726"/>
      <c r="O32" s="726"/>
      <c r="P32" s="726"/>
      <c r="Q32" s="727"/>
      <c r="R32" s="642" t="s">
        <v>182</v>
      </c>
      <c r="S32" s="643"/>
      <c r="T32" s="643"/>
      <c r="U32" s="643"/>
      <c r="V32" s="643"/>
      <c r="W32" s="643"/>
      <c r="X32" s="643"/>
      <c r="Y32" s="644"/>
      <c r="Z32" s="675" t="s">
        <v>129</v>
      </c>
      <c r="AA32" s="675"/>
      <c r="AB32" s="675"/>
      <c r="AC32" s="675"/>
      <c r="AD32" s="676" t="s">
        <v>182</v>
      </c>
      <c r="AE32" s="676"/>
      <c r="AF32" s="676"/>
      <c r="AG32" s="676"/>
      <c r="AH32" s="676"/>
      <c r="AI32" s="676"/>
      <c r="AJ32" s="676"/>
      <c r="AK32" s="676"/>
      <c r="AL32" s="645" t="s">
        <v>248</v>
      </c>
      <c r="AM32" s="646"/>
      <c r="AN32" s="646"/>
      <c r="AO32" s="677"/>
      <c r="AP32" s="718"/>
      <c r="AQ32" s="719"/>
      <c r="AR32" s="719"/>
      <c r="AS32" s="719"/>
      <c r="AT32" s="723"/>
      <c r="AU32" s="230" t="s">
        <v>319</v>
      </c>
      <c r="AV32" s="230"/>
      <c r="AW32" s="230"/>
      <c r="AX32" s="639" t="s">
        <v>320</v>
      </c>
      <c r="AY32" s="640"/>
      <c r="AZ32" s="640"/>
      <c r="BA32" s="640"/>
      <c r="BB32" s="640"/>
      <c r="BC32" s="640"/>
      <c r="BD32" s="640"/>
      <c r="BE32" s="640"/>
      <c r="BF32" s="641"/>
      <c r="BG32" s="715">
        <v>99.4</v>
      </c>
      <c r="BH32" s="661"/>
      <c r="BI32" s="661"/>
      <c r="BJ32" s="661"/>
      <c r="BK32" s="661"/>
      <c r="BL32" s="661"/>
      <c r="BM32" s="646">
        <v>97.9</v>
      </c>
      <c r="BN32" s="707"/>
      <c r="BO32" s="707"/>
      <c r="BP32" s="707"/>
      <c r="BQ32" s="688"/>
      <c r="BR32" s="715">
        <v>99.3</v>
      </c>
      <c r="BS32" s="661"/>
      <c r="BT32" s="661"/>
      <c r="BU32" s="661"/>
      <c r="BV32" s="661"/>
      <c r="BW32" s="661"/>
      <c r="BX32" s="646">
        <v>97.7</v>
      </c>
      <c r="BY32" s="707"/>
      <c r="BZ32" s="707"/>
      <c r="CA32" s="707"/>
      <c r="CB32" s="688"/>
      <c r="CD32" s="734"/>
      <c r="CE32" s="735"/>
      <c r="CF32" s="681" t="s">
        <v>321</v>
      </c>
      <c r="CG32" s="682"/>
      <c r="CH32" s="682"/>
      <c r="CI32" s="682"/>
      <c r="CJ32" s="682"/>
      <c r="CK32" s="682"/>
      <c r="CL32" s="682"/>
      <c r="CM32" s="682"/>
      <c r="CN32" s="682"/>
      <c r="CO32" s="682"/>
      <c r="CP32" s="682"/>
      <c r="CQ32" s="683"/>
      <c r="CR32" s="642" t="s">
        <v>182</v>
      </c>
      <c r="CS32" s="643"/>
      <c r="CT32" s="643"/>
      <c r="CU32" s="643"/>
      <c r="CV32" s="643"/>
      <c r="CW32" s="643"/>
      <c r="CX32" s="643"/>
      <c r="CY32" s="644"/>
      <c r="CZ32" s="645" t="s">
        <v>248</v>
      </c>
      <c r="DA32" s="663"/>
      <c r="DB32" s="663"/>
      <c r="DC32" s="664"/>
      <c r="DD32" s="648" t="s">
        <v>129</v>
      </c>
      <c r="DE32" s="643"/>
      <c r="DF32" s="643"/>
      <c r="DG32" s="643"/>
      <c r="DH32" s="643"/>
      <c r="DI32" s="643"/>
      <c r="DJ32" s="643"/>
      <c r="DK32" s="644"/>
      <c r="DL32" s="648" t="s">
        <v>129</v>
      </c>
      <c r="DM32" s="643"/>
      <c r="DN32" s="643"/>
      <c r="DO32" s="643"/>
      <c r="DP32" s="643"/>
      <c r="DQ32" s="643"/>
      <c r="DR32" s="643"/>
      <c r="DS32" s="643"/>
      <c r="DT32" s="643"/>
      <c r="DU32" s="643"/>
      <c r="DV32" s="644"/>
      <c r="DW32" s="645" t="s">
        <v>129</v>
      </c>
      <c r="DX32" s="663"/>
      <c r="DY32" s="663"/>
      <c r="DZ32" s="663"/>
      <c r="EA32" s="663"/>
      <c r="EB32" s="663"/>
      <c r="EC32" s="684"/>
    </row>
    <row r="33" spans="2:133" ht="11.25" customHeight="1" x14ac:dyDescent="0.15">
      <c r="B33" s="639" t="s">
        <v>322</v>
      </c>
      <c r="C33" s="640"/>
      <c r="D33" s="640"/>
      <c r="E33" s="640"/>
      <c r="F33" s="640"/>
      <c r="G33" s="640"/>
      <c r="H33" s="640"/>
      <c r="I33" s="640"/>
      <c r="J33" s="640"/>
      <c r="K33" s="640"/>
      <c r="L33" s="640"/>
      <c r="M33" s="640"/>
      <c r="N33" s="640"/>
      <c r="O33" s="640"/>
      <c r="P33" s="640"/>
      <c r="Q33" s="641"/>
      <c r="R33" s="642">
        <v>1420976</v>
      </c>
      <c r="S33" s="643"/>
      <c r="T33" s="643"/>
      <c r="U33" s="643"/>
      <c r="V33" s="643"/>
      <c r="W33" s="643"/>
      <c r="X33" s="643"/>
      <c r="Y33" s="644"/>
      <c r="Z33" s="675">
        <v>7.7</v>
      </c>
      <c r="AA33" s="675"/>
      <c r="AB33" s="675"/>
      <c r="AC33" s="675"/>
      <c r="AD33" s="676" t="s">
        <v>248</v>
      </c>
      <c r="AE33" s="676"/>
      <c r="AF33" s="676"/>
      <c r="AG33" s="676"/>
      <c r="AH33" s="676"/>
      <c r="AI33" s="676"/>
      <c r="AJ33" s="676"/>
      <c r="AK33" s="676"/>
      <c r="AL33" s="645" t="s">
        <v>182</v>
      </c>
      <c r="AM33" s="646"/>
      <c r="AN33" s="646"/>
      <c r="AO33" s="677"/>
      <c r="AP33" s="720"/>
      <c r="AQ33" s="721"/>
      <c r="AR33" s="721"/>
      <c r="AS33" s="721"/>
      <c r="AT33" s="724"/>
      <c r="AU33" s="232"/>
      <c r="AV33" s="232"/>
      <c r="AW33" s="232"/>
      <c r="AX33" s="623" t="s">
        <v>323</v>
      </c>
      <c r="AY33" s="624"/>
      <c r="AZ33" s="624"/>
      <c r="BA33" s="624"/>
      <c r="BB33" s="624"/>
      <c r="BC33" s="624"/>
      <c r="BD33" s="624"/>
      <c r="BE33" s="624"/>
      <c r="BF33" s="625"/>
      <c r="BG33" s="706">
        <v>99.1</v>
      </c>
      <c r="BH33" s="627"/>
      <c r="BI33" s="627"/>
      <c r="BJ33" s="627"/>
      <c r="BK33" s="627"/>
      <c r="BL33" s="627"/>
      <c r="BM33" s="669">
        <v>96</v>
      </c>
      <c r="BN33" s="627"/>
      <c r="BO33" s="627"/>
      <c r="BP33" s="627"/>
      <c r="BQ33" s="671"/>
      <c r="BR33" s="706">
        <v>99</v>
      </c>
      <c r="BS33" s="627"/>
      <c r="BT33" s="627"/>
      <c r="BU33" s="627"/>
      <c r="BV33" s="627"/>
      <c r="BW33" s="627"/>
      <c r="BX33" s="669">
        <v>96</v>
      </c>
      <c r="BY33" s="627"/>
      <c r="BZ33" s="627"/>
      <c r="CA33" s="627"/>
      <c r="CB33" s="671"/>
      <c r="CD33" s="681" t="s">
        <v>324</v>
      </c>
      <c r="CE33" s="682"/>
      <c r="CF33" s="682"/>
      <c r="CG33" s="682"/>
      <c r="CH33" s="682"/>
      <c r="CI33" s="682"/>
      <c r="CJ33" s="682"/>
      <c r="CK33" s="682"/>
      <c r="CL33" s="682"/>
      <c r="CM33" s="682"/>
      <c r="CN33" s="682"/>
      <c r="CO33" s="682"/>
      <c r="CP33" s="682"/>
      <c r="CQ33" s="683"/>
      <c r="CR33" s="642">
        <v>7509851</v>
      </c>
      <c r="CS33" s="661"/>
      <c r="CT33" s="661"/>
      <c r="CU33" s="661"/>
      <c r="CV33" s="661"/>
      <c r="CW33" s="661"/>
      <c r="CX33" s="661"/>
      <c r="CY33" s="662"/>
      <c r="CZ33" s="645">
        <v>42.5</v>
      </c>
      <c r="DA33" s="663"/>
      <c r="DB33" s="663"/>
      <c r="DC33" s="664"/>
      <c r="DD33" s="648">
        <v>3581524</v>
      </c>
      <c r="DE33" s="661"/>
      <c r="DF33" s="661"/>
      <c r="DG33" s="661"/>
      <c r="DH33" s="661"/>
      <c r="DI33" s="661"/>
      <c r="DJ33" s="661"/>
      <c r="DK33" s="662"/>
      <c r="DL33" s="648">
        <v>2181458</v>
      </c>
      <c r="DM33" s="661"/>
      <c r="DN33" s="661"/>
      <c r="DO33" s="661"/>
      <c r="DP33" s="661"/>
      <c r="DQ33" s="661"/>
      <c r="DR33" s="661"/>
      <c r="DS33" s="661"/>
      <c r="DT33" s="661"/>
      <c r="DU33" s="661"/>
      <c r="DV33" s="662"/>
      <c r="DW33" s="645">
        <v>32.700000000000003</v>
      </c>
      <c r="DX33" s="663"/>
      <c r="DY33" s="663"/>
      <c r="DZ33" s="663"/>
      <c r="EA33" s="663"/>
      <c r="EB33" s="663"/>
      <c r="EC33" s="684"/>
    </row>
    <row r="34" spans="2:133" ht="11.25" customHeight="1" x14ac:dyDescent="0.15">
      <c r="B34" s="639" t="s">
        <v>325</v>
      </c>
      <c r="C34" s="640"/>
      <c r="D34" s="640"/>
      <c r="E34" s="640"/>
      <c r="F34" s="640"/>
      <c r="G34" s="640"/>
      <c r="H34" s="640"/>
      <c r="I34" s="640"/>
      <c r="J34" s="640"/>
      <c r="K34" s="640"/>
      <c r="L34" s="640"/>
      <c r="M34" s="640"/>
      <c r="N34" s="640"/>
      <c r="O34" s="640"/>
      <c r="P34" s="640"/>
      <c r="Q34" s="641"/>
      <c r="R34" s="642">
        <v>54547</v>
      </c>
      <c r="S34" s="643"/>
      <c r="T34" s="643"/>
      <c r="U34" s="643"/>
      <c r="V34" s="643"/>
      <c r="W34" s="643"/>
      <c r="X34" s="643"/>
      <c r="Y34" s="644"/>
      <c r="Z34" s="675">
        <v>0.3</v>
      </c>
      <c r="AA34" s="675"/>
      <c r="AB34" s="675"/>
      <c r="AC34" s="675"/>
      <c r="AD34" s="676">
        <v>9548</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326</v>
      </c>
      <c r="CE34" s="682"/>
      <c r="CF34" s="682"/>
      <c r="CG34" s="682"/>
      <c r="CH34" s="682"/>
      <c r="CI34" s="682"/>
      <c r="CJ34" s="682"/>
      <c r="CK34" s="682"/>
      <c r="CL34" s="682"/>
      <c r="CM34" s="682"/>
      <c r="CN34" s="682"/>
      <c r="CO34" s="682"/>
      <c r="CP34" s="682"/>
      <c r="CQ34" s="683"/>
      <c r="CR34" s="642">
        <v>1526245</v>
      </c>
      <c r="CS34" s="643"/>
      <c r="CT34" s="643"/>
      <c r="CU34" s="643"/>
      <c r="CV34" s="643"/>
      <c r="CW34" s="643"/>
      <c r="CX34" s="643"/>
      <c r="CY34" s="644"/>
      <c r="CZ34" s="645">
        <v>8.6</v>
      </c>
      <c r="DA34" s="663"/>
      <c r="DB34" s="663"/>
      <c r="DC34" s="664"/>
      <c r="DD34" s="648">
        <v>996181</v>
      </c>
      <c r="DE34" s="643"/>
      <c r="DF34" s="643"/>
      <c r="DG34" s="643"/>
      <c r="DH34" s="643"/>
      <c r="DI34" s="643"/>
      <c r="DJ34" s="643"/>
      <c r="DK34" s="644"/>
      <c r="DL34" s="648">
        <v>728562</v>
      </c>
      <c r="DM34" s="643"/>
      <c r="DN34" s="643"/>
      <c r="DO34" s="643"/>
      <c r="DP34" s="643"/>
      <c r="DQ34" s="643"/>
      <c r="DR34" s="643"/>
      <c r="DS34" s="643"/>
      <c r="DT34" s="643"/>
      <c r="DU34" s="643"/>
      <c r="DV34" s="644"/>
      <c r="DW34" s="645">
        <v>10.9</v>
      </c>
      <c r="DX34" s="663"/>
      <c r="DY34" s="663"/>
      <c r="DZ34" s="663"/>
      <c r="EA34" s="663"/>
      <c r="EB34" s="663"/>
      <c r="EC34" s="684"/>
    </row>
    <row r="35" spans="2:133" ht="11.25" customHeight="1" x14ac:dyDescent="0.15">
      <c r="B35" s="639" t="s">
        <v>327</v>
      </c>
      <c r="C35" s="640"/>
      <c r="D35" s="640"/>
      <c r="E35" s="640"/>
      <c r="F35" s="640"/>
      <c r="G35" s="640"/>
      <c r="H35" s="640"/>
      <c r="I35" s="640"/>
      <c r="J35" s="640"/>
      <c r="K35" s="640"/>
      <c r="L35" s="640"/>
      <c r="M35" s="640"/>
      <c r="N35" s="640"/>
      <c r="O35" s="640"/>
      <c r="P35" s="640"/>
      <c r="Q35" s="641"/>
      <c r="R35" s="642">
        <v>185975</v>
      </c>
      <c r="S35" s="643"/>
      <c r="T35" s="643"/>
      <c r="U35" s="643"/>
      <c r="V35" s="643"/>
      <c r="W35" s="643"/>
      <c r="X35" s="643"/>
      <c r="Y35" s="644"/>
      <c r="Z35" s="675">
        <v>1</v>
      </c>
      <c r="AA35" s="675"/>
      <c r="AB35" s="675"/>
      <c r="AC35" s="675"/>
      <c r="AD35" s="676" t="s">
        <v>129</v>
      </c>
      <c r="AE35" s="676"/>
      <c r="AF35" s="676"/>
      <c r="AG35" s="676"/>
      <c r="AH35" s="676"/>
      <c r="AI35" s="676"/>
      <c r="AJ35" s="676"/>
      <c r="AK35" s="676"/>
      <c r="AL35" s="645" t="s">
        <v>129</v>
      </c>
      <c r="AM35" s="646"/>
      <c r="AN35" s="646"/>
      <c r="AO35" s="677"/>
      <c r="AP35" s="235"/>
      <c r="AQ35" s="703" t="s">
        <v>328</v>
      </c>
      <c r="AR35" s="704"/>
      <c r="AS35" s="704"/>
      <c r="AT35" s="704"/>
      <c r="AU35" s="704"/>
      <c r="AV35" s="704"/>
      <c r="AW35" s="704"/>
      <c r="AX35" s="704"/>
      <c r="AY35" s="704"/>
      <c r="AZ35" s="704"/>
      <c r="BA35" s="704"/>
      <c r="BB35" s="704"/>
      <c r="BC35" s="704"/>
      <c r="BD35" s="704"/>
      <c r="BE35" s="704"/>
      <c r="BF35" s="705"/>
      <c r="BG35" s="703" t="s">
        <v>329</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330</v>
      </c>
      <c r="CE35" s="682"/>
      <c r="CF35" s="682"/>
      <c r="CG35" s="682"/>
      <c r="CH35" s="682"/>
      <c r="CI35" s="682"/>
      <c r="CJ35" s="682"/>
      <c r="CK35" s="682"/>
      <c r="CL35" s="682"/>
      <c r="CM35" s="682"/>
      <c r="CN35" s="682"/>
      <c r="CO35" s="682"/>
      <c r="CP35" s="682"/>
      <c r="CQ35" s="683"/>
      <c r="CR35" s="642">
        <v>87113</v>
      </c>
      <c r="CS35" s="661"/>
      <c r="CT35" s="661"/>
      <c r="CU35" s="661"/>
      <c r="CV35" s="661"/>
      <c r="CW35" s="661"/>
      <c r="CX35" s="661"/>
      <c r="CY35" s="662"/>
      <c r="CZ35" s="645">
        <v>0.5</v>
      </c>
      <c r="DA35" s="663"/>
      <c r="DB35" s="663"/>
      <c r="DC35" s="664"/>
      <c r="DD35" s="648">
        <v>76912</v>
      </c>
      <c r="DE35" s="661"/>
      <c r="DF35" s="661"/>
      <c r="DG35" s="661"/>
      <c r="DH35" s="661"/>
      <c r="DI35" s="661"/>
      <c r="DJ35" s="661"/>
      <c r="DK35" s="662"/>
      <c r="DL35" s="648">
        <v>35766</v>
      </c>
      <c r="DM35" s="661"/>
      <c r="DN35" s="661"/>
      <c r="DO35" s="661"/>
      <c r="DP35" s="661"/>
      <c r="DQ35" s="661"/>
      <c r="DR35" s="661"/>
      <c r="DS35" s="661"/>
      <c r="DT35" s="661"/>
      <c r="DU35" s="661"/>
      <c r="DV35" s="662"/>
      <c r="DW35" s="645">
        <v>0.5</v>
      </c>
      <c r="DX35" s="663"/>
      <c r="DY35" s="663"/>
      <c r="DZ35" s="663"/>
      <c r="EA35" s="663"/>
      <c r="EB35" s="663"/>
      <c r="EC35" s="684"/>
    </row>
    <row r="36" spans="2:133" ht="11.25" customHeight="1" x14ac:dyDescent="0.15">
      <c r="B36" s="639" t="s">
        <v>331</v>
      </c>
      <c r="C36" s="640"/>
      <c r="D36" s="640"/>
      <c r="E36" s="640"/>
      <c r="F36" s="640"/>
      <c r="G36" s="640"/>
      <c r="H36" s="640"/>
      <c r="I36" s="640"/>
      <c r="J36" s="640"/>
      <c r="K36" s="640"/>
      <c r="L36" s="640"/>
      <c r="M36" s="640"/>
      <c r="N36" s="640"/>
      <c r="O36" s="640"/>
      <c r="P36" s="640"/>
      <c r="Q36" s="641"/>
      <c r="R36" s="642">
        <v>1147556</v>
      </c>
      <c r="S36" s="643"/>
      <c r="T36" s="643"/>
      <c r="U36" s="643"/>
      <c r="V36" s="643"/>
      <c r="W36" s="643"/>
      <c r="X36" s="643"/>
      <c r="Y36" s="644"/>
      <c r="Z36" s="675">
        <v>6.2</v>
      </c>
      <c r="AA36" s="675"/>
      <c r="AB36" s="675"/>
      <c r="AC36" s="675"/>
      <c r="AD36" s="676" t="s">
        <v>129</v>
      </c>
      <c r="AE36" s="676"/>
      <c r="AF36" s="676"/>
      <c r="AG36" s="676"/>
      <c r="AH36" s="676"/>
      <c r="AI36" s="676"/>
      <c r="AJ36" s="676"/>
      <c r="AK36" s="676"/>
      <c r="AL36" s="645" t="s">
        <v>129</v>
      </c>
      <c r="AM36" s="646"/>
      <c r="AN36" s="646"/>
      <c r="AO36" s="677"/>
      <c r="AP36" s="235"/>
      <c r="AQ36" s="694" t="s">
        <v>332</v>
      </c>
      <c r="AR36" s="695"/>
      <c r="AS36" s="695"/>
      <c r="AT36" s="695"/>
      <c r="AU36" s="695"/>
      <c r="AV36" s="695"/>
      <c r="AW36" s="695"/>
      <c r="AX36" s="695"/>
      <c r="AY36" s="696"/>
      <c r="AZ36" s="697">
        <v>1481652</v>
      </c>
      <c r="BA36" s="698"/>
      <c r="BB36" s="698"/>
      <c r="BC36" s="698"/>
      <c r="BD36" s="698"/>
      <c r="BE36" s="698"/>
      <c r="BF36" s="699"/>
      <c r="BG36" s="700" t="s">
        <v>333</v>
      </c>
      <c r="BH36" s="701"/>
      <c r="BI36" s="701"/>
      <c r="BJ36" s="701"/>
      <c r="BK36" s="701"/>
      <c r="BL36" s="701"/>
      <c r="BM36" s="701"/>
      <c r="BN36" s="701"/>
      <c r="BO36" s="701"/>
      <c r="BP36" s="701"/>
      <c r="BQ36" s="701"/>
      <c r="BR36" s="701"/>
      <c r="BS36" s="701"/>
      <c r="BT36" s="701"/>
      <c r="BU36" s="702"/>
      <c r="BV36" s="697">
        <v>16398</v>
      </c>
      <c r="BW36" s="698"/>
      <c r="BX36" s="698"/>
      <c r="BY36" s="698"/>
      <c r="BZ36" s="698"/>
      <c r="CA36" s="698"/>
      <c r="CB36" s="699"/>
      <c r="CD36" s="681" t="s">
        <v>334</v>
      </c>
      <c r="CE36" s="682"/>
      <c r="CF36" s="682"/>
      <c r="CG36" s="682"/>
      <c r="CH36" s="682"/>
      <c r="CI36" s="682"/>
      <c r="CJ36" s="682"/>
      <c r="CK36" s="682"/>
      <c r="CL36" s="682"/>
      <c r="CM36" s="682"/>
      <c r="CN36" s="682"/>
      <c r="CO36" s="682"/>
      <c r="CP36" s="682"/>
      <c r="CQ36" s="683"/>
      <c r="CR36" s="642">
        <v>2955066</v>
      </c>
      <c r="CS36" s="643"/>
      <c r="CT36" s="643"/>
      <c r="CU36" s="643"/>
      <c r="CV36" s="643"/>
      <c r="CW36" s="643"/>
      <c r="CX36" s="643"/>
      <c r="CY36" s="644"/>
      <c r="CZ36" s="645">
        <v>16.7</v>
      </c>
      <c r="DA36" s="663"/>
      <c r="DB36" s="663"/>
      <c r="DC36" s="664"/>
      <c r="DD36" s="648">
        <v>759896</v>
      </c>
      <c r="DE36" s="643"/>
      <c r="DF36" s="643"/>
      <c r="DG36" s="643"/>
      <c r="DH36" s="643"/>
      <c r="DI36" s="643"/>
      <c r="DJ36" s="643"/>
      <c r="DK36" s="644"/>
      <c r="DL36" s="648">
        <v>266237</v>
      </c>
      <c r="DM36" s="643"/>
      <c r="DN36" s="643"/>
      <c r="DO36" s="643"/>
      <c r="DP36" s="643"/>
      <c r="DQ36" s="643"/>
      <c r="DR36" s="643"/>
      <c r="DS36" s="643"/>
      <c r="DT36" s="643"/>
      <c r="DU36" s="643"/>
      <c r="DV36" s="644"/>
      <c r="DW36" s="645">
        <v>4</v>
      </c>
      <c r="DX36" s="663"/>
      <c r="DY36" s="663"/>
      <c r="DZ36" s="663"/>
      <c r="EA36" s="663"/>
      <c r="EB36" s="663"/>
      <c r="EC36" s="684"/>
    </row>
    <row r="37" spans="2:133" ht="11.25" customHeight="1" x14ac:dyDescent="0.15">
      <c r="B37" s="639" t="s">
        <v>335</v>
      </c>
      <c r="C37" s="640"/>
      <c r="D37" s="640"/>
      <c r="E37" s="640"/>
      <c r="F37" s="640"/>
      <c r="G37" s="640"/>
      <c r="H37" s="640"/>
      <c r="I37" s="640"/>
      <c r="J37" s="640"/>
      <c r="K37" s="640"/>
      <c r="L37" s="640"/>
      <c r="M37" s="640"/>
      <c r="N37" s="640"/>
      <c r="O37" s="640"/>
      <c r="P37" s="640"/>
      <c r="Q37" s="641"/>
      <c r="R37" s="642">
        <v>467214</v>
      </c>
      <c r="S37" s="643"/>
      <c r="T37" s="643"/>
      <c r="U37" s="643"/>
      <c r="V37" s="643"/>
      <c r="W37" s="643"/>
      <c r="X37" s="643"/>
      <c r="Y37" s="644"/>
      <c r="Z37" s="675">
        <v>2.5</v>
      </c>
      <c r="AA37" s="675"/>
      <c r="AB37" s="675"/>
      <c r="AC37" s="675"/>
      <c r="AD37" s="676" t="s">
        <v>129</v>
      </c>
      <c r="AE37" s="676"/>
      <c r="AF37" s="676"/>
      <c r="AG37" s="676"/>
      <c r="AH37" s="676"/>
      <c r="AI37" s="676"/>
      <c r="AJ37" s="676"/>
      <c r="AK37" s="676"/>
      <c r="AL37" s="645" t="s">
        <v>182</v>
      </c>
      <c r="AM37" s="646"/>
      <c r="AN37" s="646"/>
      <c r="AO37" s="677"/>
      <c r="AQ37" s="685" t="s">
        <v>336</v>
      </c>
      <c r="AR37" s="686"/>
      <c r="AS37" s="686"/>
      <c r="AT37" s="686"/>
      <c r="AU37" s="686"/>
      <c r="AV37" s="686"/>
      <c r="AW37" s="686"/>
      <c r="AX37" s="686"/>
      <c r="AY37" s="687"/>
      <c r="AZ37" s="642">
        <v>349776</v>
      </c>
      <c r="BA37" s="643"/>
      <c r="BB37" s="643"/>
      <c r="BC37" s="643"/>
      <c r="BD37" s="661"/>
      <c r="BE37" s="661"/>
      <c r="BF37" s="688"/>
      <c r="BG37" s="681" t="s">
        <v>337</v>
      </c>
      <c r="BH37" s="682"/>
      <c r="BI37" s="682"/>
      <c r="BJ37" s="682"/>
      <c r="BK37" s="682"/>
      <c r="BL37" s="682"/>
      <c r="BM37" s="682"/>
      <c r="BN37" s="682"/>
      <c r="BO37" s="682"/>
      <c r="BP37" s="682"/>
      <c r="BQ37" s="682"/>
      <c r="BR37" s="682"/>
      <c r="BS37" s="682"/>
      <c r="BT37" s="682"/>
      <c r="BU37" s="683"/>
      <c r="BV37" s="642">
        <v>-85914</v>
      </c>
      <c r="BW37" s="643"/>
      <c r="BX37" s="643"/>
      <c r="BY37" s="643"/>
      <c r="BZ37" s="643"/>
      <c r="CA37" s="643"/>
      <c r="CB37" s="689"/>
      <c r="CD37" s="681" t="s">
        <v>338</v>
      </c>
      <c r="CE37" s="682"/>
      <c r="CF37" s="682"/>
      <c r="CG37" s="682"/>
      <c r="CH37" s="682"/>
      <c r="CI37" s="682"/>
      <c r="CJ37" s="682"/>
      <c r="CK37" s="682"/>
      <c r="CL37" s="682"/>
      <c r="CM37" s="682"/>
      <c r="CN37" s="682"/>
      <c r="CO37" s="682"/>
      <c r="CP37" s="682"/>
      <c r="CQ37" s="683"/>
      <c r="CR37" s="642">
        <v>315587</v>
      </c>
      <c r="CS37" s="661"/>
      <c r="CT37" s="661"/>
      <c r="CU37" s="661"/>
      <c r="CV37" s="661"/>
      <c r="CW37" s="661"/>
      <c r="CX37" s="661"/>
      <c r="CY37" s="662"/>
      <c r="CZ37" s="645">
        <v>1.8</v>
      </c>
      <c r="DA37" s="663"/>
      <c r="DB37" s="663"/>
      <c r="DC37" s="664"/>
      <c r="DD37" s="648">
        <v>253551</v>
      </c>
      <c r="DE37" s="661"/>
      <c r="DF37" s="661"/>
      <c r="DG37" s="661"/>
      <c r="DH37" s="661"/>
      <c r="DI37" s="661"/>
      <c r="DJ37" s="661"/>
      <c r="DK37" s="662"/>
      <c r="DL37" s="648">
        <v>148766</v>
      </c>
      <c r="DM37" s="661"/>
      <c r="DN37" s="661"/>
      <c r="DO37" s="661"/>
      <c r="DP37" s="661"/>
      <c r="DQ37" s="661"/>
      <c r="DR37" s="661"/>
      <c r="DS37" s="661"/>
      <c r="DT37" s="661"/>
      <c r="DU37" s="661"/>
      <c r="DV37" s="662"/>
      <c r="DW37" s="645">
        <v>2.2000000000000002</v>
      </c>
      <c r="DX37" s="663"/>
      <c r="DY37" s="663"/>
      <c r="DZ37" s="663"/>
      <c r="EA37" s="663"/>
      <c r="EB37" s="663"/>
      <c r="EC37" s="684"/>
    </row>
    <row r="38" spans="2:133" ht="11.25" customHeight="1" x14ac:dyDescent="0.15">
      <c r="B38" s="639" t="s">
        <v>339</v>
      </c>
      <c r="C38" s="640"/>
      <c r="D38" s="640"/>
      <c r="E38" s="640"/>
      <c r="F38" s="640"/>
      <c r="G38" s="640"/>
      <c r="H38" s="640"/>
      <c r="I38" s="640"/>
      <c r="J38" s="640"/>
      <c r="K38" s="640"/>
      <c r="L38" s="640"/>
      <c r="M38" s="640"/>
      <c r="N38" s="640"/>
      <c r="O38" s="640"/>
      <c r="P38" s="640"/>
      <c r="Q38" s="641"/>
      <c r="R38" s="642">
        <v>532297</v>
      </c>
      <c r="S38" s="643"/>
      <c r="T38" s="643"/>
      <c r="U38" s="643"/>
      <c r="V38" s="643"/>
      <c r="W38" s="643"/>
      <c r="X38" s="643"/>
      <c r="Y38" s="644"/>
      <c r="Z38" s="675">
        <v>2.9</v>
      </c>
      <c r="AA38" s="675"/>
      <c r="AB38" s="675"/>
      <c r="AC38" s="675"/>
      <c r="AD38" s="676">
        <v>69</v>
      </c>
      <c r="AE38" s="676"/>
      <c r="AF38" s="676"/>
      <c r="AG38" s="676"/>
      <c r="AH38" s="676"/>
      <c r="AI38" s="676"/>
      <c r="AJ38" s="676"/>
      <c r="AK38" s="676"/>
      <c r="AL38" s="645">
        <v>0</v>
      </c>
      <c r="AM38" s="646"/>
      <c r="AN38" s="646"/>
      <c r="AO38" s="677"/>
      <c r="AQ38" s="685" t="s">
        <v>340</v>
      </c>
      <c r="AR38" s="686"/>
      <c r="AS38" s="686"/>
      <c r="AT38" s="686"/>
      <c r="AU38" s="686"/>
      <c r="AV38" s="686"/>
      <c r="AW38" s="686"/>
      <c r="AX38" s="686"/>
      <c r="AY38" s="687"/>
      <c r="AZ38" s="642">
        <v>30685</v>
      </c>
      <c r="BA38" s="643"/>
      <c r="BB38" s="643"/>
      <c r="BC38" s="643"/>
      <c r="BD38" s="661"/>
      <c r="BE38" s="661"/>
      <c r="BF38" s="688"/>
      <c r="BG38" s="681" t="s">
        <v>341</v>
      </c>
      <c r="BH38" s="682"/>
      <c r="BI38" s="682"/>
      <c r="BJ38" s="682"/>
      <c r="BK38" s="682"/>
      <c r="BL38" s="682"/>
      <c r="BM38" s="682"/>
      <c r="BN38" s="682"/>
      <c r="BO38" s="682"/>
      <c r="BP38" s="682"/>
      <c r="BQ38" s="682"/>
      <c r="BR38" s="682"/>
      <c r="BS38" s="682"/>
      <c r="BT38" s="682"/>
      <c r="BU38" s="683"/>
      <c r="BV38" s="642">
        <v>3320</v>
      </c>
      <c r="BW38" s="643"/>
      <c r="BX38" s="643"/>
      <c r="BY38" s="643"/>
      <c r="BZ38" s="643"/>
      <c r="CA38" s="643"/>
      <c r="CB38" s="689"/>
      <c r="CD38" s="681" t="s">
        <v>342</v>
      </c>
      <c r="CE38" s="682"/>
      <c r="CF38" s="682"/>
      <c r="CG38" s="682"/>
      <c r="CH38" s="682"/>
      <c r="CI38" s="682"/>
      <c r="CJ38" s="682"/>
      <c r="CK38" s="682"/>
      <c r="CL38" s="682"/>
      <c r="CM38" s="682"/>
      <c r="CN38" s="682"/>
      <c r="CO38" s="682"/>
      <c r="CP38" s="682"/>
      <c r="CQ38" s="683"/>
      <c r="CR38" s="642">
        <v>1450967</v>
      </c>
      <c r="CS38" s="643"/>
      <c r="CT38" s="643"/>
      <c r="CU38" s="643"/>
      <c r="CV38" s="643"/>
      <c r="CW38" s="643"/>
      <c r="CX38" s="643"/>
      <c r="CY38" s="644"/>
      <c r="CZ38" s="645">
        <v>8.1999999999999993</v>
      </c>
      <c r="DA38" s="663"/>
      <c r="DB38" s="663"/>
      <c r="DC38" s="664"/>
      <c r="DD38" s="648">
        <v>1248240</v>
      </c>
      <c r="DE38" s="643"/>
      <c r="DF38" s="643"/>
      <c r="DG38" s="643"/>
      <c r="DH38" s="643"/>
      <c r="DI38" s="643"/>
      <c r="DJ38" s="643"/>
      <c r="DK38" s="644"/>
      <c r="DL38" s="648">
        <v>1129344</v>
      </c>
      <c r="DM38" s="643"/>
      <c r="DN38" s="643"/>
      <c r="DO38" s="643"/>
      <c r="DP38" s="643"/>
      <c r="DQ38" s="643"/>
      <c r="DR38" s="643"/>
      <c r="DS38" s="643"/>
      <c r="DT38" s="643"/>
      <c r="DU38" s="643"/>
      <c r="DV38" s="644"/>
      <c r="DW38" s="645">
        <v>16.899999999999999</v>
      </c>
      <c r="DX38" s="663"/>
      <c r="DY38" s="663"/>
      <c r="DZ38" s="663"/>
      <c r="EA38" s="663"/>
      <c r="EB38" s="663"/>
      <c r="EC38" s="684"/>
    </row>
    <row r="39" spans="2:133" ht="11.25" customHeight="1" x14ac:dyDescent="0.15">
      <c r="B39" s="639" t="s">
        <v>343</v>
      </c>
      <c r="C39" s="640"/>
      <c r="D39" s="640"/>
      <c r="E39" s="640"/>
      <c r="F39" s="640"/>
      <c r="G39" s="640"/>
      <c r="H39" s="640"/>
      <c r="I39" s="640"/>
      <c r="J39" s="640"/>
      <c r="K39" s="640"/>
      <c r="L39" s="640"/>
      <c r="M39" s="640"/>
      <c r="N39" s="640"/>
      <c r="O39" s="640"/>
      <c r="P39" s="640"/>
      <c r="Q39" s="641"/>
      <c r="R39" s="642">
        <v>1841900</v>
      </c>
      <c r="S39" s="643"/>
      <c r="T39" s="643"/>
      <c r="U39" s="643"/>
      <c r="V39" s="643"/>
      <c r="W39" s="643"/>
      <c r="X39" s="643"/>
      <c r="Y39" s="644"/>
      <c r="Z39" s="675">
        <v>10</v>
      </c>
      <c r="AA39" s="675"/>
      <c r="AB39" s="675"/>
      <c r="AC39" s="675"/>
      <c r="AD39" s="676" t="s">
        <v>129</v>
      </c>
      <c r="AE39" s="676"/>
      <c r="AF39" s="676"/>
      <c r="AG39" s="676"/>
      <c r="AH39" s="676"/>
      <c r="AI39" s="676"/>
      <c r="AJ39" s="676"/>
      <c r="AK39" s="676"/>
      <c r="AL39" s="645" t="s">
        <v>129</v>
      </c>
      <c r="AM39" s="646"/>
      <c r="AN39" s="646"/>
      <c r="AO39" s="677"/>
      <c r="AQ39" s="685" t="s">
        <v>344</v>
      </c>
      <c r="AR39" s="686"/>
      <c r="AS39" s="686"/>
      <c r="AT39" s="686"/>
      <c r="AU39" s="686"/>
      <c r="AV39" s="686"/>
      <c r="AW39" s="686"/>
      <c r="AX39" s="686"/>
      <c r="AY39" s="687"/>
      <c r="AZ39" s="642">
        <v>7329</v>
      </c>
      <c r="BA39" s="643"/>
      <c r="BB39" s="643"/>
      <c r="BC39" s="643"/>
      <c r="BD39" s="661"/>
      <c r="BE39" s="661"/>
      <c r="BF39" s="688"/>
      <c r="BG39" s="681" t="s">
        <v>345</v>
      </c>
      <c r="BH39" s="682"/>
      <c r="BI39" s="682"/>
      <c r="BJ39" s="682"/>
      <c r="BK39" s="682"/>
      <c r="BL39" s="682"/>
      <c r="BM39" s="682"/>
      <c r="BN39" s="682"/>
      <c r="BO39" s="682"/>
      <c r="BP39" s="682"/>
      <c r="BQ39" s="682"/>
      <c r="BR39" s="682"/>
      <c r="BS39" s="682"/>
      <c r="BT39" s="682"/>
      <c r="BU39" s="683"/>
      <c r="BV39" s="642">
        <v>5508</v>
      </c>
      <c r="BW39" s="643"/>
      <c r="BX39" s="643"/>
      <c r="BY39" s="643"/>
      <c r="BZ39" s="643"/>
      <c r="CA39" s="643"/>
      <c r="CB39" s="689"/>
      <c r="CD39" s="681" t="s">
        <v>346</v>
      </c>
      <c r="CE39" s="682"/>
      <c r="CF39" s="682"/>
      <c r="CG39" s="682"/>
      <c r="CH39" s="682"/>
      <c r="CI39" s="682"/>
      <c r="CJ39" s="682"/>
      <c r="CK39" s="682"/>
      <c r="CL39" s="682"/>
      <c r="CM39" s="682"/>
      <c r="CN39" s="682"/>
      <c r="CO39" s="682"/>
      <c r="CP39" s="682"/>
      <c r="CQ39" s="683"/>
      <c r="CR39" s="642">
        <v>974028</v>
      </c>
      <c r="CS39" s="661"/>
      <c r="CT39" s="661"/>
      <c r="CU39" s="661"/>
      <c r="CV39" s="661"/>
      <c r="CW39" s="661"/>
      <c r="CX39" s="661"/>
      <c r="CY39" s="662"/>
      <c r="CZ39" s="645">
        <v>5.5</v>
      </c>
      <c r="DA39" s="663"/>
      <c r="DB39" s="663"/>
      <c r="DC39" s="664"/>
      <c r="DD39" s="648">
        <v>475243</v>
      </c>
      <c r="DE39" s="661"/>
      <c r="DF39" s="661"/>
      <c r="DG39" s="661"/>
      <c r="DH39" s="661"/>
      <c r="DI39" s="661"/>
      <c r="DJ39" s="661"/>
      <c r="DK39" s="662"/>
      <c r="DL39" s="648" t="s">
        <v>129</v>
      </c>
      <c r="DM39" s="661"/>
      <c r="DN39" s="661"/>
      <c r="DO39" s="661"/>
      <c r="DP39" s="661"/>
      <c r="DQ39" s="661"/>
      <c r="DR39" s="661"/>
      <c r="DS39" s="661"/>
      <c r="DT39" s="661"/>
      <c r="DU39" s="661"/>
      <c r="DV39" s="662"/>
      <c r="DW39" s="645" t="s">
        <v>129</v>
      </c>
      <c r="DX39" s="663"/>
      <c r="DY39" s="663"/>
      <c r="DZ39" s="663"/>
      <c r="EA39" s="663"/>
      <c r="EB39" s="663"/>
      <c r="EC39" s="684"/>
    </row>
    <row r="40" spans="2:133" ht="11.25" customHeight="1" x14ac:dyDescent="0.15">
      <c r="B40" s="639" t="s">
        <v>347</v>
      </c>
      <c r="C40" s="640"/>
      <c r="D40" s="640"/>
      <c r="E40" s="640"/>
      <c r="F40" s="640"/>
      <c r="G40" s="640"/>
      <c r="H40" s="640"/>
      <c r="I40" s="640"/>
      <c r="J40" s="640"/>
      <c r="K40" s="640"/>
      <c r="L40" s="640"/>
      <c r="M40" s="640"/>
      <c r="N40" s="640"/>
      <c r="O40" s="640"/>
      <c r="P40" s="640"/>
      <c r="Q40" s="641"/>
      <c r="R40" s="642">
        <v>17000</v>
      </c>
      <c r="S40" s="643"/>
      <c r="T40" s="643"/>
      <c r="U40" s="643"/>
      <c r="V40" s="643"/>
      <c r="W40" s="643"/>
      <c r="X40" s="643"/>
      <c r="Y40" s="644"/>
      <c r="Z40" s="675">
        <v>0.1</v>
      </c>
      <c r="AA40" s="675"/>
      <c r="AB40" s="675"/>
      <c r="AC40" s="675"/>
      <c r="AD40" s="676" t="s">
        <v>248</v>
      </c>
      <c r="AE40" s="676"/>
      <c r="AF40" s="676"/>
      <c r="AG40" s="676"/>
      <c r="AH40" s="676"/>
      <c r="AI40" s="676"/>
      <c r="AJ40" s="676"/>
      <c r="AK40" s="676"/>
      <c r="AL40" s="645" t="s">
        <v>129</v>
      </c>
      <c r="AM40" s="646"/>
      <c r="AN40" s="646"/>
      <c r="AO40" s="677"/>
      <c r="AQ40" s="685" t="s">
        <v>348</v>
      </c>
      <c r="AR40" s="686"/>
      <c r="AS40" s="686"/>
      <c r="AT40" s="686"/>
      <c r="AU40" s="686"/>
      <c r="AV40" s="686"/>
      <c r="AW40" s="686"/>
      <c r="AX40" s="686"/>
      <c r="AY40" s="687"/>
      <c r="AZ40" s="642">
        <v>1331</v>
      </c>
      <c r="BA40" s="643"/>
      <c r="BB40" s="643"/>
      <c r="BC40" s="643"/>
      <c r="BD40" s="661"/>
      <c r="BE40" s="661"/>
      <c r="BF40" s="688"/>
      <c r="BG40" s="690" t="s">
        <v>349</v>
      </c>
      <c r="BH40" s="691"/>
      <c r="BI40" s="691"/>
      <c r="BJ40" s="691"/>
      <c r="BK40" s="691"/>
      <c r="BL40" s="236"/>
      <c r="BM40" s="682" t="s">
        <v>350</v>
      </c>
      <c r="BN40" s="682"/>
      <c r="BO40" s="682"/>
      <c r="BP40" s="682"/>
      <c r="BQ40" s="682"/>
      <c r="BR40" s="682"/>
      <c r="BS40" s="682"/>
      <c r="BT40" s="682"/>
      <c r="BU40" s="683"/>
      <c r="BV40" s="642">
        <v>110</v>
      </c>
      <c r="BW40" s="643"/>
      <c r="BX40" s="643"/>
      <c r="BY40" s="643"/>
      <c r="BZ40" s="643"/>
      <c r="CA40" s="643"/>
      <c r="CB40" s="689"/>
      <c r="CD40" s="681" t="s">
        <v>351</v>
      </c>
      <c r="CE40" s="682"/>
      <c r="CF40" s="682"/>
      <c r="CG40" s="682"/>
      <c r="CH40" s="682"/>
      <c r="CI40" s="682"/>
      <c r="CJ40" s="682"/>
      <c r="CK40" s="682"/>
      <c r="CL40" s="682"/>
      <c r="CM40" s="682"/>
      <c r="CN40" s="682"/>
      <c r="CO40" s="682"/>
      <c r="CP40" s="682"/>
      <c r="CQ40" s="683"/>
      <c r="CR40" s="642">
        <v>516432</v>
      </c>
      <c r="CS40" s="643"/>
      <c r="CT40" s="643"/>
      <c r="CU40" s="643"/>
      <c r="CV40" s="643"/>
      <c r="CW40" s="643"/>
      <c r="CX40" s="643"/>
      <c r="CY40" s="644"/>
      <c r="CZ40" s="645">
        <v>2.9</v>
      </c>
      <c r="DA40" s="663"/>
      <c r="DB40" s="663"/>
      <c r="DC40" s="664"/>
      <c r="DD40" s="648">
        <v>25052</v>
      </c>
      <c r="DE40" s="643"/>
      <c r="DF40" s="643"/>
      <c r="DG40" s="643"/>
      <c r="DH40" s="643"/>
      <c r="DI40" s="643"/>
      <c r="DJ40" s="643"/>
      <c r="DK40" s="644"/>
      <c r="DL40" s="648">
        <v>21549</v>
      </c>
      <c r="DM40" s="643"/>
      <c r="DN40" s="643"/>
      <c r="DO40" s="643"/>
      <c r="DP40" s="643"/>
      <c r="DQ40" s="643"/>
      <c r="DR40" s="643"/>
      <c r="DS40" s="643"/>
      <c r="DT40" s="643"/>
      <c r="DU40" s="643"/>
      <c r="DV40" s="644"/>
      <c r="DW40" s="645">
        <v>0.3</v>
      </c>
      <c r="DX40" s="663"/>
      <c r="DY40" s="663"/>
      <c r="DZ40" s="663"/>
      <c r="EA40" s="663"/>
      <c r="EB40" s="663"/>
      <c r="EC40" s="684"/>
    </row>
    <row r="41" spans="2:133" ht="11.25" customHeight="1" x14ac:dyDescent="0.15">
      <c r="B41" s="639" t="s">
        <v>352</v>
      </c>
      <c r="C41" s="640"/>
      <c r="D41" s="640"/>
      <c r="E41" s="640"/>
      <c r="F41" s="640"/>
      <c r="G41" s="640"/>
      <c r="H41" s="640"/>
      <c r="I41" s="640"/>
      <c r="J41" s="640"/>
      <c r="K41" s="640"/>
      <c r="L41" s="640"/>
      <c r="M41" s="640"/>
      <c r="N41" s="640"/>
      <c r="O41" s="640"/>
      <c r="P41" s="640"/>
      <c r="Q41" s="641"/>
      <c r="R41" s="642" t="s">
        <v>129</v>
      </c>
      <c r="S41" s="643"/>
      <c r="T41" s="643"/>
      <c r="U41" s="643"/>
      <c r="V41" s="643"/>
      <c r="W41" s="643"/>
      <c r="X41" s="643"/>
      <c r="Y41" s="644"/>
      <c r="Z41" s="675" t="s">
        <v>129</v>
      </c>
      <c r="AA41" s="675"/>
      <c r="AB41" s="675"/>
      <c r="AC41" s="675"/>
      <c r="AD41" s="676" t="s">
        <v>129</v>
      </c>
      <c r="AE41" s="676"/>
      <c r="AF41" s="676"/>
      <c r="AG41" s="676"/>
      <c r="AH41" s="676"/>
      <c r="AI41" s="676"/>
      <c r="AJ41" s="676"/>
      <c r="AK41" s="676"/>
      <c r="AL41" s="645" t="s">
        <v>129</v>
      </c>
      <c r="AM41" s="646"/>
      <c r="AN41" s="646"/>
      <c r="AO41" s="677"/>
      <c r="AQ41" s="685" t="s">
        <v>353</v>
      </c>
      <c r="AR41" s="686"/>
      <c r="AS41" s="686"/>
      <c r="AT41" s="686"/>
      <c r="AU41" s="686"/>
      <c r="AV41" s="686"/>
      <c r="AW41" s="686"/>
      <c r="AX41" s="686"/>
      <c r="AY41" s="687"/>
      <c r="AZ41" s="642">
        <v>304331</v>
      </c>
      <c r="BA41" s="643"/>
      <c r="BB41" s="643"/>
      <c r="BC41" s="643"/>
      <c r="BD41" s="661"/>
      <c r="BE41" s="661"/>
      <c r="BF41" s="688"/>
      <c r="BG41" s="690"/>
      <c r="BH41" s="691"/>
      <c r="BI41" s="691"/>
      <c r="BJ41" s="691"/>
      <c r="BK41" s="691"/>
      <c r="BL41" s="236"/>
      <c r="BM41" s="682" t="s">
        <v>354</v>
      </c>
      <c r="BN41" s="682"/>
      <c r="BO41" s="682"/>
      <c r="BP41" s="682"/>
      <c r="BQ41" s="682"/>
      <c r="BR41" s="682"/>
      <c r="BS41" s="682"/>
      <c r="BT41" s="682"/>
      <c r="BU41" s="683"/>
      <c r="BV41" s="642">
        <v>2</v>
      </c>
      <c r="BW41" s="643"/>
      <c r="BX41" s="643"/>
      <c r="BY41" s="643"/>
      <c r="BZ41" s="643"/>
      <c r="CA41" s="643"/>
      <c r="CB41" s="689"/>
      <c r="CD41" s="681" t="s">
        <v>355</v>
      </c>
      <c r="CE41" s="682"/>
      <c r="CF41" s="682"/>
      <c r="CG41" s="682"/>
      <c r="CH41" s="682"/>
      <c r="CI41" s="682"/>
      <c r="CJ41" s="682"/>
      <c r="CK41" s="682"/>
      <c r="CL41" s="682"/>
      <c r="CM41" s="682"/>
      <c r="CN41" s="682"/>
      <c r="CO41" s="682"/>
      <c r="CP41" s="682"/>
      <c r="CQ41" s="683"/>
      <c r="CR41" s="642" t="s">
        <v>129</v>
      </c>
      <c r="CS41" s="661"/>
      <c r="CT41" s="661"/>
      <c r="CU41" s="661"/>
      <c r="CV41" s="661"/>
      <c r="CW41" s="661"/>
      <c r="CX41" s="661"/>
      <c r="CY41" s="662"/>
      <c r="CZ41" s="645" t="s">
        <v>182</v>
      </c>
      <c r="DA41" s="663"/>
      <c r="DB41" s="663"/>
      <c r="DC41" s="664"/>
      <c r="DD41" s="648" t="s">
        <v>248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356</v>
      </c>
      <c r="C42" s="640"/>
      <c r="D42" s="640"/>
      <c r="E42" s="640"/>
      <c r="F42" s="640"/>
      <c r="G42" s="640"/>
      <c r="H42" s="640"/>
      <c r="I42" s="640"/>
      <c r="J42" s="640"/>
      <c r="K42" s="640"/>
      <c r="L42" s="640"/>
      <c r="M42" s="640"/>
      <c r="N42" s="640"/>
      <c r="O42" s="640"/>
      <c r="P42" s="640"/>
      <c r="Q42" s="641"/>
      <c r="R42" s="642">
        <v>209200</v>
      </c>
      <c r="S42" s="643"/>
      <c r="T42" s="643"/>
      <c r="U42" s="643"/>
      <c r="V42" s="643"/>
      <c r="W42" s="643"/>
      <c r="X42" s="643"/>
      <c r="Y42" s="644"/>
      <c r="Z42" s="675">
        <v>1.1000000000000001</v>
      </c>
      <c r="AA42" s="675"/>
      <c r="AB42" s="675"/>
      <c r="AC42" s="675"/>
      <c r="AD42" s="676" t="s">
        <v>129</v>
      </c>
      <c r="AE42" s="676"/>
      <c r="AF42" s="676"/>
      <c r="AG42" s="676"/>
      <c r="AH42" s="676"/>
      <c r="AI42" s="676"/>
      <c r="AJ42" s="676"/>
      <c r="AK42" s="676"/>
      <c r="AL42" s="645" t="s">
        <v>182</v>
      </c>
      <c r="AM42" s="646"/>
      <c r="AN42" s="646"/>
      <c r="AO42" s="677"/>
      <c r="AQ42" s="678" t="s">
        <v>357</v>
      </c>
      <c r="AR42" s="679"/>
      <c r="AS42" s="679"/>
      <c r="AT42" s="679"/>
      <c r="AU42" s="679"/>
      <c r="AV42" s="679"/>
      <c r="AW42" s="679"/>
      <c r="AX42" s="679"/>
      <c r="AY42" s="680"/>
      <c r="AZ42" s="626">
        <v>788200</v>
      </c>
      <c r="BA42" s="665"/>
      <c r="BB42" s="665"/>
      <c r="BC42" s="665"/>
      <c r="BD42" s="627"/>
      <c r="BE42" s="627"/>
      <c r="BF42" s="671"/>
      <c r="BG42" s="692"/>
      <c r="BH42" s="693"/>
      <c r="BI42" s="693"/>
      <c r="BJ42" s="693"/>
      <c r="BK42" s="693"/>
      <c r="BL42" s="237"/>
      <c r="BM42" s="672" t="s">
        <v>358</v>
      </c>
      <c r="BN42" s="672"/>
      <c r="BO42" s="672"/>
      <c r="BP42" s="672"/>
      <c r="BQ42" s="672"/>
      <c r="BR42" s="672"/>
      <c r="BS42" s="672"/>
      <c r="BT42" s="672"/>
      <c r="BU42" s="673"/>
      <c r="BV42" s="626">
        <v>373</v>
      </c>
      <c r="BW42" s="665"/>
      <c r="BX42" s="665"/>
      <c r="BY42" s="665"/>
      <c r="BZ42" s="665"/>
      <c r="CA42" s="665"/>
      <c r="CB42" s="674"/>
      <c r="CD42" s="639" t="s">
        <v>359</v>
      </c>
      <c r="CE42" s="640"/>
      <c r="CF42" s="640"/>
      <c r="CG42" s="640"/>
      <c r="CH42" s="640"/>
      <c r="CI42" s="640"/>
      <c r="CJ42" s="640"/>
      <c r="CK42" s="640"/>
      <c r="CL42" s="640"/>
      <c r="CM42" s="640"/>
      <c r="CN42" s="640"/>
      <c r="CO42" s="640"/>
      <c r="CP42" s="640"/>
      <c r="CQ42" s="641"/>
      <c r="CR42" s="642">
        <v>4680628</v>
      </c>
      <c r="CS42" s="643"/>
      <c r="CT42" s="643"/>
      <c r="CU42" s="643"/>
      <c r="CV42" s="643"/>
      <c r="CW42" s="643"/>
      <c r="CX42" s="643"/>
      <c r="CY42" s="644"/>
      <c r="CZ42" s="645">
        <v>26.5</v>
      </c>
      <c r="DA42" s="646"/>
      <c r="DB42" s="646"/>
      <c r="DC42" s="647"/>
      <c r="DD42" s="648">
        <v>367610</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360</v>
      </c>
      <c r="C43" s="624"/>
      <c r="D43" s="624"/>
      <c r="E43" s="624"/>
      <c r="F43" s="624"/>
      <c r="G43" s="624"/>
      <c r="H43" s="624"/>
      <c r="I43" s="624"/>
      <c r="J43" s="624"/>
      <c r="K43" s="624"/>
      <c r="L43" s="624"/>
      <c r="M43" s="624"/>
      <c r="N43" s="624"/>
      <c r="O43" s="624"/>
      <c r="P43" s="624"/>
      <c r="Q43" s="625"/>
      <c r="R43" s="626">
        <v>18458334</v>
      </c>
      <c r="S43" s="665"/>
      <c r="T43" s="665"/>
      <c r="U43" s="665"/>
      <c r="V43" s="665"/>
      <c r="W43" s="665"/>
      <c r="X43" s="665"/>
      <c r="Y43" s="666"/>
      <c r="Z43" s="667">
        <v>100</v>
      </c>
      <c r="AA43" s="667"/>
      <c r="AB43" s="667"/>
      <c r="AC43" s="667"/>
      <c r="AD43" s="668">
        <v>6451531</v>
      </c>
      <c r="AE43" s="668"/>
      <c r="AF43" s="668"/>
      <c r="AG43" s="668"/>
      <c r="AH43" s="668"/>
      <c r="AI43" s="668"/>
      <c r="AJ43" s="668"/>
      <c r="AK43" s="668"/>
      <c r="AL43" s="629">
        <v>100</v>
      </c>
      <c r="AM43" s="669"/>
      <c r="AN43" s="669"/>
      <c r="AO43" s="670"/>
      <c r="BV43" s="238"/>
      <c r="BW43" s="238"/>
      <c r="BX43" s="238"/>
      <c r="BY43" s="238"/>
      <c r="BZ43" s="238"/>
      <c r="CA43" s="238"/>
      <c r="CB43" s="238"/>
      <c r="CD43" s="639" t="s">
        <v>361</v>
      </c>
      <c r="CE43" s="640"/>
      <c r="CF43" s="640"/>
      <c r="CG43" s="640"/>
      <c r="CH43" s="640"/>
      <c r="CI43" s="640"/>
      <c r="CJ43" s="640"/>
      <c r="CK43" s="640"/>
      <c r="CL43" s="640"/>
      <c r="CM43" s="640"/>
      <c r="CN43" s="640"/>
      <c r="CO43" s="640"/>
      <c r="CP43" s="640"/>
      <c r="CQ43" s="641"/>
      <c r="CR43" s="642">
        <v>108659</v>
      </c>
      <c r="CS43" s="661"/>
      <c r="CT43" s="661"/>
      <c r="CU43" s="661"/>
      <c r="CV43" s="661"/>
      <c r="CW43" s="661"/>
      <c r="CX43" s="661"/>
      <c r="CY43" s="662"/>
      <c r="CZ43" s="645">
        <v>0.6</v>
      </c>
      <c r="DA43" s="663"/>
      <c r="DB43" s="663"/>
      <c r="DC43" s="664"/>
      <c r="DD43" s="648">
        <v>38675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308</v>
      </c>
      <c r="CE44" s="656"/>
      <c r="CF44" s="639" t="s">
        <v>362</v>
      </c>
      <c r="CG44" s="640"/>
      <c r="CH44" s="640"/>
      <c r="CI44" s="640"/>
      <c r="CJ44" s="640"/>
      <c r="CK44" s="640"/>
      <c r="CL44" s="640"/>
      <c r="CM44" s="640"/>
      <c r="CN44" s="640"/>
      <c r="CO44" s="640"/>
      <c r="CP44" s="640"/>
      <c r="CQ44" s="641"/>
      <c r="CR44" s="642">
        <v>2754694</v>
      </c>
      <c r="CS44" s="643"/>
      <c r="CT44" s="643"/>
      <c r="CU44" s="643"/>
      <c r="CV44" s="643"/>
      <c r="CW44" s="643"/>
      <c r="CX44" s="643"/>
      <c r="CY44" s="644"/>
      <c r="CZ44" s="645">
        <v>15.6</v>
      </c>
      <c r="DA44" s="646"/>
      <c r="DB44" s="646"/>
      <c r="DC44" s="647"/>
      <c r="DD44" s="648">
        <v>322017</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364</v>
      </c>
      <c r="CG45" s="640"/>
      <c r="CH45" s="640"/>
      <c r="CI45" s="640"/>
      <c r="CJ45" s="640"/>
      <c r="CK45" s="640"/>
      <c r="CL45" s="640"/>
      <c r="CM45" s="640"/>
      <c r="CN45" s="640"/>
      <c r="CO45" s="640"/>
      <c r="CP45" s="640"/>
      <c r="CQ45" s="641"/>
      <c r="CR45" s="642">
        <v>1341493</v>
      </c>
      <c r="CS45" s="661"/>
      <c r="CT45" s="661"/>
      <c r="CU45" s="661"/>
      <c r="CV45" s="661"/>
      <c r="CW45" s="661"/>
      <c r="CX45" s="661"/>
      <c r="CY45" s="662"/>
      <c r="CZ45" s="645">
        <v>7.6</v>
      </c>
      <c r="DA45" s="663"/>
      <c r="DB45" s="663"/>
      <c r="DC45" s="664"/>
      <c r="DD45" s="648">
        <v>39317</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366</v>
      </c>
      <c r="CG46" s="640"/>
      <c r="CH46" s="640"/>
      <c r="CI46" s="640"/>
      <c r="CJ46" s="640"/>
      <c r="CK46" s="640"/>
      <c r="CL46" s="640"/>
      <c r="CM46" s="640"/>
      <c r="CN46" s="640"/>
      <c r="CO46" s="640"/>
      <c r="CP46" s="640"/>
      <c r="CQ46" s="641"/>
      <c r="CR46" s="642">
        <v>1319098</v>
      </c>
      <c r="CS46" s="643"/>
      <c r="CT46" s="643"/>
      <c r="CU46" s="643"/>
      <c r="CV46" s="643"/>
      <c r="CW46" s="643"/>
      <c r="CX46" s="643"/>
      <c r="CY46" s="644"/>
      <c r="CZ46" s="645">
        <v>7.5</v>
      </c>
      <c r="DA46" s="646"/>
      <c r="DB46" s="646"/>
      <c r="DC46" s="647"/>
      <c r="DD46" s="648">
        <v>273707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368</v>
      </c>
      <c r="CG47" s="640"/>
      <c r="CH47" s="640"/>
      <c r="CI47" s="640"/>
      <c r="CJ47" s="640"/>
      <c r="CK47" s="640"/>
      <c r="CL47" s="640"/>
      <c r="CM47" s="640"/>
      <c r="CN47" s="640"/>
      <c r="CO47" s="640"/>
      <c r="CP47" s="640"/>
      <c r="CQ47" s="641"/>
      <c r="CR47" s="642">
        <v>1925934</v>
      </c>
      <c r="CS47" s="661"/>
      <c r="CT47" s="661"/>
      <c r="CU47" s="661"/>
      <c r="CV47" s="661"/>
      <c r="CW47" s="661"/>
      <c r="CX47" s="661"/>
      <c r="CY47" s="662"/>
      <c r="CZ47" s="645">
        <v>10.9</v>
      </c>
      <c r="DA47" s="663"/>
      <c r="DB47" s="663"/>
      <c r="DC47" s="664"/>
      <c r="DD47" s="648">
        <v>45593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369</v>
      </c>
      <c r="CG48" s="640"/>
      <c r="CH48" s="640"/>
      <c r="CI48" s="640"/>
      <c r="CJ48" s="640"/>
      <c r="CK48" s="640"/>
      <c r="CL48" s="640"/>
      <c r="CM48" s="640"/>
      <c r="CN48" s="640"/>
      <c r="CO48" s="640"/>
      <c r="CP48" s="640"/>
      <c r="CQ48" s="641"/>
      <c r="CR48" s="642" t="s">
        <v>129</v>
      </c>
      <c r="CS48" s="643"/>
      <c r="CT48" s="643"/>
      <c r="CU48" s="643"/>
      <c r="CV48" s="643"/>
      <c r="CW48" s="643"/>
      <c r="CX48" s="643"/>
      <c r="CY48" s="644"/>
      <c r="CZ48" s="645" t="s">
        <v>129</v>
      </c>
      <c r="DA48" s="646"/>
      <c r="DB48" s="646"/>
      <c r="DC48" s="647"/>
      <c r="DD48" s="648" t="s">
        <v>129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370</v>
      </c>
      <c r="CE49" s="624"/>
      <c r="CF49" s="624"/>
      <c r="CG49" s="624"/>
      <c r="CH49" s="624"/>
      <c r="CI49" s="624"/>
      <c r="CJ49" s="624"/>
      <c r="CK49" s="624"/>
      <c r="CL49" s="624"/>
      <c r="CM49" s="624"/>
      <c r="CN49" s="624"/>
      <c r="CO49" s="624"/>
      <c r="CP49" s="624"/>
      <c r="CQ49" s="625"/>
      <c r="CR49" s="626">
        <v>17667614</v>
      </c>
      <c r="CS49" s="627"/>
      <c r="CT49" s="627"/>
      <c r="CU49" s="627"/>
      <c r="CV49" s="627"/>
      <c r="CW49" s="627"/>
      <c r="CX49" s="627"/>
      <c r="CY49" s="628"/>
      <c r="CZ49" s="629">
        <v>100</v>
      </c>
      <c r="DA49" s="630"/>
      <c r="DB49" s="630"/>
      <c r="DC49" s="631"/>
      <c r="DD49" s="632">
        <v>7890397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kU0phj8tkHMQ18oNKA/M0tSUmY+rEE5Eckx3xEKT8zelmBG7yrDACQqjVACCrNb3XaPRINXBob/HXLDlaliscQ==" saltValue="DSB2hgh6OXmSIU6+K2LB2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2" zoomScale="70" zoomScaleNormal="25" zoomScaleSheetLayoutView="70" workbookViewId="0">
      <selection activeCell="AK29" sqref="AK29:AO29"/>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372</v>
      </c>
      <c r="DK2" s="1168"/>
      <c r="DL2" s="1168"/>
      <c r="DM2" s="1168"/>
      <c r="DN2" s="1168"/>
      <c r="DO2" s="1169"/>
      <c r="DP2" s="251"/>
      <c r="DQ2" s="1167" t="s">
        <v>373</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374</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376</v>
      </c>
      <c r="B5" s="1053"/>
      <c r="C5" s="1053"/>
      <c r="D5" s="1053"/>
      <c r="E5" s="1053"/>
      <c r="F5" s="1053"/>
      <c r="G5" s="1053"/>
      <c r="H5" s="1053"/>
      <c r="I5" s="1053"/>
      <c r="J5" s="1053"/>
      <c r="K5" s="1053"/>
      <c r="L5" s="1053"/>
      <c r="M5" s="1053"/>
      <c r="N5" s="1053"/>
      <c r="O5" s="1053"/>
      <c r="P5" s="1054"/>
      <c r="Q5" s="1058" t="s">
        <v>377</v>
      </c>
      <c r="R5" s="1059"/>
      <c r="S5" s="1059"/>
      <c r="T5" s="1059"/>
      <c r="U5" s="1060"/>
      <c r="V5" s="1058" t="s">
        <v>378</v>
      </c>
      <c r="W5" s="1059"/>
      <c r="X5" s="1059"/>
      <c r="Y5" s="1059"/>
      <c r="Z5" s="1060"/>
      <c r="AA5" s="1058" t="s">
        <v>379</v>
      </c>
      <c r="AB5" s="1059"/>
      <c r="AC5" s="1059"/>
      <c r="AD5" s="1059"/>
      <c r="AE5" s="1059"/>
      <c r="AF5" s="1170" t="s">
        <v>380</v>
      </c>
      <c r="AG5" s="1059"/>
      <c r="AH5" s="1059"/>
      <c r="AI5" s="1059"/>
      <c r="AJ5" s="1074"/>
      <c r="AK5" s="1059" t="s">
        <v>381</v>
      </c>
      <c r="AL5" s="1059"/>
      <c r="AM5" s="1059"/>
      <c r="AN5" s="1059"/>
      <c r="AO5" s="1060"/>
      <c r="AP5" s="1058" t="s">
        <v>382</v>
      </c>
      <c r="AQ5" s="1059"/>
      <c r="AR5" s="1059"/>
      <c r="AS5" s="1059"/>
      <c r="AT5" s="1060"/>
      <c r="AU5" s="1058" t="s">
        <v>383</v>
      </c>
      <c r="AV5" s="1059"/>
      <c r="AW5" s="1059"/>
      <c r="AX5" s="1059"/>
      <c r="AY5" s="1074"/>
      <c r="AZ5" s="258"/>
      <c r="BA5" s="258"/>
      <c r="BB5" s="258"/>
      <c r="BC5" s="258"/>
      <c r="BD5" s="258"/>
      <c r="BE5" s="259"/>
      <c r="BF5" s="259"/>
      <c r="BG5" s="259"/>
      <c r="BH5" s="259"/>
      <c r="BI5" s="259"/>
      <c r="BJ5" s="259"/>
      <c r="BK5" s="259"/>
      <c r="BL5" s="259"/>
      <c r="BM5" s="259"/>
      <c r="BN5" s="259"/>
      <c r="BO5" s="259"/>
      <c r="BP5" s="259"/>
      <c r="BQ5" s="1052" t="s">
        <v>384</v>
      </c>
      <c r="BR5" s="1053"/>
      <c r="BS5" s="1053"/>
      <c r="BT5" s="1053"/>
      <c r="BU5" s="1053"/>
      <c r="BV5" s="1053"/>
      <c r="BW5" s="1053"/>
      <c r="BX5" s="1053"/>
      <c r="BY5" s="1053"/>
      <c r="BZ5" s="1053"/>
      <c r="CA5" s="1053"/>
      <c r="CB5" s="1053"/>
      <c r="CC5" s="1053"/>
      <c r="CD5" s="1053"/>
      <c r="CE5" s="1053"/>
      <c r="CF5" s="1053"/>
      <c r="CG5" s="1054"/>
      <c r="CH5" s="1058" t="s">
        <v>385</v>
      </c>
      <c r="CI5" s="1059"/>
      <c r="CJ5" s="1059"/>
      <c r="CK5" s="1059"/>
      <c r="CL5" s="1060"/>
      <c r="CM5" s="1058" t="s">
        <v>386</v>
      </c>
      <c r="CN5" s="1059"/>
      <c r="CO5" s="1059"/>
      <c r="CP5" s="1059"/>
      <c r="CQ5" s="1060"/>
      <c r="CR5" s="1058" t="s">
        <v>387</v>
      </c>
      <c r="CS5" s="1059"/>
      <c r="CT5" s="1059"/>
      <c r="CU5" s="1059"/>
      <c r="CV5" s="1060"/>
      <c r="CW5" s="1058" t="s">
        <v>388</v>
      </c>
      <c r="CX5" s="1059"/>
      <c r="CY5" s="1059"/>
      <c r="CZ5" s="1059"/>
      <c r="DA5" s="1060"/>
      <c r="DB5" s="1058" t="s">
        <v>389</v>
      </c>
      <c r="DC5" s="1059"/>
      <c r="DD5" s="1059"/>
      <c r="DE5" s="1059"/>
      <c r="DF5" s="1060"/>
      <c r="DG5" s="1155" t="s">
        <v>390</v>
      </c>
      <c r="DH5" s="1156"/>
      <c r="DI5" s="1156"/>
      <c r="DJ5" s="1156"/>
      <c r="DK5" s="1157"/>
      <c r="DL5" s="1155" t="s">
        <v>391</v>
      </c>
      <c r="DM5" s="1156"/>
      <c r="DN5" s="1156"/>
      <c r="DO5" s="1156"/>
      <c r="DP5" s="1157"/>
      <c r="DQ5" s="1058" t="s">
        <v>392</v>
      </c>
      <c r="DR5" s="1059"/>
      <c r="DS5" s="1059"/>
      <c r="DT5" s="1059"/>
      <c r="DU5" s="1060"/>
      <c r="DV5" s="1058" t="s">
        <v>383</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393</v>
      </c>
      <c r="C7" s="1108"/>
      <c r="D7" s="1108"/>
      <c r="E7" s="1108"/>
      <c r="F7" s="1108"/>
      <c r="G7" s="1108"/>
      <c r="H7" s="1108"/>
      <c r="I7" s="1108"/>
      <c r="J7" s="1108"/>
      <c r="K7" s="1108"/>
      <c r="L7" s="1108"/>
      <c r="M7" s="1108"/>
      <c r="N7" s="1108"/>
      <c r="O7" s="1108"/>
      <c r="P7" s="1109"/>
      <c r="Q7" s="1161">
        <v>17545</v>
      </c>
      <c r="R7" s="1162"/>
      <c r="S7" s="1162"/>
      <c r="T7" s="1162"/>
      <c r="U7" s="1162"/>
      <c r="V7" s="1162">
        <v>16794</v>
      </c>
      <c r="W7" s="1162"/>
      <c r="X7" s="1162"/>
      <c r="Y7" s="1162"/>
      <c r="Z7" s="1162"/>
      <c r="AA7" s="1162">
        <v>751</v>
      </c>
      <c r="AB7" s="1162"/>
      <c r="AC7" s="1162"/>
      <c r="AD7" s="1162"/>
      <c r="AE7" s="1163"/>
      <c r="AF7" s="1164">
        <v>188</v>
      </c>
      <c r="AG7" s="1165"/>
      <c r="AH7" s="1165"/>
      <c r="AI7" s="1165"/>
      <c r="AJ7" s="1166"/>
      <c r="AK7" s="1148" t="s">
        <v>536</v>
      </c>
      <c r="AL7" s="1149"/>
      <c r="AM7" s="1149"/>
      <c r="AN7" s="1149"/>
      <c r="AO7" s="1149"/>
      <c r="AP7" s="1149">
        <v>13352</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609</v>
      </c>
      <c r="BT7" s="1153"/>
      <c r="BU7" s="1153"/>
      <c r="BV7" s="1153"/>
      <c r="BW7" s="1153"/>
      <c r="BX7" s="1153"/>
      <c r="BY7" s="1153"/>
      <c r="BZ7" s="1153"/>
      <c r="CA7" s="1153"/>
      <c r="CB7" s="1153"/>
      <c r="CC7" s="1153"/>
      <c r="CD7" s="1153"/>
      <c r="CE7" s="1153"/>
      <c r="CF7" s="1153"/>
      <c r="CG7" s="1154"/>
      <c r="CH7" s="1145">
        <v>3</v>
      </c>
      <c r="CI7" s="1146"/>
      <c r="CJ7" s="1146"/>
      <c r="CK7" s="1146"/>
      <c r="CL7" s="1147"/>
      <c r="CM7" s="1145">
        <v>241</v>
      </c>
      <c r="CN7" s="1146"/>
      <c r="CO7" s="1146"/>
      <c r="CP7" s="1146"/>
      <c r="CQ7" s="1147"/>
      <c r="CR7" s="1145">
        <v>5</v>
      </c>
      <c r="CS7" s="1146"/>
      <c r="CT7" s="1146"/>
      <c r="CU7" s="1146"/>
      <c r="CV7" s="1147"/>
      <c r="CW7" s="1145" t="s">
        <v>610</v>
      </c>
      <c r="CX7" s="1146"/>
      <c r="CY7" s="1146"/>
      <c r="CZ7" s="1146"/>
      <c r="DA7" s="1147"/>
      <c r="DB7" s="1145">
        <v>200</v>
      </c>
      <c r="DC7" s="1146"/>
      <c r="DD7" s="1146"/>
      <c r="DE7" s="1146"/>
      <c r="DF7" s="1147"/>
      <c r="DG7" s="1145" t="s">
        <v>610</v>
      </c>
      <c r="DH7" s="1146"/>
      <c r="DI7" s="1146"/>
      <c r="DJ7" s="1146"/>
      <c r="DK7" s="1147"/>
      <c r="DL7" s="1145" t="s">
        <v>610</v>
      </c>
      <c r="DM7" s="1146"/>
      <c r="DN7" s="1146"/>
      <c r="DO7" s="1146"/>
      <c r="DP7" s="1147"/>
      <c r="DQ7" s="1145" t="s">
        <v>536</v>
      </c>
      <c r="DR7" s="1146"/>
      <c r="DS7" s="1146"/>
      <c r="DT7" s="1146"/>
      <c r="DU7" s="1147"/>
      <c r="DV7" s="1172"/>
      <c r="DW7" s="1173"/>
      <c r="DX7" s="1173"/>
      <c r="DY7" s="1173"/>
      <c r="DZ7" s="1174"/>
      <c r="EA7" s="256"/>
    </row>
    <row r="8" spans="1:131" s="257" customFormat="1" ht="26.25" customHeight="1" x14ac:dyDescent="0.15">
      <c r="A8" s="263">
        <v>2</v>
      </c>
      <c r="B8" s="1094" t="s">
        <v>394</v>
      </c>
      <c r="C8" s="1095"/>
      <c r="D8" s="1095"/>
      <c r="E8" s="1095"/>
      <c r="F8" s="1095"/>
      <c r="G8" s="1095"/>
      <c r="H8" s="1095"/>
      <c r="I8" s="1095"/>
      <c r="J8" s="1095"/>
      <c r="K8" s="1095"/>
      <c r="L8" s="1095"/>
      <c r="M8" s="1095"/>
      <c r="N8" s="1095"/>
      <c r="O8" s="1095"/>
      <c r="P8" s="1096"/>
      <c r="Q8" s="1100">
        <v>34</v>
      </c>
      <c r="R8" s="1101"/>
      <c r="S8" s="1101"/>
      <c r="T8" s="1101"/>
      <c r="U8" s="1101"/>
      <c r="V8" s="1101">
        <v>34</v>
      </c>
      <c r="W8" s="1101"/>
      <c r="X8" s="1101"/>
      <c r="Y8" s="1101"/>
      <c r="Z8" s="1101"/>
      <c r="AA8" s="1101" t="s">
        <v>536</v>
      </c>
      <c r="AB8" s="1101"/>
      <c r="AC8" s="1101"/>
      <c r="AD8" s="1101"/>
      <c r="AE8" s="1102"/>
      <c r="AF8" s="1076" t="s">
        <v>129</v>
      </c>
      <c r="AG8" s="1077"/>
      <c r="AH8" s="1077"/>
      <c r="AI8" s="1077"/>
      <c r="AJ8" s="1078"/>
      <c r="AK8" s="1143" t="s">
        <v>536</v>
      </c>
      <c r="AL8" s="1144"/>
      <c r="AM8" s="1144"/>
      <c r="AN8" s="1144"/>
      <c r="AO8" s="1144"/>
      <c r="AP8" s="1144">
        <v>13</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t="s">
        <v>395</v>
      </c>
      <c r="C9" s="1095"/>
      <c r="D9" s="1095"/>
      <c r="E9" s="1095"/>
      <c r="F9" s="1095"/>
      <c r="G9" s="1095"/>
      <c r="H9" s="1095"/>
      <c r="I9" s="1095"/>
      <c r="J9" s="1095"/>
      <c r="K9" s="1095"/>
      <c r="L9" s="1095"/>
      <c r="M9" s="1095"/>
      <c r="N9" s="1095"/>
      <c r="O9" s="1095"/>
      <c r="P9" s="1096"/>
      <c r="Q9" s="1100">
        <v>41</v>
      </c>
      <c r="R9" s="1101"/>
      <c r="S9" s="1101"/>
      <c r="T9" s="1101"/>
      <c r="U9" s="1101"/>
      <c r="V9" s="1101">
        <v>1</v>
      </c>
      <c r="W9" s="1101"/>
      <c r="X9" s="1101"/>
      <c r="Y9" s="1101"/>
      <c r="Z9" s="1101"/>
      <c r="AA9" s="1101">
        <v>40</v>
      </c>
      <c r="AB9" s="1101"/>
      <c r="AC9" s="1101"/>
      <c r="AD9" s="1101"/>
      <c r="AE9" s="1102"/>
      <c r="AF9" s="1076">
        <v>40</v>
      </c>
      <c r="AG9" s="1077"/>
      <c r="AH9" s="1077"/>
      <c r="AI9" s="1077"/>
      <c r="AJ9" s="1078"/>
      <c r="AK9" s="1143" t="s">
        <v>536</v>
      </c>
      <c r="AL9" s="1144"/>
      <c r="AM9" s="1144"/>
      <c r="AN9" s="1144"/>
      <c r="AO9" s="1144"/>
      <c r="AP9" s="1144">
        <v>1</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t="s">
        <v>396</v>
      </c>
      <c r="C10" s="1095"/>
      <c r="D10" s="1095"/>
      <c r="E10" s="1095"/>
      <c r="F10" s="1095"/>
      <c r="G10" s="1095"/>
      <c r="H10" s="1095"/>
      <c r="I10" s="1095"/>
      <c r="J10" s="1095"/>
      <c r="K10" s="1095"/>
      <c r="L10" s="1095"/>
      <c r="M10" s="1095"/>
      <c r="N10" s="1095"/>
      <c r="O10" s="1095"/>
      <c r="P10" s="1096"/>
      <c r="Q10" s="1100">
        <v>1107</v>
      </c>
      <c r="R10" s="1101"/>
      <c r="S10" s="1101"/>
      <c r="T10" s="1101"/>
      <c r="U10" s="1101"/>
      <c r="V10" s="1101">
        <v>1107</v>
      </c>
      <c r="W10" s="1101"/>
      <c r="X10" s="1101"/>
      <c r="Y10" s="1101"/>
      <c r="Z10" s="1101"/>
      <c r="AA10" s="1101" t="s">
        <v>536</v>
      </c>
      <c r="AB10" s="1101"/>
      <c r="AC10" s="1101"/>
      <c r="AD10" s="1101"/>
      <c r="AE10" s="1102"/>
      <c r="AF10" s="1076" t="s">
        <v>397</v>
      </c>
      <c r="AG10" s="1077"/>
      <c r="AH10" s="1077"/>
      <c r="AI10" s="1077"/>
      <c r="AJ10" s="1078"/>
      <c r="AK10" s="1143" t="s">
        <v>536</v>
      </c>
      <c r="AL10" s="1144"/>
      <c r="AM10" s="1144"/>
      <c r="AN10" s="1144"/>
      <c r="AO10" s="1144"/>
      <c r="AP10" s="1144" t="s">
        <v>536</v>
      </c>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t="s">
        <v>398</v>
      </c>
      <c r="C11" s="1095"/>
      <c r="D11" s="1095"/>
      <c r="E11" s="1095"/>
      <c r="F11" s="1095"/>
      <c r="G11" s="1095"/>
      <c r="H11" s="1095"/>
      <c r="I11" s="1095"/>
      <c r="J11" s="1095"/>
      <c r="K11" s="1095"/>
      <c r="L11" s="1095"/>
      <c r="M11" s="1095"/>
      <c r="N11" s="1095"/>
      <c r="O11" s="1095"/>
      <c r="P11" s="1096"/>
      <c r="Q11" s="1100">
        <v>2</v>
      </c>
      <c r="R11" s="1101"/>
      <c r="S11" s="1101"/>
      <c r="T11" s="1101"/>
      <c r="U11" s="1101"/>
      <c r="V11" s="1101">
        <v>2</v>
      </c>
      <c r="W11" s="1101"/>
      <c r="X11" s="1101"/>
      <c r="Y11" s="1101"/>
      <c r="Z11" s="1101"/>
      <c r="AA11" s="1101" t="s">
        <v>536</v>
      </c>
      <c r="AB11" s="1101"/>
      <c r="AC11" s="1101"/>
      <c r="AD11" s="1101"/>
      <c r="AE11" s="1102"/>
      <c r="AF11" s="1076" t="s">
        <v>397</v>
      </c>
      <c r="AG11" s="1077"/>
      <c r="AH11" s="1077"/>
      <c r="AI11" s="1077"/>
      <c r="AJ11" s="1078"/>
      <c r="AK11" s="1143" t="s">
        <v>536</v>
      </c>
      <c r="AL11" s="1144"/>
      <c r="AM11" s="1144"/>
      <c r="AN11" s="1144"/>
      <c r="AO11" s="1144"/>
      <c r="AP11" s="1144" t="s">
        <v>536</v>
      </c>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399</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400</v>
      </c>
      <c r="B23" s="1001" t="s">
        <v>401</v>
      </c>
      <c r="C23" s="1002"/>
      <c r="D23" s="1002"/>
      <c r="E23" s="1002"/>
      <c r="F23" s="1002"/>
      <c r="G23" s="1002"/>
      <c r="H23" s="1002"/>
      <c r="I23" s="1002"/>
      <c r="J23" s="1002"/>
      <c r="K23" s="1002"/>
      <c r="L23" s="1002"/>
      <c r="M23" s="1002"/>
      <c r="N23" s="1002"/>
      <c r="O23" s="1002"/>
      <c r="P23" s="1003"/>
      <c r="Q23" s="1125">
        <v>18458</v>
      </c>
      <c r="R23" s="1126"/>
      <c r="S23" s="1126"/>
      <c r="T23" s="1126"/>
      <c r="U23" s="1126"/>
      <c r="V23" s="1126">
        <v>17668</v>
      </c>
      <c r="W23" s="1126"/>
      <c r="X23" s="1126"/>
      <c r="Y23" s="1126"/>
      <c r="Z23" s="1126"/>
      <c r="AA23" s="1126">
        <v>791</v>
      </c>
      <c r="AB23" s="1126"/>
      <c r="AC23" s="1126"/>
      <c r="AD23" s="1126"/>
      <c r="AE23" s="1127"/>
      <c r="AF23" s="1128">
        <v>228</v>
      </c>
      <c r="AG23" s="1126"/>
      <c r="AH23" s="1126"/>
      <c r="AI23" s="1126"/>
      <c r="AJ23" s="1129"/>
      <c r="AK23" s="1130"/>
      <c r="AL23" s="1131"/>
      <c r="AM23" s="1131"/>
      <c r="AN23" s="1131"/>
      <c r="AO23" s="1131"/>
      <c r="AP23" s="1126">
        <v>13366</v>
      </c>
      <c r="AQ23" s="1126"/>
      <c r="AR23" s="1126"/>
      <c r="AS23" s="1126"/>
      <c r="AT23" s="1126"/>
      <c r="AU23" s="1132"/>
      <c r="AV23" s="1132"/>
      <c r="AW23" s="1132"/>
      <c r="AX23" s="1132"/>
      <c r="AY23" s="1133"/>
      <c r="AZ23" s="1122" t="s">
        <v>402</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403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404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376</v>
      </c>
      <c r="B26" s="1053"/>
      <c r="C26" s="1053"/>
      <c r="D26" s="1053"/>
      <c r="E26" s="1053"/>
      <c r="F26" s="1053"/>
      <c r="G26" s="1053"/>
      <c r="H26" s="1053"/>
      <c r="I26" s="1053"/>
      <c r="J26" s="1053"/>
      <c r="K26" s="1053"/>
      <c r="L26" s="1053"/>
      <c r="M26" s="1053"/>
      <c r="N26" s="1053"/>
      <c r="O26" s="1053"/>
      <c r="P26" s="1054"/>
      <c r="Q26" s="1058" t="s">
        <v>405</v>
      </c>
      <c r="R26" s="1059"/>
      <c r="S26" s="1059"/>
      <c r="T26" s="1059"/>
      <c r="U26" s="1060"/>
      <c r="V26" s="1058" t="s">
        <v>406</v>
      </c>
      <c r="W26" s="1059"/>
      <c r="X26" s="1059"/>
      <c r="Y26" s="1059"/>
      <c r="Z26" s="1060"/>
      <c r="AA26" s="1058" t="s">
        <v>407</v>
      </c>
      <c r="AB26" s="1059"/>
      <c r="AC26" s="1059"/>
      <c r="AD26" s="1059"/>
      <c r="AE26" s="1059"/>
      <c r="AF26" s="1116" t="s">
        <v>408</v>
      </c>
      <c r="AG26" s="1065"/>
      <c r="AH26" s="1065"/>
      <c r="AI26" s="1065"/>
      <c r="AJ26" s="1117"/>
      <c r="AK26" s="1059" t="s">
        <v>409</v>
      </c>
      <c r="AL26" s="1059"/>
      <c r="AM26" s="1059"/>
      <c r="AN26" s="1059"/>
      <c r="AO26" s="1060"/>
      <c r="AP26" s="1058" t="s">
        <v>410</v>
      </c>
      <c r="AQ26" s="1059"/>
      <c r="AR26" s="1059"/>
      <c r="AS26" s="1059"/>
      <c r="AT26" s="1060"/>
      <c r="AU26" s="1058" t="s">
        <v>411</v>
      </c>
      <c r="AV26" s="1059"/>
      <c r="AW26" s="1059"/>
      <c r="AX26" s="1059"/>
      <c r="AY26" s="1060"/>
      <c r="AZ26" s="1058" t="s">
        <v>412</v>
      </c>
      <c r="BA26" s="1059"/>
      <c r="BB26" s="1059"/>
      <c r="BC26" s="1059"/>
      <c r="BD26" s="1060"/>
      <c r="BE26" s="1058" t="s">
        <v>383</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413</v>
      </c>
      <c r="C28" s="1108"/>
      <c r="D28" s="1108"/>
      <c r="E28" s="1108"/>
      <c r="F28" s="1108"/>
      <c r="G28" s="1108"/>
      <c r="H28" s="1108"/>
      <c r="I28" s="1108"/>
      <c r="J28" s="1108"/>
      <c r="K28" s="1108"/>
      <c r="L28" s="1108"/>
      <c r="M28" s="1108"/>
      <c r="N28" s="1108"/>
      <c r="O28" s="1108"/>
      <c r="P28" s="1109"/>
      <c r="Q28" s="1110">
        <v>3043</v>
      </c>
      <c r="R28" s="1111"/>
      <c r="S28" s="1111"/>
      <c r="T28" s="1111"/>
      <c r="U28" s="1111"/>
      <c r="V28" s="1111">
        <v>3027</v>
      </c>
      <c r="W28" s="1111"/>
      <c r="X28" s="1111"/>
      <c r="Y28" s="1111"/>
      <c r="Z28" s="1111"/>
      <c r="AA28" s="1111">
        <v>16</v>
      </c>
      <c r="AB28" s="1111"/>
      <c r="AC28" s="1111"/>
      <c r="AD28" s="1111"/>
      <c r="AE28" s="1112"/>
      <c r="AF28" s="1113">
        <v>16</v>
      </c>
      <c r="AG28" s="1111"/>
      <c r="AH28" s="1111"/>
      <c r="AI28" s="1111"/>
      <c r="AJ28" s="1114"/>
      <c r="AK28" s="1115">
        <v>304</v>
      </c>
      <c r="AL28" s="1103"/>
      <c r="AM28" s="1103"/>
      <c r="AN28" s="1103"/>
      <c r="AO28" s="1103"/>
      <c r="AP28" s="1103" t="s">
        <v>536</v>
      </c>
      <c r="AQ28" s="1103"/>
      <c r="AR28" s="1103"/>
      <c r="AS28" s="1103"/>
      <c r="AT28" s="1103"/>
      <c r="AU28" s="1103" t="s">
        <v>536</v>
      </c>
      <c r="AV28" s="1103"/>
      <c r="AW28" s="1103"/>
      <c r="AX28" s="1103"/>
      <c r="AY28" s="1103"/>
      <c r="AZ28" s="1104" t="s">
        <v>536</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414</v>
      </c>
      <c r="C29" s="1095"/>
      <c r="D29" s="1095"/>
      <c r="E29" s="1095"/>
      <c r="F29" s="1095"/>
      <c r="G29" s="1095"/>
      <c r="H29" s="1095"/>
      <c r="I29" s="1095"/>
      <c r="J29" s="1095"/>
      <c r="K29" s="1095"/>
      <c r="L29" s="1095"/>
      <c r="M29" s="1095"/>
      <c r="N29" s="1095"/>
      <c r="O29" s="1095"/>
      <c r="P29" s="1096"/>
      <c r="Q29" s="1100">
        <v>2491</v>
      </c>
      <c r="R29" s="1101"/>
      <c r="S29" s="1101"/>
      <c r="T29" s="1101"/>
      <c r="U29" s="1101"/>
      <c r="V29" s="1101">
        <v>2451</v>
      </c>
      <c r="W29" s="1101"/>
      <c r="X29" s="1101"/>
      <c r="Y29" s="1101"/>
      <c r="Z29" s="1101"/>
      <c r="AA29" s="1101">
        <v>40</v>
      </c>
      <c r="AB29" s="1101"/>
      <c r="AC29" s="1101"/>
      <c r="AD29" s="1101"/>
      <c r="AE29" s="1102"/>
      <c r="AF29" s="1076">
        <v>40</v>
      </c>
      <c r="AG29" s="1077"/>
      <c r="AH29" s="1077"/>
      <c r="AI29" s="1077"/>
      <c r="AJ29" s="1078"/>
      <c r="AK29" s="1037">
        <v>385</v>
      </c>
      <c r="AL29" s="1028"/>
      <c r="AM29" s="1028"/>
      <c r="AN29" s="1028"/>
      <c r="AO29" s="1028"/>
      <c r="AP29" s="1028" t="s">
        <v>536</v>
      </c>
      <c r="AQ29" s="1028"/>
      <c r="AR29" s="1028"/>
      <c r="AS29" s="1028"/>
      <c r="AT29" s="1028"/>
      <c r="AU29" s="1028" t="s">
        <v>536</v>
      </c>
      <c r="AV29" s="1028"/>
      <c r="AW29" s="1028"/>
      <c r="AX29" s="1028"/>
      <c r="AY29" s="1028"/>
      <c r="AZ29" s="1099" t="s">
        <v>536</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415</v>
      </c>
      <c r="C30" s="1095"/>
      <c r="D30" s="1095"/>
      <c r="E30" s="1095"/>
      <c r="F30" s="1095"/>
      <c r="G30" s="1095"/>
      <c r="H30" s="1095"/>
      <c r="I30" s="1095"/>
      <c r="J30" s="1095"/>
      <c r="K30" s="1095"/>
      <c r="L30" s="1095"/>
      <c r="M30" s="1095"/>
      <c r="N30" s="1095"/>
      <c r="O30" s="1095"/>
      <c r="P30" s="1096"/>
      <c r="Q30" s="1100">
        <v>332</v>
      </c>
      <c r="R30" s="1101"/>
      <c r="S30" s="1101"/>
      <c r="T30" s="1101"/>
      <c r="U30" s="1101"/>
      <c r="V30" s="1101">
        <v>325</v>
      </c>
      <c r="W30" s="1101"/>
      <c r="X30" s="1101"/>
      <c r="Y30" s="1101"/>
      <c r="Z30" s="1101"/>
      <c r="AA30" s="1101">
        <v>7</v>
      </c>
      <c r="AB30" s="1101"/>
      <c r="AC30" s="1101"/>
      <c r="AD30" s="1101"/>
      <c r="AE30" s="1102"/>
      <c r="AF30" s="1076">
        <v>7</v>
      </c>
      <c r="AG30" s="1077"/>
      <c r="AH30" s="1077"/>
      <c r="AI30" s="1077"/>
      <c r="AJ30" s="1078"/>
      <c r="AK30" s="1037">
        <v>97</v>
      </c>
      <c r="AL30" s="1028"/>
      <c r="AM30" s="1028"/>
      <c r="AN30" s="1028"/>
      <c r="AO30" s="1028"/>
      <c r="AP30" s="1028" t="s">
        <v>536</v>
      </c>
      <c r="AQ30" s="1028"/>
      <c r="AR30" s="1028"/>
      <c r="AS30" s="1028"/>
      <c r="AT30" s="1028"/>
      <c r="AU30" s="1028" t="s">
        <v>536</v>
      </c>
      <c r="AV30" s="1028"/>
      <c r="AW30" s="1028"/>
      <c r="AX30" s="1028"/>
      <c r="AY30" s="1028"/>
      <c r="AZ30" s="1099" t="s">
        <v>536</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416</v>
      </c>
      <c r="C31" s="1095"/>
      <c r="D31" s="1095"/>
      <c r="E31" s="1095"/>
      <c r="F31" s="1095"/>
      <c r="G31" s="1095"/>
      <c r="H31" s="1095"/>
      <c r="I31" s="1095"/>
      <c r="J31" s="1095"/>
      <c r="K31" s="1095"/>
      <c r="L31" s="1095"/>
      <c r="M31" s="1095"/>
      <c r="N31" s="1095"/>
      <c r="O31" s="1095"/>
      <c r="P31" s="1096"/>
      <c r="Q31" s="1100">
        <v>295</v>
      </c>
      <c r="R31" s="1101"/>
      <c r="S31" s="1101"/>
      <c r="T31" s="1101"/>
      <c r="U31" s="1101"/>
      <c r="V31" s="1101">
        <v>245</v>
      </c>
      <c r="W31" s="1101"/>
      <c r="X31" s="1101"/>
      <c r="Y31" s="1101"/>
      <c r="Z31" s="1101"/>
      <c r="AA31" s="1101">
        <v>50</v>
      </c>
      <c r="AB31" s="1101"/>
      <c r="AC31" s="1101"/>
      <c r="AD31" s="1101"/>
      <c r="AE31" s="1102"/>
      <c r="AF31" s="1076">
        <v>800</v>
      </c>
      <c r="AG31" s="1077"/>
      <c r="AH31" s="1077"/>
      <c r="AI31" s="1077"/>
      <c r="AJ31" s="1078"/>
      <c r="AK31" s="1037">
        <v>28</v>
      </c>
      <c r="AL31" s="1028"/>
      <c r="AM31" s="1028"/>
      <c r="AN31" s="1028"/>
      <c r="AO31" s="1028"/>
      <c r="AP31" s="1028">
        <v>833</v>
      </c>
      <c r="AQ31" s="1028"/>
      <c r="AR31" s="1028"/>
      <c r="AS31" s="1028"/>
      <c r="AT31" s="1028"/>
      <c r="AU31" s="1028">
        <v>262</v>
      </c>
      <c r="AV31" s="1028"/>
      <c r="AW31" s="1028"/>
      <c r="AX31" s="1028"/>
      <c r="AY31" s="1028"/>
      <c r="AZ31" s="1099" t="s">
        <v>536</v>
      </c>
      <c r="BA31" s="1099"/>
      <c r="BB31" s="1099"/>
      <c r="BC31" s="1099"/>
      <c r="BD31" s="1099"/>
      <c r="BE31" s="1089" t="s">
        <v>417</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418</v>
      </c>
      <c r="C32" s="1095"/>
      <c r="D32" s="1095"/>
      <c r="E32" s="1095"/>
      <c r="F32" s="1095"/>
      <c r="G32" s="1095"/>
      <c r="H32" s="1095"/>
      <c r="I32" s="1095"/>
      <c r="J32" s="1095"/>
      <c r="K32" s="1095"/>
      <c r="L32" s="1095"/>
      <c r="M32" s="1095"/>
      <c r="N32" s="1095"/>
      <c r="O32" s="1095"/>
      <c r="P32" s="1096"/>
      <c r="Q32" s="1100">
        <v>605</v>
      </c>
      <c r="R32" s="1101"/>
      <c r="S32" s="1101"/>
      <c r="T32" s="1101"/>
      <c r="U32" s="1101"/>
      <c r="V32" s="1101">
        <v>602</v>
      </c>
      <c r="W32" s="1101"/>
      <c r="X32" s="1101"/>
      <c r="Y32" s="1101"/>
      <c r="Z32" s="1101"/>
      <c r="AA32" s="1101">
        <v>3</v>
      </c>
      <c r="AB32" s="1101"/>
      <c r="AC32" s="1101"/>
      <c r="AD32" s="1101"/>
      <c r="AE32" s="1102"/>
      <c r="AF32" s="1076" t="s">
        <v>419</v>
      </c>
      <c r="AG32" s="1077"/>
      <c r="AH32" s="1077"/>
      <c r="AI32" s="1077"/>
      <c r="AJ32" s="1078"/>
      <c r="AK32" s="1037">
        <v>311</v>
      </c>
      <c r="AL32" s="1028"/>
      <c r="AM32" s="1028"/>
      <c r="AN32" s="1028"/>
      <c r="AO32" s="1028"/>
      <c r="AP32" s="1028">
        <v>3753</v>
      </c>
      <c r="AQ32" s="1028"/>
      <c r="AR32" s="1028"/>
      <c r="AS32" s="1028"/>
      <c r="AT32" s="1028"/>
      <c r="AU32" s="1028">
        <v>3712</v>
      </c>
      <c r="AV32" s="1028"/>
      <c r="AW32" s="1028"/>
      <c r="AX32" s="1028"/>
      <c r="AY32" s="1028"/>
      <c r="AZ32" s="1099" t="s">
        <v>536</v>
      </c>
      <c r="BA32" s="1099"/>
      <c r="BB32" s="1099"/>
      <c r="BC32" s="1099"/>
      <c r="BD32" s="1099"/>
      <c r="BE32" s="1089" t="s">
        <v>420</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421</v>
      </c>
      <c r="C33" s="1095"/>
      <c r="D33" s="1095"/>
      <c r="E33" s="1095"/>
      <c r="F33" s="1095"/>
      <c r="G33" s="1095"/>
      <c r="H33" s="1095"/>
      <c r="I33" s="1095"/>
      <c r="J33" s="1095"/>
      <c r="K33" s="1095"/>
      <c r="L33" s="1095"/>
      <c r="M33" s="1095"/>
      <c r="N33" s="1095"/>
      <c r="O33" s="1095"/>
      <c r="P33" s="1096"/>
      <c r="Q33" s="1100">
        <v>72</v>
      </c>
      <c r="R33" s="1101"/>
      <c r="S33" s="1101"/>
      <c r="T33" s="1101"/>
      <c r="U33" s="1101"/>
      <c r="V33" s="1101">
        <v>72</v>
      </c>
      <c r="W33" s="1101"/>
      <c r="X33" s="1101"/>
      <c r="Y33" s="1101"/>
      <c r="Z33" s="1101"/>
      <c r="AA33" s="1101" t="s">
        <v>536</v>
      </c>
      <c r="AB33" s="1101"/>
      <c r="AC33" s="1101"/>
      <c r="AD33" s="1101"/>
      <c r="AE33" s="1102"/>
      <c r="AF33" s="1076" t="s">
        <v>419</v>
      </c>
      <c r="AG33" s="1077"/>
      <c r="AH33" s="1077"/>
      <c r="AI33" s="1077"/>
      <c r="AJ33" s="1078"/>
      <c r="AK33" s="1037">
        <v>39</v>
      </c>
      <c r="AL33" s="1028"/>
      <c r="AM33" s="1028"/>
      <c r="AN33" s="1028"/>
      <c r="AO33" s="1028"/>
      <c r="AP33" s="1028">
        <v>433</v>
      </c>
      <c r="AQ33" s="1028"/>
      <c r="AR33" s="1028"/>
      <c r="AS33" s="1028"/>
      <c r="AT33" s="1028"/>
      <c r="AU33" s="1028">
        <v>433</v>
      </c>
      <c r="AV33" s="1028"/>
      <c r="AW33" s="1028"/>
      <c r="AX33" s="1028"/>
      <c r="AY33" s="1028"/>
      <c r="AZ33" s="1099" t="s">
        <v>536</v>
      </c>
      <c r="BA33" s="1099"/>
      <c r="BB33" s="1099"/>
      <c r="BC33" s="1099"/>
      <c r="BD33" s="1099"/>
      <c r="BE33" s="1089" t="s">
        <v>422</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423</v>
      </c>
      <c r="C34" s="1095"/>
      <c r="D34" s="1095"/>
      <c r="E34" s="1095"/>
      <c r="F34" s="1095"/>
      <c r="G34" s="1095"/>
      <c r="H34" s="1095"/>
      <c r="I34" s="1095"/>
      <c r="J34" s="1095"/>
      <c r="K34" s="1095"/>
      <c r="L34" s="1095"/>
      <c r="M34" s="1095"/>
      <c r="N34" s="1095"/>
      <c r="O34" s="1095"/>
      <c r="P34" s="1096"/>
      <c r="Q34" s="1100">
        <v>24</v>
      </c>
      <c r="R34" s="1101"/>
      <c r="S34" s="1101"/>
      <c r="T34" s="1101"/>
      <c r="U34" s="1101"/>
      <c r="V34" s="1101">
        <v>10</v>
      </c>
      <c r="W34" s="1101"/>
      <c r="X34" s="1101"/>
      <c r="Y34" s="1101"/>
      <c r="Z34" s="1101"/>
      <c r="AA34" s="1101">
        <v>14</v>
      </c>
      <c r="AB34" s="1101"/>
      <c r="AC34" s="1101"/>
      <c r="AD34" s="1101"/>
      <c r="AE34" s="1102"/>
      <c r="AF34" s="1076">
        <v>9</v>
      </c>
      <c r="AG34" s="1077"/>
      <c r="AH34" s="1077"/>
      <c r="AI34" s="1077"/>
      <c r="AJ34" s="1078"/>
      <c r="AK34" s="1037">
        <v>7</v>
      </c>
      <c r="AL34" s="1028"/>
      <c r="AM34" s="1028"/>
      <c r="AN34" s="1028"/>
      <c r="AO34" s="1028"/>
      <c r="AP34" s="1028">
        <v>9</v>
      </c>
      <c r="AQ34" s="1028"/>
      <c r="AR34" s="1028"/>
      <c r="AS34" s="1028"/>
      <c r="AT34" s="1028"/>
      <c r="AU34" s="1028" t="s">
        <v>536</v>
      </c>
      <c r="AV34" s="1028"/>
      <c r="AW34" s="1028"/>
      <c r="AX34" s="1028"/>
      <c r="AY34" s="1028"/>
      <c r="AZ34" s="1099" t="s">
        <v>536</v>
      </c>
      <c r="BA34" s="1099"/>
      <c r="BB34" s="1099"/>
      <c r="BC34" s="1099"/>
      <c r="BD34" s="1099"/>
      <c r="BE34" s="1089" t="s">
        <v>424</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425</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400</v>
      </c>
      <c r="B63" s="1001" t="s">
        <v>426</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872</v>
      </c>
      <c r="AG63" s="1016"/>
      <c r="AH63" s="1016"/>
      <c r="AI63" s="1016"/>
      <c r="AJ63" s="1087"/>
      <c r="AK63" s="1088"/>
      <c r="AL63" s="1020"/>
      <c r="AM63" s="1020"/>
      <c r="AN63" s="1020"/>
      <c r="AO63" s="1020"/>
      <c r="AP63" s="1016">
        <v>5028</v>
      </c>
      <c r="AQ63" s="1016"/>
      <c r="AR63" s="1016"/>
      <c r="AS63" s="1016"/>
      <c r="AT63" s="1016"/>
      <c r="AU63" s="1016">
        <v>4407</v>
      </c>
      <c r="AV63" s="1016"/>
      <c r="AW63" s="1016"/>
      <c r="AX63" s="1016"/>
      <c r="AY63" s="1016"/>
      <c r="AZ63" s="1082"/>
      <c r="BA63" s="1082"/>
      <c r="BB63" s="1082"/>
      <c r="BC63" s="1082"/>
      <c r="BD63" s="1082"/>
      <c r="BE63" s="1017"/>
      <c r="BF63" s="1017"/>
      <c r="BG63" s="1017"/>
      <c r="BH63" s="1017"/>
      <c r="BI63" s="1018"/>
      <c r="BJ63" s="1083" t="s">
        <v>427</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429</v>
      </c>
      <c r="B66" s="1053"/>
      <c r="C66" s="1053"/>
      <c r="D66" s="1053"/>
      <c r="E66" s="1053"/>
      <c r="F66" s="1053"/>
      <c r="G66" s="1053"/>
      <c r="H66" s="1053"/>
      <c r="I66" s="1053"/>
      <c r="J66" s="1053"/>
      <c r="K66" s="1053"/>
      <c r="L66" s="1053"/>
      <c r="M66" s="1053"/>
      <c r="N66" s="1053"/>
      <c r="O66" s="1053"/>
      <c r="P66" s="1054"/>
      <c r="Q66" s="1058" t="s">
        <v>430</v>
      </c>
      <c r="R66" s="1059"/>
      <c r="S66" s="1059"/>
      <c r="T66" s="1059"/>
      <c r="U66" s="1060"/>
      <c r="V66" s="1058" t="s">
        <v>431</v>
      </c>
      <c r="W66" s="1059"/>
      <c r="X66" s="1059"/>
      <c r="Y66" s="1059"/>
      <c r="Z66" s="1060"/>
      <c r="AA66" s="1058" t="s">
        <v>432</v>
      </c>
      <c r="AB66" s="1059"/>
      <c r="AC66" s="1059"/>
      <c r="AD66" s="1059"/>
      <c r="AE66" s="1060"/>
      <c r="AF66" s="1064" t="s">
        <v>433</v>
      </c>
      <c r="AG66" s="1065"/>
      <c r="AH66" s="1065"/>
      <c r="AI66" s="1065"/>
      <c r="AJ66" s="1066"/>
      <c r="AK66" s="1058" t="s">
        <v>434</v>
      </c>
      <c r="AL66" s="1053"/>
      <c r="AM66" s="1053"/>
      <c r="AN66" s="1053"/>
      <c r="AO66" s="1054"/>
      <c r="AP66" s="1058" t="s">
        <v>435</v>
      </c>
      <c r="AQ66" s="1059"/>
      <c r="AR66" s="1059"/>
      <c r="AS66" s="1059"/>
      <c r="AT66" s="1060"/>
      <c r="AU66" s="1058" t="s">
        <v>436</v>
      </c>
      <c r="AV66" s="1059"/>
      <c r="AW66" s="1059"/>
      <c r="AX66" s="1059"/>
      <c r="AY66" s="1060"/>
      <c r="AZ66" s="1058" t="s">
        <v>383</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611</v>
      </c>
      <c r="C68" s="1043"/>
      <c r="D68" s="1043"/>
      <c r="E68" s="1043"/>
      <c r="F68" s="1043"/>
      <c r="G68" s="1043"/>
      <c r="H68" s="1043"/>
      <c r="I68" s="1043"/>
      <c r="J68" s="1043"/>
      <c r="K68" s="1043"/>
      <c r="L68" s="1043"/>
      <c r="M68" s="1043"/>
      <c r="N68" s="1043"/>
      <c r="O68" s="1043"/>
      <c r="P68" s="1044"/>
      <c r="Q68" s="1045">
        <v>1004</v>
      </c>
      <c r="R68" s="1039"/>
      <c r="S68" s="1039"/>
      <c r="T68" s="1039"/>
      <c r="U68" s="1039"/>
      <c r="V68" s="1039">
        <v>955</v>
      </c>
      <c r="W68" s="1039"/>
      <c r="X68" s="1039"/>
      <c r="Y68" s="1039"/>
      <c r="Z68" s="1039"/>
      <c r="AA68" s="1039">
        <v>49</v>
      </c>
      <c r="AB68" s="1039"/>
      <c r="AC68" s="1039"/>
      <c r="AD68" s="1039"/>
      <c r="AE68" s="1039"/>
      <c r="AF68" s="1039">
        <v>49</v>
      </c>
      <c r="AG68" s="1039"/>
      <c r="AH68" s="1039"/>
      <c r="AI68" s="1039"/>
      <c r="AJ68" s="1039"/>
      <c r="AK68" s="1039" t="s">
        <v>619</v>
      </c>
      <c r="AL68" s="1039"/>
      <c r="AM68" s="1039"/>
      <c r="AN68" s="1039"/>
      <c r="AO68" s="1039"/>
      <c r="AP68" s="1039" t="s">
        <v>619</v>
      </c>
      <c r="AQ68" s="1039"/>
      <c r="AR68" s="1039"/>
      <c r="AS68" s="1039"/>
      <c r="AT68" s="1039"/>
      <c r="AU68" s="1039" t="s">
        <v>619</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612</v>
      </c>
      <c r="C69" s="1032"/>
      <c r="D69" s="1032"/>
      <c r="E69" s="1032"/>
      <c r="F69" s="1032"/>
      <c r="G69" s="1032"/>
      <c r="H69" s="1032"/>
      <c r="I69" s="1032"/>
      <c r="J69" s="1032"/>
      <c r="K69" s="1032"/>
      <c r="L69" s="1032"/>
      <c r="M69" s="1032"/>
      <c r="N69" s="1032"/>
      <c r="O69" s="1032"/>
      <c r="P69" s="1033"/>
      <c r="Q69" s="1034">
        <v>503</v>
      </c>
      <c r="R69" s="1028"/>
      <c r="S69" s="1028"/>
      <c r="T69" s="1028"/>
      <c r="U69" s="1028"/>
      <c r="V69" s="1028">
        <v>495</v>
      </c>
      <c r="W69" s="1028"/>
      <c r="X69" s="1028"/>
      <c r="Y69" s="1028"/>
      <c r="Z69" s="1028"/>
      <c r="AA69" s="1028">
        <v>8</v>
      </c>
      <c r="AB69" s="1028"/>
      <c r="AC69" s="1028"/>
      <c r="AD69" s="1028"/>
      <c r="AE69" s="1028"/>
      <c r="AF69" s="1028">
        <v>8</v>
      </c>
      <c r="AG69" s="1028"/>
      <c r="AH69" s="1028"/>
      <c r="AI69" s="1028"/>
      <c r="AJ69" s="1028"/>
      <c r="AK69" s="1038" t="s">
        <v>536</v>
      </c>
      <c r="AL69" s="1036"/>
      <c r="AM69" s="1036"/>
      <c r="AN69" s="1036"/>
      <c r="AO69" s="1037"/>
      <c r="AP69" s="1028" t="s">
        <v>619</v>
      </c>
      <c r="AQ69" s="1028"/>
      <c r="AR69" s="1028"/>
      <c r="AS69" s="1028"/>
      <c r="AT69" s="1028"/>
      <c r="AU69" s="1028" t="s">
        <v>619</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613</v>
      </c>
      <c r="C70" s="1032"/>
      <c r="D70" s="1032"/>
      <c r="E70" s="1032"/>
      <c r="F70" s="1032"/>
      <c r="G70" s="1032"/>
      <c r="H70" s="1032"/>
      <c r="I70" s="1032"/>
      <c r="J70" s="1032"/>
      <c r="K70" s="1032"/>
      <c r="L70" s="1032"/>
      <c r="M70" s="1032"/>
      <c r="N70" s="1032"/>
      <c r="O70" s="1032"/>
      <c r="P70" s="1033"/>
      <c r="Q70" s="1034">
        <v>15</v>
      </c>
      <c r="R70" s="1028"/>
      <c r="S70" s="1028"/>
      <c r="T70" s="1028"/>
      <c r="U70" s="1028"/>
      <c r="V70" s="1028">
        <v>13</v>
      </c>
      <c r="W70" s="1028"/>
      <c r="X70" s="1028"/>
      <c r="Y70" s="1028"/>
      <c r="Z70" s="1028"/>
      <c r="AA70" s="1028">
        <v>2</v>
      </c>
      <c r="AB70" s="1028"/>
      <c r="AC70" s="1028"/>
      <c r="AD70" s="1028"/>
      <c r="AE70" s="1028"/>
      <c r="AF70" s="1028">
        <v>2</v>
      </c>
      <c r="AG70" s="1028"/>
      <c r="AH70" s="1028"/>
      <c r="AI70" s="1028"/>
      <c r="AJ70" s="1028"/>
      <c r="AK70" s="1038" t="s">
        <v>536</v>
      </c>
      <c r="AL70" s="1036"/>
      <c r="AM70" s="1036"/>
      <c r="AN70" s="1036"/>
      <c r="AO70" s="1037"/>
      <c r="AP70" s="1028" t="s">
        <v>619</v>
      </c>
      <c r="AQ70" s="1028"/>
      <c r="AR70" s="1028"/>
      <c r="AS70" s="1028"/>
      <c r="AT70" s="1028"/>
      <c r="AU70" s="1028" t="s">
        <v>619</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614</v>
      </c>
      <c r="C71" s="1032"/>
      <c r="D71" s="1032"/>
      <c r="E71" s="1032"/>
      <c r="F71" s="1032"/>
      <c r="G71" s="1032"/>
      <c r="H71" s="1032"/>
      <c r="I71" s="1032"/>
      <c r="J71" s="1032"/>
      <c r="K71" s="1032"/>
      <c r="L71" s="1032"/>
      <c r="M71" s="1032"/>
      <c r="N71" s="1032"/>
      <c r="O71" s="1032"/>
      <c r="P71" s="1033"/>
      <c r="Q71" s="1034">
        <v>125</v>
      </c>
      <c r="R71" s="1028"/>
      <c r="S71" s="1028"/>
      <c r="T71" s="1028"/>
      <c r="U71" s="1028"/>
      <c r="V71" s="1028">
        <v>113</v>
      </c>
      <c r="W71" s="1028"/>
      <c r="X71" s="1028"/>
      <c r="Y71" s="1028"/>
      <c r="Z71" s="1028"/>
      <c r="AA71" s="1028">
        <v>12</v>
      </c>
      <c r="AB71" s="1028"/>
      <c r="AC71" s="1028"/>
      <c r="AD71" s="1028"/>
      <c r="AE71" s="1028"/>
      <c r="AF71" s="1028">
        <v>12</v>
      </c>
      <c r="AG71" s="1028"/>
      <c r="AH71" s="1028"/>
      <c r="AI71" s="1028"/>
      <c r="AJ71" s="1028"/>
      <c r="AK71" s="1038" t="s">
        <v>536</v>
      </c>
      <c r="AL71" s="1036"/>
      <c r="AM71" s="1036"/>
      <c r="AN71" s="1036"/>
      <c r="AO71" s="1037"/>
      <c r="AP71" s="1028" t="s">
        <v>619</v>
      </c>
      <c r="AQ71" s="1028"/>
      <c r="AR71" s="1028"/>
      <c r="AS71" s="1028"/>
      <c r="AT71" s="1028"/>
      <c r="AU71" s="1028" t="s">
        <v>619</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615</v>
      </c>
      <c r="C72" s="1032"/>
      <c r="D72" s="1032"/>
      <c r="E72" s="1032"/>
      <c r="F72" s="1032"/>
      <c r="G72" s="1032"/>
      <c r="H72" s="1032"/>
      <c r="I72" s="1032"/>
      <c r="J72" s="1032"/>
      <c r="K72" s="1032"/>
      <c r="L72" s="1032"/>
      <c r="M72" s="1032"/>
      <c r="N72" s="1032"/>
      <c r="O72" s="1032"/>
      <c r="P72" s="1033"/>
      <c r="Q72" s="1034">
        <v>5261</v>
      </c>
      <c r="R72" s="1028"/>
      <c r="S72" s="1028"/>
      <c r="T72" s="1028"/>
      <c r="U72" s="1028"/>
      <c r="V72" s="1028">
        <v>4318</v>
      </c>
      <c r="W72" s="1028"/>
      <c r="X72" s="1028"/>
      <c r="Y72" s="1028"/>
      <c r="Z72" s="1028"/>
      <c r="AA72" s="1028">
        <v>943</v>
      </c>
      <c r="AB72" s="1028"/>
      <c r="AC72" s="1028"/>
      <c r="AD72" s="1028"/>
      <c r="AE72" s="1028"/>
      <c r="AF72" s="1028">
        <v>943</v>
      </c>
      <c r="AG72" s="1028"/>
      <c r="AH72" s="1028"/>
      <c r="AI72" s="1028"/>
      <c r="AJ72" s="1028"/>
      <c r="AK72" s="1028">
        <v>3</v>
      </c>
      <c r="AL72" s="1028"/>
      <c r="AM72" s="1028"/>
      <c r="AN72" s="1028"/>
      <c r="AO72" s="1028"/>
      <c r="AP72" s="1028" t="s">
        <v>619</v>
      </c>
      <c r="AQ72" s="1028"/>
      <c r="AR72" s="1028"/>
      <c r="AS72" s="1028"/>
      <c r="AT72" s="1028"/>
      <c r="AU72" s="1028" t="s">
        <v>619</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616</v>
      </c>
      <c r="C73" s="1032"/>
      <c r="D73" s="1032"/>
      <c r="E73" s="1032"/>
      <c r="F73" s="1032"/>
      <c r="G73" s="1032"/>
      <c r="H73" s="1032"/>
      <c r="I73" s="1032"/>
      <c r="J73" s="1032"/>
      <c r="K73" s="1032"/>
      <c r="L73" s="1032"/>
      <c r="M73" s="1032"/>
      <c r="N73" s="1032"/>
      <c r="O73" s="1032"/>
      <c r="P73" s="1033"/>
      <c r="Q73" s="1034">
        <v>8</v>
      </c>
      <c r="R73" s="1028"/>
      <c r="S73" s="1028"/>
      <c r="T73" s="1028"/>
      <c r="U73" s="1028"/>
      <c r="V73" s="1028">
        <v>8</v>
      </c>
      <c r="W73" s="1028"/>
      <c r="X73" s="1028"/>
      <c r="Y73" s="1028"/>
      <c r="Z73" s="1028"/>
      <c r="AA73" s="1028">
        <v>0</v>
      </c>
      <c r="AB73" s="1028"/>
      <c r="AC73" s="1028"/>
      <c r="AD73" s="1028"/>
      <c r="AE73" s="1028"/>
      <c r="AF73" s="1028">
        <v>0</v>
      </c>
      <c r="AG73" s="1028"/>
      <c r="AH73" s="1028"/>
      <c r="AI73" s="1028"/>
      <c r="AJ73" s="1028"/>
      <c r="AK73" s="1028" t="s">
        <v>536</v>
      </c>
      <c r="AL73" s="1028"/>
      <c r="AM73" s="1028"/>
      <c r="AN73" s="1028"/>
      <c r="AO73" s="1028"/>
      <c r="AP73" s="1028" t="s">
        <v>619</v>
      </c>
      <c r="AQ73" s="1028"/>
      <c r="AR73" s="1028"/>
      <c r="AS73" s="1028"/>
      <c r="AT73" s="1028"/>
      <c r="AU73" s="1028" t="s">
        <v>619</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617</v>
      </c>
      <c r="C74" s="1032"/>
      <c r="D74" s="1032"/>
      <c r="E74" s="1032"/>
      <c r="F74" s="1032"/>
      <c r="G74" s="1032"/>
      <c r="H74" s="1032"/>
      <c r="I74" s="1032"/>
      <c r="J74" s="1032"/>
      <c r="K74" s="1032"/>
      <c r="L74" s="1032"/>
      <c r="M74" s="1032"/>
      <c r="N74" s="1032"/>
      <c r="O74" s="1032"/>
      <c r="P74" s="1033"/>
      <c r="Q74" s="1034">
        <v>65</v>
      </c>
      <c r="R74" s="1028"/>
      <c r="S74" s="1028"/>
      <c r="T74" s="1028"/>
      <c r="U74" s="1028"/>
      <c r="V74" s="1028">
        <v>57</v>
      </c>
      <c r="W74" s="1028"/>
      <c r="X74" s="1028"/>
      <c r="Y74" s="1028"/>
      <c r="Z74" s="1028"/>
      <c r="AA74" s="1028">
        <v>8</v>
      </c>
      <c r="AB74" s="1028"/>
      <c r="AC74" s="1028"/>
      <c r="AD74" s="1028"/>
      <c r="AE74" s="1028"/>
      <c r="AF74" s="1028">
        <v>8</v>
      </c>
      <c r="AG74" s="1028"/>
      <c r="AH74" s="1028"/>
      <c r="AI74" s="1028"/>
      <c r="AJ74" s="1028"/>
      <c r="AK74" s="1028" t="s">
        <v>536</v>
      </c>
      <c r="AL74" s="1028"/>
      <c r="AM74" s="1028"/>
      <c r="AN74" s="1028"/>
      <c r="AO74" s="1028"/>
      <c r="AP74" s="1028" t="s">
        <v>619</v>
      </c>
      <c r="AQ74" s="1028"/>
      <c r="AR74" s="1028"/>
      <c r="AS74" s="1028"/>
      <c r="AT74" s="1028"/>
      <c r="AU74" s="1028" t="s">
        <v>619</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618</v>
      </c>
      <c r="C75" s="1032"/>
      <c r="D75" s="1032"/>
      <c r="E75" s="1032"/>
      <c r="F75" s="1032"/>
      <c r="G75" s="1032"/>
      <c r="H75" s="1032"/>
      <c r="I75" s="1032"/>
      <c r="J75" s="1032"/>
      <c r="K75" s="1032"/>
      <c r="L75" s="1032"/>
      <c r="M75" s="1032"/>
      <c r="N75" s="1032"/>
      <c r="O75" s="1032"/>
      <c r="P75" s="1033"/>
      <c r="Q75" s="1035">
        <v>143922</v>
      </c>
      <c r="R75" s="1036"/>
      <c r="S75" s="1036"/>
      <c r="T75" s="1036"/>
      <c r="U75" s="1037"/>
      <c r="V75" s="1038">
        <v>139309</v>
      </c>
      <c r="W75" s="1036"/>
      <c r="X75" s="1036"/>
      <c r="Y75" s="1036"/>
      <c r="Z75" s="1037"/>
      <c r="AA75" s="1038">
        <v>4613</v>
      </c>
      <c r="AB75" s="1036"/>
      <c r="AC75" s="1036"/>
      <c r="AD75" s="1036"/>
      <c r="AE75" s="1037"/>
      <c r="AF75" s="1038">
        <v>4613</v>
      </c>
      <c r="AG75" s="1036"/>
      <c r="AH75" s="1036"/>
      <c r="AI75" s="1036"/>
      <c r="AJ75" s="1037"/>
      <c r="AK75" s="1038" t="s">
        <v>536</v>
      </c>
      <c r="AL75" s="1036"/>
      <c r="AM75" s="1036"/>
      <c r="AN75" s="1036"/>
      <c r="AO75" s="1037"/>
      <c r="AP75" s="1028" t="s">
        <v>619</v>
      </c>
      <c r="AQ75" s="1028"/>
      <c r="AR75" s="1028"/>
      <c r="AS75" s="1028"/>
      <c r="AT75" s="1028"/>
      <c r="AU75" s="1028" t="s">
        <v>619</v>
      </c>
      <c r="AV75" s="1028"/>
      <c r="AW75" s="1028"/>
      <c r="AX75" s="1028"/>
      <c r="AY75" s="1028"/>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400</v>
      </c>
      <c r="B88" s="1001" t="s">
        <v>437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5635</v>
      </c>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400</v>
      </c>
      <c r="BR102" s="1001" t="s">
        <v>438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v>
      </c>
      <c r="CS102" s="1008"/>
      <c r="CT102" s="1008"/>
      <c r="CU102" s="1008"/>
      <c r="CV102" s="1009"/>
      <c r="CW102" s="1007"/>
      <c r="CX102" s="1008"/>
      <c r="CY102" s="1008"/>
      <c r="CZ102" s="1008"/>
      <c r="DA102" s="1009"/>
      <c r="DB102" s="1007">
        <v>200</v>
      </c>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440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441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443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444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445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446</v>
      </c>
      <c r="AB109" s="951"/>
      <c r="AC109" s="951"/>
      <c r="AD109" s="951"/>
      <c r="AE109" s="952"/>
      <c r="AF109" s="953" t="s">
        <v>447</v>
      </c>
      <c r="AG109" s="951"/>
      <c r="AH109" s="951"/>
      <c r="AI109" s="951"/>
      <c r="AJ109" s="952"/>
      <c r="AK109" s="953" t="s">
        <v>311</v>
      </c>
      <c r="AL109" s="951"/>
      <c r="AM109" s="951"/>
      <c r="AN109" s="951"/>
      <c r="AO109" s="952"/>
      <c r="AP109" s="953" t="s">
        <v>448</v>
      </c>
      <c r="AQ109" s="951"/>
      <c r="AR109" s="951"/>
      <c r="AS109" s="951"/>
      <c r="AT109" s="982"/>
      <c r="AU109" s="950" t="s">
        <v>445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446</v>
      </c>
      <c r="BR109" s="951"/>
      <c r="BS109" s="951"/>
      <c r="BT109" s="951"/>
      <c r="BU109" s="952"/>
      <c r="BV109" s="953" t="s">
        <v>447</v>
      </c>
      <c r="BW109" s="951"/>
      <c r="BX109" s="951"/>
      <c r="BY109" s="951"/>
      <c r="BZ109" s="952"/>
      <c r="CA109" s="953" t="s">
        <v>311</v>
      </c>
      <c r="CB109" s="951"/>
      <c r="CC109" s="951"/>
      <c r="CD109" s="951"/>
      <c r="CE109" s="952"/>
      <c r="CF109" s="989" t="s">
        <v>448</v>
      </c>
      <c r="CG109" s="989"/>
      <c r="CH109" s="989"/>
      <c r="CI109" s="989"/>
      <c r="CJ109" s="989"/>
      <c r="CK109" s="953" t="s">
        <v>449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446</v>
      </c>
      <c r="DH109" s="951"/>
      <c r="DI109" s="951"/>
      <c r="DJ109" s="951"/>
      <c r="DK109" s="952"/>
      <c r="DL109" s="953" t="s">
        <v>447</v>
      </c>
      <c r="DM109" s="951"/>
      <c r="DN109" s="951"/>
      <c r="DO109" s="951"/>
      <c r="DP109" s="952"/>
      <c r="DQ109" s="953" t="s">
        <v>311</v>
      </c>
      <c r="DR109" s="951"/>
      <c r="DS109" s="951"/>
      <c r="DT109" s="951"/>
      <c r="DU109" s="952"/>
      <c r="DV109" s="953" t="s">
        <v>448</v>
      </c>
      <c r="DW109" s="951"/>
      <c r="DX109" s="951"/>
      <c r="DY109" s="951"/>
      <c r="DZ109" s="982"/>
    </row>
    <row r="110" spans="1:131" s="248" customFormat="1" ht="26.25" customHeight="1" x14ac:dyDescent="0.15">
      <c r="A110" s="853" t="s">
        <v>450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1149148</v>
      </c>
      <c r="AB110" s="944"/>
      <c r="AC110" s="944"/>
      <c r="AD110" s="944"/>
      <c r="AE110" s="945"/>
      <c r="AF110" s="946">
        <v>1167843</v>
      </c>
      <c r="AG110" s="944"/>
      <c r="AH110" s="944"/>
      <c r="AI110" s="944"/>
      <c r="AJ110" s="945"/>
      <c r="AK110" s="946">
        <v>1230604</v>
      </c>
      <c r="AL110" s="944"/>
      <c r="AM110" s="944"/>
      <c r="AN110" s="944"/>
      <c r="AO110" s="945"/>
      <c r="AP110" s="947">
        <v>23</v>
      </c>
      <c r="AQ110" s="948"/>
      <c r="AR110" s="948"/>
      <c r="AS110" s="948"/>
      <c r="AT110" s="949"/>
      <c r="AU110" s="983" t="s">
        <v>73</v>
      </c>
      <c r="AV110" s="984"/>
      <c r="AW110" s="984"/>
      <c r="AX110" s="984"/>
      <c r="AY110" s="984"/>
      <c r="AZ110" s="909" t="s">
        <v>451</v>
      </c>
      <c r="BA110" s="854"/>
      <c r="BB110" s="854"/>
      <c r="BC110" s="854"/>
      <c r="BD110" s="854"/>
      <c r="BE110" s="854"/>
      <c r="BF110" s="854"/>
      <c r="BG110" s="854"/>
      <c r="BH110" s="854"/>
      <c r="BI110" s="854"/>
      <c r="BJ110" s="854"/>
      <c r="BK110" s="854"/>
      <c r="BL110" s="854"/>
      <c r="BM110" s="854"/>
      <c r="BN110" s="854"/>
      <c r="BO110" s="854"/>
      <c r="BP110" s="855"/>
      <c r="BQ110" s="910">
        <v>12701425</v>
      </c>
      <c r="BR110" s="891"/>
      <c r="BS110" s="891"/>
      <c r="BT110" s="891"/>
      <c r="BU110" s="891"/>
      <c r="BV110" s="891">
        <v>13019583</v>
      </c>
      <c r="BW110" s="891"/>
      <c r="BX110" s="891"/>
      <c r="BY110" s="891"/>
      <c r="BZ110" s="891"/>
      <c r="CA110" s="891">
        <v>13366136</v>
      </c>
      <c r="CB110" s="891"/>
      <c r="CC110" s="891"/>
      <c r="CD110" s="891"/>
      <c r="CE110" s="891"/>
      <c r="CF110" s="915">
        <v>249.8</v>
      </c>
      <c r="CG110" s="916"/>
      <c r="CH110" s="916"/>
      <c r="CI110" s="916"/>
      <c r="CJ110" s="916"/>
      <c r="CK110" s="979" t="s">
        <v>452</v>
      </c>
      <c r="CL110" s="865"/>
      <c r="CM110" s="940" t="s">
        <v>453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454</v>
      </c>
      <c r="DH110" s="891"/>
      <c r="DI110" s="891"/>
      <c r="DJ110" s="891"/>
      <c r="DK110" s="891"/>
      <c r="DL110" s="891" t="s">
        <v>419</v>
      </c>
      <c r="DM110" s="891"/>
      <c r="DN110" s="891"/>
      <c r="DO110" s="891"/>
      <c r="DP110" s="891"/>
      <c r="DQ110" s="891" t="s">
        <v>455</v>
      </c>
      <c r="DR110" s="891"/>
      <c r="DS110" s="891"/>
      <c r="DT110" s="891"/>
      <c r="DU110" s="891"/>
      <c r="DV110" s="892" t="s">
        <v>427</v>
      </c>
      <c r="DW110" s="892"/>
      <c r="DX110" s="892"/>
      <c r="DY110" s="892"/>
      <c r="DZ110" s="893"/>
    </row>
    <row r="111" spans="1:131" s="248" customFormat="1" ht="26.25" customHeight="1" x14ac:dyDescent="0.15">
      <c r="A111" s="820" t="s">
        <v>456</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454</v>
      </c>
      <c r="AB111" s="972"/>
      <c r="AC111" s="972"/>
      <c r="AD111" s="972"/>
      <c r="AE111" s="973"/>
      <c r="AF111" s="974" t="s">
        <v>455</v>
      </c>
      <c r="AG111" s="972"/>
      <c r="AH111" s="972"/>
      <c r="AI111" s="972"/>
      <c r="AJ111" s="973"/>
      <c r="AK111" s="974" t="s">
        <v>427</v>
      </c>
      <c r="AL111" s="972"/>
      <c r="AM111" s="972"/>
      <c r="AN111" s="972"/>
      <c r="AO111" s="973"/>
      <c r="AP111" s="975" t="s">
        <v>455</v>
      </c>
      <c r="AQ111" s="976"/>
      <c r="AR111" s="976"/>
      <c r="AS111" s="976"/>
      <c r="AT111" s="977"/>
      <c r="AU111" s="985"/>
      <c r="AV111" s="986"/>
      <c r="AW111" s="986"/>
      <c r="AX111" s="986"/>
      <c r="AY111" s="986"/>
      <c r="AZ111" s="861" t="s">
        <v>457</v>
      </c>
      <c r="BA111" s="796"/>
      <c r="BB111" s="796"/>
      <c r="BC111" s="796"/>
      <c r="BD111" s="796"/>
      <c r="BE111" s="796"/>
      <c r="BF111" s="796"/>
      <c r="BG111" s="796"/>
      <c r="BH111" s="796"/>
      <c r="BI111" s="796"/>
      <c r="BJ111" s="796"/>
      <c r="BK111" s="796"/>
      <c r="BL111" s="796"/>
      <c r="BM111" s="796"/>
      <c r="BN111" s="796"/>
      <c r="BO111" s="796"/>
      <c r="BP111" s="797"/>
      <c r="BQ111" s="862" t="s">
        <v>419</v>
      </c>
      <c r="BR111" s="863"/>
      <c r="BS111" s="863"/>
      <c r="BT111" s="863"/>
      <c r="BU111" s="863"/>
      <c r="BV111" s="863" t="s">
        <v>419</v>
      </c>
      <c r="BW111" s="863"/>
      <c r="BX111" s="863"/>
      <c r="BY111" s="863"/>
      <c r="BZ111" s="863"/>
      <c r="CA111" s="863" t="s">
        <v>454</v>
      </c>
      <c r="CB111" s="863"/>
      <c r="CC111" s="863"/>
      <c r="CD111" s="863"/>
      <c r="CE111" s="863"/>
      <c r="CF111" s="924" t="s">
        <v>419</v>
      </c>
      <c r="CG111" s="925"/>
      <c r="CH111" s="925"/>
      <c r="CI111" s="925"/>
      <c r="CJ111" s="925"/>
      <c r="CK111" s="980"/>
      <c r="CL111" s="867"/>
      <c r="CM111" s="870" t="s">
        <v>458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419</v>
      </c>
      <c r="DH111" s="863"/>
      <c r="DI111" s="863"/>
      <c r="DJ111" s="863"/>
      <c r="DK111" s="863"/>
      <c r="DL111" s="863" t="s">
        <v>455</v>
      </c>
      <c r="DM111" s="863"/>
      <c r="DN111" s="863"/>
      <c r="DO111" s="863"/>
      <c r="DP111" s="863"/>
      <c r="DQ111" s="863" t="s">
        <v>419</v>
      </c>
      <c r="DR111" s="863"/>
      <c r="DS111" s="863"/>
      <c r="DT111" s="863"/>
      <c r="DU111" s="863"/>
      <c r="DV111" s="840" t="s">
        <v>402</v>
      </c>
      <c r="DW111" s="840"/>
      <c r="DX111" s="840"/>
      <c r="DY111" s="840"/>
      <c r="DZ111" s="841"/>
    </row>
    <row r="112" spans="1:131" s="248" customFormat="1" ht="26.25" customHeight="1" x14ac:dyDescent="0.15">
      <c r="A112" s="965" t="s">
        <v>459</v>
      </c>
      <c r="B112" s="966"/>
      <c r="C112" s="796" t="s">
        <v>460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461</v>
      </c>
      <c r="AB112" s="826"/>
      <c r="AC112" s="826"/>
      <c r="AD112" s="826"/>
      <c r="AE112" s="827"/>
      <c r="AF112" s="828" t="s">
        <v>402</v>
      </c>
      <c r="AG112" s="826"/>
      <c r="AH112" s="826"/>
      <c r="AI112" s="826"/>
      <c r="AJ112" s="827"/>
      <c r="AK112" s="828" t="s">
        <v>419</v>
      </c>
      <c r="AL112" s="826"/>
      <c r="AM112" s="826"/>
      <c r="AN112" s="826"/>
      <c r="AO112" s="827"/>
      <c r="AP112" s="873" t="s">
        <v>419</v>
      </c>
      <c r="AQ112" s="874"/>
      <c r="AR112" s="874"/>
      <c r="AS112" s="874"/>
      <c r="AT112" s="875"/>
      <c r="AU112" s="985"/>
      <c r="AV112" s="986"/>
      <c r="AW112" s="986"/>
      <c r="AX112" s="986"/>
      <c r="AY112" s="986"/>
      <c r="AZ112" s="861" t="s">
        <v>462</v>
      </c>
      <c r="BA112" s="796"/>
      <c r="BB112" s="796"/>
      <c r="BC112" s="796"/>
      <c r="BD112" s="796"/>
      <c r="BE112" s="796"/>
      <c r="BF112" s="796"/>
      <c r="BG112" s="796"/>
      <c r="BH112" s="796"/>
      <c r="BI112" s="796"/>
      <c r="BJ112" s="796"/>
      <c r="BK112" s="796"/>
      <c r="BL112" s="796"/>
      <c r="BM112" s="796"/>
      <c r="BN112" s="796"/>
      <c r="BO112" s="796"/>
      <c r="BP112" s="797"/>
      <c r="BQ112" s="862">
        <v>4640957</v>
      </c>
      <c r="BR112" s="863"/>
      <c r="BS112" s="863"/>
      <c r="BT112" s="863"/>
      <c r="BU112" s="863"/>
      <c r="BV112" s="863">
        <v>4509225</v>
      </c>
      <c r="BW112" s="863"/>
      <c r="BX112" s="863"/>
      <c r="BY112" s="863"/>
      <c r="BZ112" s="863"/>
      <c r="CA112" s="863">
        <v>4406437</v>
      </c>
      <c r="CB112" s="863"/>
      <c r="CC112" s="863"/>
      <c r="CD112" s="863"/>
      <c r="CE112" s="863"/>
      <c r="CF112" s="924">
        <v>82.4</v>
      </c>
      <c r="CG112" s="925"/>
      <c r="CH112" s="925"/>
      <c r="CI112" s="925"/>
      <c r="CJ112" s="925"/>
      <c r="CK112" s="980"/>
      <c r="CL112" s="867"/>
      <c r="CM112" s="870" t="s">
        <v>463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419</v>
      </c>
      <c r="DH112" s="863"/>
      <c r="DI112" s="863"/>
      <c r="DJ112" s="863"/>
      <c r="DK112" s="863"/>
      <c r="DL112" s="863" t="s">
        <v>419</v>
      </c>
      <c r="DM112" s="863"/>
      <c r="DN112" s="863"/>
      <c r="DO112" s="863"/>
      <c r="DP112" s="863"/>
      <c r="DQ112" s="863" t="s">
        <v>402</v>
      </c>
      <c r="DR112" s="863"/>
      <c r="DS112" s="863"/>
      <c r="DT112" s="863"/>
      <c r="DU112" s="863"/>
      <c r="DV112" s="840" t="s">
        <v>419</v>
      </c>
      <c r="DW112" s="840"/>
      <c r="DX112" s="840"/>
      <c r="DY112" s="840"/>
      <c r="DZ112" s="841"/>
    </row>
    <row r="113" spans="1:130" s="248" customFormat="1" ht="26.25" customHeight="1" x14ac:dyDescent="0.15">
      <c r="A113" s="967"/>
      <c r="B113" s="968"/>
      <c r="C113" s="796" t="s">
        <v>464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327183</v>
      </c>
      <c r="AB113" s="972"/>
      <c r="AC113" s="972"/>
      <c r="AD113" s="972"/>
      <c r="AE113" s="973"/>
      <c r="AF113" s="974">
        <v>338113</v>
      </c>
      <c r="AG113" s="972"/>
      <c r="AH113" s="972"/>
      <c r="AI113" s="972"/>
      <c r="AJ113" s="973"/>
      <c r="AK113" s="974">
        <v>334637</v>
      </c>
      <c r="AL113" s="972"/>
      <c r="AM113" s="972"/>
      <c r="AN113" s="972"/>
      <c r="AO113" s="973"/>
      <c r="AP113" s="975">
        <v>6.3</v>
      </c>
      <c r="AQ113" s="976"/>
      <c r="AR113" s="976"/>
      <c r="AS113" s="976"/>
      <c r="AT113" s="977"/>
      <c r="AU113" s="985"/>
      <c r="AV113" s="986"/>
      <c r="AW113" s="986"/>
      <c r="AX113" s="986"/>
      <c r="AY113" s="986"/>
      <c r="AZ113" s="861" t="s">
        <v>465</v>
      </c>
      <c r="BA113" s="796"/>
      <c r="BB113" s="796"/>
      <c r="BC113" s="796"/>
      <c r="BD113" s="796"/>
      <c r="BE113" s="796"/>
      <c r="BF113" s="796"/>
      <c r="BG113" s="796"/>
      <c r="BH113" s="796"/>
      <c r="BI113" s="796"/>
      <c r="BJ113" s="796"/>
      <c r="BK113" s="796"/>
      <c r="BL113" s="796"/>
      <c r="BM113" s="796"/>
      <c r="BN113" s="796"/>
      <c r="BO113" s="796"/>
      <c r="BP113" s="797"/>
      <c r="BQ113" s="862">
        <v>168013</v>
      </c>
      <c r="BR113" s="863"/>
      <c r="BS113" s="863"/>
      <c r="BT113" s="863"/>
      <c r="BU113" s="863"/>
      <c r="BV113" s="863">
        <v>66456</v>
      </c>
      <c r="BW113" s="863"/>
      <c r="BX113" s="863"/>
      <c r="BY113" s="863"/>
      <c r="BZ113" s="863"/>
      <c r="CA113" s="863" t="s">
        <v>419</v>
      </c>
      <c r="CB113" s="863"/>
      <c r="CC113" s="863"/>
      <c r="CD113" s="863"/>
      <c r="CE113" s="863"/>
      <c r="CF113" s="924" t="s">
        <v>461</v>
      </c>
      <c r="CG113" s="925"/>
      <c r="CH113" s="925"/>
      <c r="CI113" s="925"/>
      <c r="CJ113" s="925"/>
      <c r="CK113" s="980"/>
      <c r="CL113" s="867"/>
      <c r="CM113" s="870" t="s">
        <v>466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419</v>
      </c>
      <c r="DH113" s="826"/>
      <c r="DI113" s="826"/>
      <c r="DJ113" s="826"/>
      <c r="DK113" s="827"/>
      <c r="DL113" s="828" t="s">
        <v>454</v>
      </c>
      <c r="DM113" s="826"/>
      <c r="DN113" s="826"/>
      <c r="DO113" s="826"/>
      <c r="DP113" s="827"/>
      <c r="DQ113" s="828" t="s">
        <v>419</v>
      </c>
      <c r="DR113" s="826"/>
      <c r="DS113" s="826"/>
      <c r="DT113" s="826"/>
      <c r="DU113" s="827"/>
      <c r="DV113" s="873" t="s">
        <v>427</v>
      </c>
      <c r="DW113" s="874"/>
      <c r="DX113" s="874"/>
      <c r="DY113" s="874"/>
      <c r="DZ113" s="875"/>
    </row>
    <row r="114" spans="1:130" s="248" customFormat="1" ht="26.25" customHeight="1" x14ac:dyDescent="0.15">
      <c r="A114" s="967"/>
      <c r="B114" s="968"/>
      <c r="C114" s="796" t="s">
        <v>467</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117251</v>
      </c>
      <c r="AB114" s="826"/>
      <c r="AC114" s="826"/>
      <c r="AD114" s="826"/>
      <c r="AE114" s="827"/>
      <c r="AF114" s="828">
        <v>103982</v>
      </c>
      <c r="AG114" s="826"/>
      <c r="AH114" s="826"/>
      <c r="AI114" s="826"/>
      <c r="AJ114" s="827"/>
      <c r="AK114" s="828">
        <v>67231</v>
      </c>
      <c r="AL114" s="826"/>
      <c r="AM114" s="826"/>
      <c r="AN114" s="826"/>
      <c r="AO114" s="827"/>
      <c r="AP114" s="873">
        <v>1.3</v>
      </c>
      <c r="AQ114" s="874"/>
      <c r="AR114" s="874"/>
      <c r="AS114" s="874"/>
      <c r="AT114" s="875"/>
      <c r="AU114" s="985"/>
      <c r="AV114" s="986"/>
      <c r="AW114" s="986"/>
      <c r="AX114" s="986"/>
      <c r="AY114" s="986"/>
      <c r="AZ114" s="861" t="s">
        <v>468</v>
      </c>
      <c r="BA114" s="796"/>
      <c r="BB114" s="796"/>
      <c r="BC114" s="796"/>
      <c r="BD114" s="796"/>
      <c r="BE114" s="796"/>
      <c r="BF114" s="796"/>
      <c r="BG114" s="796"/>
      <c r="BH114" s="796"/>
      <c r="BI114" s="796"/>
      <c r="BJ114" s="796"/>
      <c r="BK114" s="796"/>
      <c r="BL114" s="796"/>
      <c r="BM114" s="796"/>
      <c r="BN114" s="796"/>
      <c r="BO114" s="796"/>
      <c r="BP114" s="797"/>
      <c r="BQ114" s="862">
        <v>1739446</v>
      </c>
      <c r="BR114" s="863"/>
      <c r="BS114" s="863"/>
      <c r="BT114" s="863"/>
      <c r="BU114" s="863"/>
      <c r="BV114" s="863">
        <v>1714533</v>
      </c>
      <c r="BW114" s="863"/>
      <c r="BX114" s="863"/>
      <c r="BY114" s="863"/>
      <c r="BZ114" s="863"/>
      <c r="CA114" s="863">
        <v>1749272</v>
      </c>
      <c r="CB114" s="863"/>
      <c r="CC114" s="863"/>
      <c r="CD114" s="863"/>
      <c r="CE114" s="863"/>
      <c r="CF114" s="924">
        <v>32.700000000000003</v>
      </c>
      <c r="CG114" s="925"/>
      <c r="CH114" s="925"/>
      <c r="CI114" s="925"/>
      <c r="CJ114" s="925"/>
      <c r="CK114" s="980"/>
      <c r="CL114" s="867"/>
      <c r="CM114" s="870" t="s">
        <v>469</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427</v>
      </c>
      <c r="DH114" s="826"/>
      <c r="DI114" s="826"/>
      <c r="DJ114" s="826"/>
      <c r="DK114" s="827"/>
      <c r="DL114" s="828" t="s">
        <v>470</v>
      </c>
      <c r="DM114" s="826"/>
      <c r="DN114" s="826"/>
      <c r="DO114" s="826"/>
      <c r="DP114" s="827"/>
      <c r="DQ114" s="828" t="s">
        <v>419</v>
      </c>
      <c r="DR114" s="826"/>
      <c r="DS114" s="826"/>
      <c r="DT114" s="826"/>
      <c r="DU114" s="827"/>
      <c r="DV114" s="873" t="s">
        <v>454</v>
      </c>
      <c r="DW114" s="874"/>
      <c r="DX114" s="874"/>
      <c r="DY114" s="874"/>
      <c r="DZ114" s="875"/>
    </row>
    <row r="115" spans="1:130" s="248" customFormat="1" ht="26.25" customHeight="1" x14ac:dyDescent="0.15">
      <c r="A115" s="967"/>
      <c r="B115" s="968"/>
      <c r="C115" s="796" t="s">
        <v>471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419</v>
      </c>
      <c r="AB115" s="972"/>
      <c r="AC115" s="972"/>
      <c r="AD115" s="972"/>
      <c r="AE115" s="973"/>
      <c r="AF115" s="974" t="s">
        <v>470</v>
      </c>
      <c r="AG115" s="972"/>
      <c r="AH115" s="972"/>
      <c r="AI115" s="972"/>
      <c r="AJ115" s="973"/>
      <c r="AK115" s="974" t="s">
        <v>427</v>
      </c>
      <c r="AL115" s="972"/>
      <c r="AM115" s="972"/>
      <c r="AN115" s="972"/>
      <c r="AO115" s="973"/>
      <c r="AP115" s="975" t="s">
        <v>419</v>
      </c>
      <c r="AQ115" s="976"/>
      <c r="AR115" s="976"/>
      <c r="AS115" s="976"/>
      <c r="AT115" s="977"/>
      <c r="AU115" s="985"/>
      <c r="AV115" s="986"/>
      <c r="AW115" s="986"/>
      <c r="AX115" s="986"/>
      <c r="AY115" s="986"/>
      <c r="AZ115" s="861" t="s">
        <v>472</v>
      </c>
      <c r="BA115" s="796"/>
      <c r="BB115" s="796"/>
      <c r="BC115" s="796"/>
      <c r="BD115" s="796"/>
      <c r="BE115" s="796"/>
      <c r="BF115" s="796"/>
      <c r="BG115" s="796"/>
      <c r="BH115" s="796"/>
      <c r="BI115" s="796"/>
      <c r="BJ115" s="796"/>
      <c r="BK115" s="796"/>
      <c r="BL115" s="796"/>
      <c r="BM115" s="796"/>
      <c r="BN115" s="796"/>
      <c r="BO115" s="796"/>
      <c r="BP115" s="797"/>
      <c r="BQ115" s="862" t="s">
        <v>461</v>
      </c>
      <c r="BR115" s="863"/>
      <c r="BS115" s="863"/>
      <c r="BT115" s="863"/>
      <c r="BU115" s="863"/>
      <c r="BV115" s="863" t="s">
        <v>419</v>
      </c>
      <c r="BW115" s="863"/>
      <c r="BX115" s="863"/>
      <c r="BY115" s="863"/>
      <c r="BZ115" s="863"/>
      <c r="CA115" s="863" t="s">
        <v>427</v>
      </c>
      <c r="CB115" s="863"/>
      <c r="CC115" s="863"/>
      <c r="CD115" s="863"/>
      <c r="CE115" s="863"/>
      <c r="CF115" s="924" t="s">
        <v>419</v>
      </c>
      <c r="CG115" s="925"/>
      <c r="CH115" s="925"/>
      <c r="CI115" s="925"/>
      <c r="CJ115" s="925"/>
      <c r="CK115" s="980"/>
      <c r="CL115" s="867"/>
      <c r="CM115" s="861" t="s">
        <v>473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427</v>
      </c>
      <c r="DH115" s="826"/>
      <c r="DI115" s="826"/>
      <c r="DJ115" s="826"/>
      <c r="DK115" s="827"/>
      <c r="DL115" s="828" t="s">
        <v>474</v>
      </c>
      <c r="DM115" s="826"/>
      <c r="DN115" s="826"/>
      <c r="DO115" s="826"/>
      <c r="DP115" s="827"/>
      <c r="DQ115" s="828" t="s">
        <v>419</v>
      </c>
      <c r="DR115" s="826"/>
      <c r="DS115" s="826"/>
      <c r="DT115" s="826"/>
      <c r="DU115" s="827"/>
      <c r="DV115" s="873" t="s">
        <v>402</v>
      </c>
      <c r="DW115" s="874"/>
      <c r="DX115" s="874"/>
      <c r="DY115" s="874"/>
      <c r="DZ115" s="875"/>
    </row>
    <row r="116" spans="1:130" s="248" customFormat="1" ht="26.25" customHeight="1" x14ac:dyDescent="0.15">
      <c r="A116" s="969"/>
      <c r="B116" s="970"/>
      <c r="C116" s="929" t="s">
        <v>475</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454</v>
      </c>
      <c r="AB116" s="826"/>
      <c r="AC116" s="826"/>
      <c r="AD116" s="826"/>
      <c r="AE116" s="827"/>
      <c r="AF116" s="828" t="s">
        <v>419</v>
      </c>
      <c r="AG116" s="826"/>
      <c r="AH116" s="826"/>
      <c r="AI116" s="826"/>
      <c r="AJ116" s="827"/>
      <c r="AK116" s="828" t="s">
        <v>419</v>
      </c>
      <c r="AL116" s="826"/>
      <c r="AM116" s="826"/>
      <c r="AN116" s="826"/>
      <c r="AO116" s="827"/>
      <c r="AP116" s="873" t="s">
        <v>427</v>
      </c>
      <c r="AQ116" s="874"/>
      <c r="AR116" s="874"/>
      <c r="AS116" s="874"/>
      <c r="AT116" s="875"/>
      <c r="AU116" s="985"/>
      <c r="AV116" s="986"/>
      <c r="AW116" s="986"/>
      <c r="AX116" s="986"/>
      <c r="AY116" s="986"/>
      <c r="AZ116" s="912" t="s">
        <v>476</v>
      </c>
      <c r="BA116" s="913"/>
      <c r="BB116" s="913"/>
      <c r="BC116" s="913"/>
      <c r="BD116" s="913"/>
      <c r="BE116" s="913"/>
      <c r="BF116" s="913"/>
      <c r="BG116" s="913"/>
      <c r="BH116" s="913"/>
      <c r="BI116" s="913"/>
      <c r="BJ116" s="913"/>
      <c r="BK116" s="913"/>
      <c r="BL116" s="913"/>
      <c r="BM116" s="913"/>
      <c r="BN116" s="913"/>
      <c r="BO116" s="913"/>
      <c r="BP116" s="914"/>
      <c r="BQ116" s="862" t="s">
        <v>454</v>
      </c>
      <c r="BR116" s="863"/>
      <c r="BS116" s="863"/>
      <c r="BT116" s="863"/>
      <c r="BU116" s="863"/>
      <c r="BV116" s="863" t="s">
        <v>402</v>
      </c>
      <c r="BW116" s="863"/>
      <c r="BX116" s="863"/>
      <c r="BY116" s="863"/>
      <c r="BZ116" s="863"/>
      <c r="CA116" s="863" t="s">
        <v>419</v>
      </c>
      <c r="CB116" s="863"/>
      <c r="CC116" s="863"/>
      <c r="CD116" s="863"/>
      <c r="CE116" s="863"/>
      <c r="CF116" s="924" t="s">
        <v>454</v>
      </c>
      <c r="CG116" s="925"/>
      <c r="CH116" s="925"/>
      <c r="CI116" s="925"/>
      <c r="CJ116" s="925"/>
      <c r="CK116" s="980"/>
      <c r="CL116" s="867"/>
      <c r="CM116" s="870" t="s">
        <v>477</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454</v>
      </c>
      <c r="DH116" s="826"/>
      <c r="DI116" s="826"/>
      <c r="DJ116" s="826"/>
      <c r="DK116" s="827"/>
      <c r="DL116" s="828" t="s">
        <v>461</v>
      </c>
      <c r="DM116" s="826"/>
      <c r="DN116" s="826"/>
      <c r="DO116" s="826"/>
      <c r="DP116" s="827"/>
      <c r="DQ116" s="828" t="s">
        <v>402</v>
      </c>
      <c r="DR116" s="826"/>
      <c r="DS116" s="826"/>
      <c r="DT116" s="826"/>
      <c r="DU116" s="827"/>
      <c r="DV116" s="873" t="s">
        <v>454</v>
      </c>
      <c r="DW116" s="874"/>
      <c r="DX116" s="874"/>
      <c r="DY116" s="874"/>
      <c r="DZ116" s="875"/>
    </row>
    <row r="117" spans="1:130" s="248" customFormat="1" ht="26.25" customHeight="1" x14ac:dyDescent="0.15">
      <c r="A117" s="950" t="s">
        <v>189</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478</v>
      </c>
      <c r="Z117" s="952"/>
      <c r="AA117" s="957">
        <v>1593582</v>
      </c>
      <c r="AB117" s="958"/>
      <c r="AC117" s="958"/>
      <c r="AD117" s="958"/>
      <c r="AE117" s="959"/>
      <c r="AF117" s="960">
        <v>1609938</v>
      </c>
      <c r="AG117" s="958"/>
      <c r="AH117" s="958"/>
      <c r="AI117" s="958"/>
      <c r="AJ117" s="959"/>
      <c r="AK117" s="960">
        <v>1632472</v>
      </c>
      <c r="AL117" s="958"/>
      <c r="AM117" s="958"/>
      <c r="AN117" s="958"/>
      <c r="AO117" s="959"/>
      <c r="AP117" s="961"/>
      <c r="AQ117" s="962"/>
      <c r="AR117" s="962"/>
      <c r="AS117" s="962"/>
      <c r="AT117" s="963"/>
      <c r="AU117" s="985"/>
      <c r="AV117" s="986"/>
      <c r="AW117" s="986"/>
      <c r="AX117" s="986"/>
      <c r="AY117" s="986"/>
      <c r="AZ117" s="912" t="s">
        <v>479</v>
      </c>
      <c r="BA117" s="913"/>
      <c r="BB117" s="913"/>
      <c r="BC117" s="913"/>
      <c r="BD117" s="913"/>
      <c r="BE117" s="913"/>
      <c r="BF117" s="913"/>
      <c r="BG117" s="913"/>
      <c r="BH117" s="913"/>
      <c r="BI117" s="913"/>
      <c r="BJ117" s="913"/>
      <c r="BK117" s="913"/>
      <c r="BL117" s="913"/>
      <c r="BM117" s="913"/>
      <c r="BN117" s="913"/>
      <c r="BO117" s="913"/>
      <c r="BP117" s="914"/>
      <c r="BQ117" s="862" t="s">
        <v>474</v>
      </c>
      <c r="BR117" s="863"/>
      <c r="BS117" s="863"/>
      <c r="BT117" s="863"/>
      <c r="BU117" s="863"/>
      <c r="BV117" s="863" t="s">
        <v>474</v>
      </c>
      <c r="BW117" s="863"/>
      <c r="BX117" s="863"/>
      <c r="BY117" s="863"/>
      <c r="BZ117" s="863"/>
      <c r="CA117" s="863" t="s">
        <v>474</v>
      </c>
      <c r="CB117" s="863"/>
      <c r="CC117" s="863"/>
      <c r="CD117" s="863"/>
      <c r="CE117" s="863"/>
      <c r="CF117" s="924" t="s">
        <v>474</v>
      </c>
      <c r="CG117" s="925"/>
      <c r="CH117" s="925"/>
      <c r="CI117" s="925"/>
      <c r="CJ117" s="925"/>
      <c r="CK117" s="980"/>
      <c r="CL117" s="867"/>
      <c r="CM117" s="870" t="s">
        <v>480</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474</v>
      </c>
      <c r="DH117" s="826"/>
      <c r="DI117" s="826"/>
      <c r="DJ117" s="826"/>
      <c r="DK117" s="827"/>
      <c r="DL117" s="828" t="s">
        <v>470</v>
      </c>
      <c r="DM117" s="826"/>
      <c r="DN117" s="826"/>
      <c r="DO117" s="826"/>
      <c r="DP117" s="827"/>
      <c r="DQ117" s="828" t="s">
        <v>419</v>
      </c>
      <c r="DR117" s="826"/>
      <c r="DS117" s="826"/>
      <c r="DT117" s="826"/>
      <c r="DU117" s="827"/>
      <c r="DV117" s="873" t="s">
        <v>474</v>
      </c>
      <c r="DW117" s="874"/>
      <c r="DX117" s="874"/>
      <c r="DY117" s="874"/>
      <c r="DZ117" s="875"/>
    </row>
    <row r="118" spans="1:130" s="248" customFormat="1" ht="26.25" customHeight="1" x14ac:dyDescent="0.15">
      <c r="A118" s="950" t="s">
        <v>449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446</v>
      </c>
      <c r="AB118" s="951"/>
      <c r="AC118" s="951"/>
      <c r="AD118" s="951"/>
      <c r="AE118" s="952"/>
      <c r="AF118" s="953" t="s">
        <v>447</v>
      </c>
      <c r="AG118" s="951"/>
      <c r="AH118" s="951"/>
      <c r="AI118" s="951"/>
      <c r="AJ118" s="952"/>
      <c r="AK118" s="953" t="s">
        <v>311</v>
      </c>
      <c r="AL118" s="951"/>
      <c r="AM118" s="951"/>
      <c r="AN118" s="951"/>
      <c r="AO118" s="952"/>
      <c r="AP118" s="954" t="s">
        <v>448</v>
      </c>
      <c r="AQ118" s="955"/>
      <c r="AR118" s="955"/>
      <c r="AS118" s="955"/>
      <c r="AT118" s="956"/>
      <c r="AU118" s="985"/>
      <c r="AV118" s="986"/>
      <c r="AW118" s="986"/>
      <c r="AX118" s="986"/>
      <c r="AY118" s="986"/>
      <c r="AZ118" s="928" t="s">
        <v>481</v>
      </c>
      <c r="BA118" s="929"/>
      <c r="BB118" s="929"/>
      <c r="BC118" s="929"/>
      <c r="BD118" s="929"/>
      <c r="BE118" s="929"/>
      <c r="BF118" s="929"/>
      <c r="BG118" s="929"/>
      <c r="BH118" s="929"/>
      <c r="BI118" s="929"/>
      <c r="BJ118" s="929"/>
      <c r="BK118" s="929"/>
      <c r="BL118" s="929"/>
      <c r="BM118" s="929"/>
      <c r="BN118" s="929"/>
      <c r="BO118" s="929"/>
      <c r="BP118" s="930"/>
      <c r="BQ118" s="931" t="s">
        <v>470</v>
      </c>
      <c r="BR118" s="894"/>
      <c r="BS118" s="894"/>
      <c r="BT118" s="894"/>
      <c r="BU118" s="894"/>
      <c r="BV118" s="894" t="s">
        <v>461</v>
      </c>
      <c r="BW118" s="894"/>
      <c r="BX118" s="894"/>
      <c r="BY118" s="894"/>
      <c r="BZ118" s="894"/>
      <c r="CA118" s="894" t="s">
        <v>470</v>
      </c>
      <c r="CB118" s="894"/>
      <c r="CC118" s="894"/>
      <c r="CD118" s="894"/>
      <c r="CE118" s="894"/>
      <c r="CF118" s="924" t="s">
        <v>470</v>
      </c>
      <c r="CG118" s="925"/>
      <c r="CH118" s="925"/>
      <c r="CI118" s="925"/>
      <c r="CJ118" s="925"/>
      <c r="CK118" s="980"/>
      <c r="CL118" s="867"/>
      <c r="CM118" s="870" t="s">
        <v>482</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470</v>
      </c>
      <c r="DH118" s="826"/>
      <c r="DI118" s="826"/>
      <c r="DJ118" s="826"/>
      <c r="DK118" s="827"/>
      <c r="DL118" s="828" t="s">
        <v>419</v>
      </c>
      <c r="DM118" s="826"/>
      <c r="DN118" s="826"/>
      <c r="DO118" s="826"/>
      <c r="DP118" s="827"/>
      <c r="DQ118" s="828" t="s">
        <v>474</v>
      </c>
      <c r="DR118" s="826"/>
      <c r="DS118" s="826"/>
      <c r="DT118" s="826"/>
      <c r="DU118" s="827"/>
      <c r="DV118" s="873" t="s">
        <v>470</v>
      </c>
      <c r="DW118" s="874"/>
      <c r="DX118" s="874"/>
      <c r="DY118" s="874"/>
      <c r="DZ118" s="875"/>
    </row>
    <row r="119" spans="1:130" s="248" customFormat="1" ht="26.25" customHeight="1" x14ac:dyDescent="0.15">
      <c r="A119" s="864" t="s">
        <v>452</v>
      </c>
      <c r="B119" s="865"/>
      <c r="C119" s="940" t="s">
        <v>453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470</v>
      </c>
      <c r="AB119" s="944"/>
      <c r="AC119" s="944"/>
      <c r="AD119" s="944"/>
      <c r="AE119" s="945"/>
      <c r="AF119" s="946" t="s">
        <v>470</v>
      </c>
      <c r="AG119" s="944"/>
      <c r="AH119" s="944"/>
      <c r="AI119" s="944"/>
      <c r="AJ119" s="945"/>
      <c r="AK119" s="946" t="s">
        <v>470</v>
      </c>
      <c r="AL119" s="944"/>
      <c r="AM119" s="944"/>
      <c r="AN119" s="944"/>
      <c r="AO119" s="945"/>
      <c r="AP119" s="947" t="s">
        <v>470</v>
      </c>
      <c r="AQ119" s="948"/>
      <c r="AR119" s="948"/>
      <c r="AS119" s="948"/>
      <c r="AT119" s="949"/>
      <c r="AU119" s="987"/>
      <c r="AV119" s="988"/>
      <c r="AW119" s="988"/>
      <c r="AX119" s="988"/>
      <c r="AY119" s="988"/>
      <c r="AZ119" s="279" t="s">
        <v>189</v>
      </c>
      <c r="BA119" s="279"/>
      <c r="BB119" s="279"/>
      <c r="BC119" s="279"/>
      <c r="BD119" s="279"/>
      <c r="BE119" s="279"/>
      <c r="BF119" s="279"/>
      <c r="BG119" s="279"/>
      <c r="BH119" s="279"/>
      <c r="BI119" s="279"/>
      <c r="BJ119" s="279"/>
      <c r="BK119" s="279"/>
      <c r="BL119" s="279"/>
      <c r="BM119" s="279"/>
      <c r="BN119" s="279"/>
      <c r="BO119" s="926" t="s">
        <v>483</v>
      </c>
      <c r="BP119" s="927"/>
      <c r="BQ119" s="931">
        <v>19249841</v>
      </c>
      <c r="BR119" s="894"/>
      <c r="BS119" s="894"/>
      <c r="BT119" s="894"/>
      <c r="BU119" s="894"/>
      <c r="BV119" s="894">
        <v>19309797</v>
      </c>
      <c r="BW119" s="894"/>
      <c r="BX119" s="894"/>
      <c r="BY119" s="894"/>
      <c r="BZ119" s="894"/>
      <c r="CA119" s="894">
        <v>19521845</v>
      </c>
      <c r="CB119" s="894"/>
      <c r="CC119" s="894"/>
      <c r="CD119" s="894"/>
      <c r="CE119" s="894"/>
      <c r="CF119" s="792"/>
      <c r="CG119" s="793"/>
      <c r="CH119" s="793"/>
      <c r="CI119" s="793"/>
      <c r="CJ119" s="883"/>
      <c r="CK119" s="981"/>
      <c r="CL119" s="869"/>
      <c r="CM119" s="887" t="s">
        <v>484</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461</v>
      </c>
      <c r="DH119" s="809"/>
      <c r="DI119" s="809"/>
      <c r="DJ119" s="809"/>
      <c r="DK119" s="810"/>
      <c r="DL119" s="811" t="s">
        <v>461</v>
      </c>
      <c r="DM119" s="809"/>
      <c r="DN119" s="809"/>
      <c r="DO119" s="809"/>
      <c r="DP119" s="810"/>
      <c r="DQ119" s="811" t="s">
        <v>461</v>
      </c>
      <c r="DR119" s="809"/>
      <c r="DS119" s="809"/>
      <c r="DT119" s="809"/>
      <c r="DU119" s="810"/>
      <c r="DV119" s="897" t="s">
        <v>419</v>
      </c>
      <c r="DW119" s="898"/>
      <c r="DX119" s="898"/>
      <c r="DY119" s="898"/>
      <c r="DZ119" s="899"/>
    </row>
    <row r="120" spans="1:130" s="248" customFormat="1" ht="26.25" customHeight="1" x14ac:dyDescent="0.15">
      <c r="A120" s="866"/>
      <c r="B120" s="867"/>
      <c r="C120" s="870" t="s">
        <v>458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461</v>
      </c>
      <c r="AB120" s="826"/>
      <c r="AC120" s="826"/>
      <c r="AD120" s="826"/>
      <c r="AE120" s="827"/>
      <c r="AF120" s="828" t="s">
        <v>461</v>
      </c>
      <c r="AG120" s="826"/>
      <c r="AH120" s="826"/>
      <c r="AI120" s="826"/>
      <c r="AJ120" s="827"/>
      <c r="AK120" s="828" t="s">
        <v>461</v>
      </c>
      <c r="AL120" s="826"/>
      <c r="AM120" s="826"/>
      <c r="AN120" s="826"/>
      <c r="AO120" s="827"/>
      <c r="AP120" s="873" t="s">
        <v>461</v>
      </c>
      <c r="AQ120" s="874"/>
      <c r="AR120" s="874"/>
      <c r="AS120" s="874"/>
      <c r="AT120" s="875"/>
      <c r="AU120" s="932" t="s">
        <v>485</v>
      </c>
      <c r="AV120" s="933"/>
      <c r="AW120" s="933"/>
      <c r="AX120" s="933"/>
      <c r="AY120" s="934"/>
      <c r="AZ120" s="909" t="s">
        <v>486</v>
      </c>
      <c r="BA120" s="854"/>
      <c r="BB120" s="854"/>
      <c r="BC120" s="854"/>
      <c r="BD120" s="854"/>
      <c r="BE120" s="854"/>
      <c r="BF120" s="854"/>
      <c r="BG120" s="854"/>
      <c r="BH120" s="854"/>
      <c r="BI120" s="854"/>
      <c r="BJ120" s="854"/>
      <c r="BK120" s="854"/>
      <c r="BL120" s="854"/>
      <c r="BM120" s="854"/>
      <c r="BN120" s="854"/>
      <c r="BO120" s="854"/>
      <c r="BP120" s="855"/>
      <c r="BQ120" s="910">
        <v>6288238</v>
      </c>
      <c r="BR120" s="891"/>
      <c r="BS120" s="891"/>
      <c r="BT120" s="891"/>
      <c r="BU120" s="891"/>
      <c r="BV120" s="891">
        <v>6373299</v>
      </c>
      <c r="BW120" s="891"/>
      <c r="BX120" s="891"/>
      <c r="BY120" s="891"/>
      <c r="BZ120" s="891"/>
      <c r="CA120" s="891">
        <v>6375097</v>
      </c>
      <c r="CB120" s="891"/>
      <c r="CC120" s="891"/>
      <c r="CD120" s="891"/>
      <c r="CE120" s="891"/>
      <c r="CF120" s="915">
        <v>119.2</v>
      </c>
      <c r="CG120" s="916"/>
      <c r="CH120" s="916"/>
      <c r="CI120" s="916"/>
      <c r="CJ120" s="916"/>
      <c r="CK120" s="917" t="s">
        <v>487</v>
      </c>
      <c r="CL120" s="901"/>
      <c r="CM120" s="901"/>
      <c r="CN120" s="901"/>
      <c r="CO120" s="902"/>
      <c r="CP120" s="921" t="s">
        <v>488</v>
      </c>
      <c r="CQ120" s="922"/>
      <c r="CR120" s="922"/>
      <c r="CS120" s="922"/>
      <c r="CT120" s="922"/>
      <c r="CU120" s="922"/>
      <c r="CV120" s="922"/>
      <c r="CW120" s="922"/>
      <c r="CX120" s="922"/>
      <c r="CY120" s="922"/>
      <c r="CZ120" s="922"/>
      <c r="DA120" s="922"/>
      <c r="DB120" s="922"/>
      <c r="DC120" s="922"/>
      <c r="DD120" s="922"/>
      <c r="DE120" s="922"/>
      <c r="DF120" s="923"/>
      <c r="DG120" s="910">
        <v>3994966</v>
      </c>
      <c r="DH120" s="891"/>
      <c r="DI120" s="891"/>
      <c r="DJ120" s="891"/>
      <c r="DK120" s="891"/>
      <c r="DL120" s="891">
        <v>3848148</v>
      </c>
      <c r="DM120" s="891"/>
      <c r="DN120" s="891"/>
      <c r="DO120" s="891"/>
      <c r="DP120" s="891"/>
      <c r="DQ120" s="891">
        <v>3711710</v>
      </c>
      <c r="DR120" s="891"/>
      <c r="DS120" s="891"/>
      <c r="DT120" s="891"/>
      <c r="DU120" s="891"/>
      <c r="DV120" s="892">
        <v>69.400000000000006</v>
      </c>
      <c r="DW120" s="892"/>
      <c r="DX120" s="892"/>
      <c r="DY120" s="892"/>
      <c r="DZ120" s="893"/>
    </row>
    <row r="121" spans="1:130" s="248" customFormat="1" ht="26.25" customHeight="1" x14ac:dyDescent="0.15">
      <c r="A121" s="866"/>
      <c r="B121" s="867"/>
      <c r="C121" s="912" t="s">
        <v>489</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461</v>
      </c>
      <c r="AB121" s="826"/>
      <c r="AC121" s="826"/>
      <c r="AD121" s="826"/>
      <c r="AE121" s="827"/>
      <c r="AF121" s="828" t="s">
        <v>470</v>
      </c>
      <c r="AG121" s="826"/>
      <c r="AH121" s="826"/>
      <c r="AI121" s="826"/>
      <c r="AJ121" s="827"/>
      <c r="AK121" s="828" t="s">
        <v>461</v>
      </c>
      <c r="AL121" s="826"/>
      <c r="AM121" s="826"/>
      <c r="AN121" s="826"/>
      <c r="AO121" s="827"/>
      <c r="AP121" s="873" t="s">
        <v>461</v>
      </c>
      <c r="AQ121" s="874"/>
      <c r="AR121" s="874"/>
      <c r="AS121" s="874"/>
      <c r="AT121" s="875"/>
      <c r="AU121" s="935"/>
      <c r="AV121" s="936"/>
      <c r="AW121" s="936"/>
      <c r="AX121" s="936"/>
      <c r="AY121" s="937"/>
      <c r="AZ121" s="861" t="s">
        <v>490</v>
      </c>
      <c r="BA121" s="796"/>
      <c r="BB121" s="796"/>
      <c r="BC121" s="796"/>
      <c r="BD121" s="796"/>
      <c r="BE121" s="796"/>
      <c r="BF121" s="796"/>
      <c r="BG121" s="796"/>
      <c r="BH121" s="796"/>
      <c r="BI121" s="796"/>
      <c r="BJ121" s="796"/>
      <c r="BK121" s="796"/>
      <c r="BL121" s="796"/>
      <c r="BM121" s="796"/>
      <c r="BN121" s="796"/>
      <c r="BO121" s="796"/>
      <c r="BP121" s="797"/>
      <c r="BQ121" s="862">
        <v>279908</v>
      </c>
      <c r="BR121" s="863"/>
      <c r="BS121" s="863"/>
      <c r="BT121" s="863"/>
      <c r="BU121" s="863"/>
      <c r="BV121" s="863">
        <v>279881</v>
      </c>
      <c r="BW121" s="863"/>
      <c r="BX121" s="863"/>
      <c r="BY121" s="863"/>
      <c r="BZ121" s="863"/>
      <c r="CA121" s="863">
        <v>223752</v>
      </c>
      <c r="CB121" s="863"/>
      <c r="CC121" s="863"/>
      <c r="CD121" s="863"/>
      <c r="CE121" s="863"/>
      <c r="CF121" s="924">
        <v>4.2</v>
      </c>
      <c r="CG121" s="925"/>
      <c r="CH121" s="925"/>
      <c r="CI121" s="925"/>
      <c r="CJ121" s="925"/>
      <c r="CK121" s="918"/>
      <c r="CL121" s="904"/>
      <c r="CM121" s="904"/>
      <c r="CN121" s="904"/>
      <c r="CO121" s="905"/>
      <c r="CP121" s="884" t="s">
        <v>491</v>
      </c>
      <c r="CQ121" s="885"/>
      <c r="CR121" s="885"/>
      <c r="CS121" s="885"/>
      <c r="CT121" s="885"/>
      <c r="CU121" s="885"/>
      <c r="CV121" s="885"/>
      <c r="CW121" s="885"/>
      <c r="CX121" s="885"/>
      <c r="CY121" s="885"/>
      <c r="CZ121" s="885"/>
      <c r="DA121" s="885"/>
      <c r="DB121" s="885"/>
      <c r="DC121" s="885"/>
      <c r="DD121" s="885"/>
      <c r="DE121" s="885"/>
      <c r="DF121" s="886"/>
      <c r="DG121" s="862">
        <v>479779</v>
      </c>
      <c r="DH121" s="863"/>
      <c r="DI121" s="863"/>
      <c r="DJ121" s="863"/>
      <c r="DK121" s="863"/>
      <c r="DL121" s="863">
        <v>456036</v>
      </c>
      <c r="DM121" s="863"/>
      <c r="DN121" s="863"/>
      <c r="DO121" s="863"/>
      <c r="DP121" s="863"/>
      <c r="DQ121" s="863">
        <v>433125</v>
      </c>
      <c r="DR121" s="863"/>
      <c r="DS121" s="863"/>
      <c r="DT121" s="863"/>
      <c r="DU121" s="863"/>
      <c r="DV121" s="840">
        <v>8.1</v>
      </c>
      <c r="DW121" s="840"/>
      <c r="DX121" s="840"/>
      <c r="DY121" s="840"/>
      <c r="DZ121" s="841"/>
    </row>
    <row r="122" spans="1:130" s="248" customFormat="1" ht="26.25" customHeight="1" x14ac:dyDescent="0.15">
      <c r="A122" s="866"/>
      <c r="B122" s="867"/>
      <c r="C122" s="870" t="s">
        <v>469</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461</v>
      </c>
      <c r="AB122" s="826"/>
      <c r="AC122" s="826"/>
      <c r="AD122" s="826"/>
      <c r="AE122" s="827"/>
      <c r="AF122" s="828" t="s">
        <v>461</v>
      </c>
      <c r="AG122" s="826"/>
      <c r="AH122" s="826"/>
      <c r="AI122" s="826"/>
      <c r="AJ122" s="827"/>
      <c r="AK122" s="828" t="s">
        <v>461</v>
      </c>
      <c r="AL122" s="826"/>
      <c r="AM122" s="826"/>
      <c r="AN122" s="826"/>
      <c r="AO122" s="827"/>
      <c r="AP122" s="873" t="s">
        <v>461</v>
      </c>
      <c r="AQ122" s="874"/>
      <c r="AR122" s="874"/>
      <c r="AS122" s="874"/>
      <c r="AT122" s="875"/>
      <c r="AU122" s="935"/>
      <c r="AV122" s="936"/>
      <c r="AW122" s="936"/>
      <c r="AX122" s="936"/>
      <c r="AY122" s="937"/>
      <c r="AZ122" s="928" t="s">
        <v>492</v>
      </c>
      <c r="BA122" s="929"/>
      <c r="BB122" s="929"/>
      <c r="BC122" s="929"/>
      <c r="BD122" s="929"/>
      <c r="BE122" s="929"/>
      <c r="BF122" s="929"/>
      <c r="BG122" s="929"/>
      <c r="BH122" s="929"/>
      <c r="BI122" s="929"/>
      <c r="BJ122" s="929"/>
      <c r="BK122" s="929"/>
      <c r="BL122" s="929"/>
      <c r="BM122" s="929"/>
      <c r="BN122" s="929"/>
      <c r="BO122" s="929"/>
      <c r="BP122" s="930"/>
      <c r="BQ122" s="931">
        <v>12567184</v>
      </c>
      <c r="BR122" s="894"/>
      <c r="BS122" s="894"/>
      <c r="BT122" s="894"/>
      <c r="BU122" s="894"/>
      <c r="BV122" s="894">
        <v>12699970</v>
      </c>
      <c r="BW122" s="894"/>
      <c r="BX122" s="894"/>
      <c r="BY122" s="894"/>
      <c r="BZ122" s="894"/>
      <c r="CA122" s="894">
        <v>13099938</v>
      </c>
      <c r="CB122" s="894"/>
      <c r="CC122" s="894"/>
      <c r="CD122" s="894"/>
      <c r="CE122" s="894"/>
      <c r="CF122" s="895">
        <v>244.9</v>
      </c>
      <c r="CG122" s="896"/>
      <c r="CH122" s="896"/>
      <c r="CI122" s="896"/>
      <c r="CJ122" s="896"/>
      <c r="CK122" s="918"/>
      <c r="CL122" s="904"/>
      <c r="CM122" s="904"/>
      <c r="CN122" s="904"/>
      <c r="CO122" s="905"/>
      <c r="CP122" s="884" t="s">
        <v>493</v>
      </c>
      <c r="CQ122" s="885"/>
      <c r="CR122" s="885"/>
      <c r="CS122" s="885"/>
      <c r="CT122" s="885"/>
      <c r="CU122" s="885"/>
      <c r="CV122" s="885"/>
      <c r="CW122" s="885"/>
      <c r="CX122" s="885"/>
      <c r="CY122" s="885"/>
      <c r="CZ122" s="885"/>
      <c r="DA122" s="885"/>
      <c r="DB122" s="885"/>
      <c r="DC122" s="885"/>
      <c r="DD122" s="885"/>
      <c r="DE122" s="885"/>
      <c r="DF122" s="886"/>
      <c r="DG122" s="862">
        <v>161414</v>
      </c>
      <c r="DH122" s="863"/>
      <c r="DI122" s="863"/>
      <c r="DJ122" s="863"/>
      <c r="DK122" s="863"/>
      <c r="DL122" s="863">
        <v>205041</v>
      </c>
      <c r="DM122" s="863"/>
      <c r="DN122" s="863"/>
      <c r="DO122" s="863"/>
      <c r="DP122" s="863"/>
      <c r="DQ122" s="863">
        <v>261602</v>
      </c>
      <c r="DR122" s="863"/>
      <c r="DS122" s="863"/>
      <c r="DT122" s="863"/>
      <c r="DU122" s="863"/>
      <c r="DV122" s="840">
        <v>4.9000000000000004</v>
      </c>
      <c r="DW122" s="840"/>
      <c r="DX122" s="840"/>
      <c r="DY122" s="840"/>
      <c r="DZ122" s="841"/>
    </row>
    <row r="123" spans="1:130" s="248" customFormat="1" ht="26.25" customHeight="1" x14ac:dyDescent="0.15">
      <c r="A123" s="866"/>
      <c r="B123" s="867"/>
      <c r="C123" s="870" t="s">
        <v>477</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419</v>
      </c>
      <c r="AB123" s="826"/>
      <c r="AC123" s="826"/>
      <c r="AD123" s="826"/>
      <c r="AE123" s="827"/>
      <c r="AF123" s="828" t="s">
        <v>419</v>
      </c>
      <c r="AG123" s="826"/>
      <c r="AH123" s="826"/>
      <c r="AI123" s="826"/>
      <c r="AJ123" s="827"/>
      <c r="AK123" s="828" t="s">
        <v>419</v>
      </c>
      <c r="AL123" s="826"/>
      <c r="AM123" s="826"/>
      <c r="AN123" s="826"/>
      <c r="AO123" s="827"/>
      <c r="AP123" s="873" t="s">
        <v>419</v>
      </c>
      <c r="AQ123" s="874"/>
      <c r="AR123" s="874"/>
      <c r="AS123" s="874"/>
      <c r="AT123" s="875"/>
      <c r="AU123" s="938"/>
      <c r="AV123" s="939"/>
      <c r="AW123" s="939"/>
      <c r="AX123" s="939"/>
      <c r="AY123" s="939"/>
      <c r="AZ123" s="279" t="s">
        <v>189</v>
      </c>
      <c r="BA123" s="279"/>
      <c r="BB123" s="279"/>
      <c r="BC123" s="279"/>
      <c r="BD123" s="279"/>
      <c r="BE123" s="279"/>
      <c r="BF123" s="279"/>
      <c r="BG123" s="279"/>
      <c r="BH123" s="279"/>
      <c r="BI123" s="279"/>
      <c r="BJ123" s="279"/>
      <c r="BK123" s="279"/>
      <c r="BL123" s="279"/>
      <c r="BM123" s="279"/>
      <c r="BN123" s="279"/>
      <c r="BO123" s="926" t="s">
        <v>494</v>
      </c>
      <c r="BP123" s="927"/>
      <c r="BQ123" s="881">
        <v>19135330</v>
      </c>
      <c r="BR123" s="882"/>
      <c r="BS123" s="882"/>
      <c r="BT123" s="882"/>
      <c r="BU123" s="882"/>
      <c r="BV123" s="882">
        <v>19353150</v>
      </c>
      <c r="BW123" s="882"/>
      <c r="BX123" s="882"/>
      <c r="BY123" s="882"/>
      <c r="BZ123" s="882"/>
      <c r="CA123" s="882">
        <v>19698787</v>
      </c>
      <c r="CB123" s="882"/>
      <c r="CC123" s="882"/>
      <c r="CD123" s="882"/>
      <c r="CE123" s="882"/>
      <c r="CF123" s="792"/>
      <c r="CG123" s="793"/>
      <c r="CH123" s="793"/>
      <c r="CI123" s="793"/>
      <c r="CJ123" s="883"/>
      <c r="CK123" s="918"/>
      <c r="CL123" s="904"/>
      <c r="CM123" s="904"/>
      <c r="CN123" s="904"/>
      <c r="CO123" s="905"/>
      <c r="CP123" s="884" t="s">
        <v>495</v>
      </c>
      <c r="CQ123" s="885"/>
      <c r="CR123" s="885"/>
      <c r="CS123" s="885"/>
      <c r="CT123" s="885"/>
      <c r="CU123" s="885"/>
      <c r="CV123" s="885"/>
      <c r="CW123" s="885"/>
      <c r="CX123" s="885"/>
      <c r="CY123" s="885"/>
      <c r="CZ123" s="885"/>
      <c r="DA123" s="885"/>
      <c r="DB123" s="885"/>
      <c r="DC123" s="885"/>
      <c r="DD123" s="885"/>
      <c r="DE123" s="885"/>
      <c r="DF123" s="886"/>
      <c r="DG123" s="825" t="s">
        <v>496</v>
      </c>
      <c r="DH123" s="826"/>
      <c r="DI123" s="826"/>
      <c r="DJ123" s="826"/>
      <c r="DK123" s="827"/>
      <c r="DL123" s="828" t="s">
        <v>497</v>
      </c>
      <c r="DM123" s="826"/>
      <c r="DN123" s="826"/>
      <c r="DO123" s="826"/>
      <c r="DP123" s="827"/>
      <c r="DQ123" s="828" t="s">
        <v>498</v>
      </c>
      <c r="DR123" s="826"/>
      <c r="DS123" s="826"/>
      <c r="DT123" s="826"/>
      <c r="DU123" s="827"/>
      <c r="DV123" s="873" t="s">
        <v>455</v>
      </c>
      <c r="DW123" s="874"/>
      <c r="DX123" s="874"/>
      <c r="DY123" s="874"/>
      <c r="DZ123" s="875"/>
    </row>
    <row r="124" spans="1:130" s="248" customFormat="1" ht="26.25" customHeight="1" thickBot="1" x14ac:dyDescent="0.2">
      <c r="A124" s="866"/>
      <c r="B124" s="867"/>
      <c r="C124" s="870" t="s">
        <v>480</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496</v>
      </c>
      <c r="AB124" s="826"/>
      <c r="AC124" s="826"/>
      <c r="AD124" s="826"/>
      <c r="AE124" s="827"/>
      <c r="AF124" s="828" t="s">
        <v>455</v>
      </c>
      <c r="AG124" s="826"/>
      <c r="AH124" s="826"/>
      <c r="AI124" s="826"/>
      <c r="AJ124" s="827"/>
      <c r="AK124" s="828" t="s">
        <v>496</v>
      </c>
      <c r="AL124" s="826"/>
      <c r="AM124" s="826"/>
      <c r="AN124" s="826"/>
      <c r="AO124" s="827"/>
      <c r="AP124" s="873" t="s">
        <v>497</v>
      </c>
      <c r="AQ124" s="874"/>
      <c r="AR124" s="874"/>
      <c r="AS124" s="874"/>
      <c r="AT124" s="875"/>
      <c r="AU124" s="876" t="s">
        <v>499</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2.2000000000000002</v>
      </c>
      <c r="BR124" s="880"/>
      <c r="BS124" s="880"/>
      <c r="BT124" s="880"/>
      <c r="BU124" s="880"/>
      <c r="BV124" s="880" t="s">
        <v>498</v>
      </c>
      <c r="BW124" s="880"/>
      <c r="BX124" s="880"/>
      <c r="BY124" s="880"/>
      <c r="BZ124" s="880"/>
      <c r="CA124" s="880" t="s">
        <v>497</v>
      </c>
      <c r="CB124" s="880"/>
      <c r="CC124" s="880"/>
      <c r="CD124" s="880"/>
      <c r="CE124" s="880"/>
      <c r="CF124" s="770"/>
      <c r="CG124" s="771"/>
      <c r="CH124" s="771"/>
      <c r="CI124" s="771"/>
      <c r="CJ124" s="911"/>
      <c r="CK124" s="919"/>
      <c r="CL124" s="919"/>
      <c r="CM124" s="919"/>
      <c r="CN124" s="919"/>
      <c r="CO124" s="920"/>
      <c r="CP124" s="884" t="s">
        <v>500</v>
      </c>
      <c r="CQ124" s="885"/>
      <c r="CR124" s="885"/>
      <c r="CS124" s="885"/>
      <c r="CT124" s="885"/>
      <c r="CU124" s="885"/>
      <c r="CV124" s="885"/>
      <c r="CW124" s="885"/>
      <c r="CX124" s="885"/>
      <c r="CY124" s="885"/>
      <c r="CZ124" s="885"/>
      <c r="DA124" s="885"/>
      <c r="DB124" s="885"/>
      <c r="DC124" s="885"/>
      <c r="DD124" s="885"/>
      <c r="DE124" s="885"/>
      <c r="DF124" s="886"/>
      <c r="DG124" s="808">
        <v>4798</v>
      </c>
      <c r="DH124" s="809"/>
      <c r="DI124" s="809"/>
      <c r="DJ124" s="809"/>
      <c r="DK124" s="810"/>
      <c r="DL124" s="811" t="s">
        <v>497</v>
      </c>
      <c r="DM124" s="809"/>
      <c r="DN124" s="809"/>
      <c r="DO124" s="809"/>
      <c r="DP124" s="810"/>
      <c r="DQ124" s="811" t="s">
        <v>498</v>
      </c>
      <c r="DR124" s="809"/>
      <c r="DS124" s="809"/>
      <c r="DT124" s="809"/>
      <c r="DU124" s="810"/>
      <c r="DV124" s="897" t="s">
        <v>497</v>
      </c>
      <c r="DW124" s="898"/>
      <c r="DX124" s="898"/>
      <c r="DY124" s="898"/>
      <c r="DZ124" s="899"/>
    </row>
    <row r="125" spans="1:130" s="248" customFormat="1" ht="26.25" customHeight="1" x14ac:dyDescent="0.15">
      <c r="A125" s="866"/>
      <c r="B125" s="867"/>
      <c r="C125" s="870" t="s">
        <v>482</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497</v>
      </c>
      <c r="AB125" s="826"/>
      <c r="AC125" s="826"/>
      <c r="AD125" s="826"/>
      <c r="AE125" s="827"/>
      <c r="AF125" s="828" t="s">
        <v>496</v>
      </c>
      <c r="AG125" s="826"/>
      <c r="AH125" s="826"/>
      <c r="AI125" s="826"/>
      <c r="AJ125" s="827"/>
      <c r="AK125" s="828" t="s">
        <v>498</v>
      </c>
      <c r="AL125" s="826"/>
      <c r="AM125" s="826"/>
      <c r="AN125" s="826"/>
      <c r="AO125" s="827"/>
      <c r="AP125" s="873" t="s">
        <v>419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501</v>
      </c>
      <c r="CL125" s="901"/>
      <c r="CM125" s="901"/>
      <c r="CN125" s="901"/>
      <c r="CO125" s="902"/>
      <c r="CP125" s="909" t="s">
        <v>502</v>
      </c>
      <c r="CQ125" s="854"/>
      <c r="CR125" s="854"/>
      <c r="CS125" s="854"/>
      <c r="CT125" s="854"/>
      <c r="CU125" s="854"/>
      <c r="CV125" s="854"/>
      <c r="CW125" s="854"/>
      <c r="CX125" s="854"/>
      <c r="CY125" s="854"/>
      <c r="CZ125" s="854"/>
      <c r="DA125" s="854"/>
      <c r="DB125" s="854"/>
      <c r="DC125" s="854"/>
      <c r="DD125" s="854"/>
      <c r="DE125" s="854"/>
      <c r="DF125" s="855"/>
      <c r="DG125" s="910" t="s">
        <v>497</v>
      </c>
      <c r="DH125" s="891"/>
      <c r="DI125" s="891"/>
      <c r="DJ125" s="891"/>
      <c r="DK125" s="891"/>
      <c r="DL125" s="891" t="s">
        <v>419</v>
      </c>
      <c r="DM125" s="891"/>
      <c r="DN125" s="891"/>
      <c r="DO125" s="891"/>
      <c r="DP125" s="891"/>
      <c r="DQ125" s="891" t="s">
        <v>503</v>
      </c>
      <c r="DR125" s="891"/>
      <c r="DS125" s="891"/>
      <c r="DT125" s="891"/>
      <c r="DU125" s="891"/>
      <c r="DV125" s="892" t="s">
        <v>497</v>
      </c>
      <c r="DW125" s="892"/>
      <c r="DX125" s="892"/>
      <c r="DY125" s="892"/>
      <c r="DZ125" s="893"/>
    </row>
    <row r="126" spans="1:130" s="248" customFormat="1" ht="26.25" customHeight="1" thickBot="1" x14ac:dyDescent="0.2">
      <c r="A126" s="866"/>
      <c r="B126" s="867"/>
      <c r="C126" s="870" t="s">
        <v>484</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497</v>
      </c>
      <c r="AB126" s="826"/>
      <c r="AC126" s="826"/>
      <c r="AD126" s="826"/>
      <c r="AE126" s="827"/>
      <c r="AF126" s="828" t="s">
        <v>419</v>
      </c>
      <c r="AG126" s="826"/>
      <c r="AH126" s="826"/>
      <c r="AI126" s="826"/>
      <c r="AJ126" s="827"/>
      <c r="AK126" s="828" t="s">
        <v>497</v>
      </c>
      <c r="AL126" s="826"/>
      <c r="AM126" s="826"/>
      <c r="AN126" s="826"/>
      <c r="AO126" s="827"/>
      <c r="AP126" s="873" t="s">
        <v>496</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504</v>
      </c>
      <c r="CQ126" s="796"/>
      <c r="CR126" s="796"/>
      <c r="CS126" s="796"/>
      <c r="CT126" s="796"/>
      <c r="CU126" s="796"/>
      <c r="CV126" s="796"/>
      <c r="CW126" s="796"/>
      <c r="CX126" s="796"/>
      <c r="CY126" s="796"/>
      <c r="CZ126" s="796"/>
      <c r="DA126" s="796"/>
      <c r="DB126" s="796"/>
      <c r="DC126" s="796"/>
      <c r="DD126" s="796"/>
      <c r="DE126" s="796"/>
      <c r="DF126" s="797"/>
      <c r="DG126" s="862" t="s">
        <v>455</v>
      </c>
      <c r="DH126" s="863"/>
      <c r="DI126" s="863"/>
      <c r="DJ126" s="863"/>
      <c r="DK126" s="863"/>
      <c r="DL126" s="863" t="s">
        <v>496</v>
      </c>
      <c r="DM126" s="863"/>
      <c r="DN126" s="863"/>
      <c r="DO126" s="863"/>
      <c r="DP126" s="863"/>
      <c r="DQ126" s="863" t="s">
        <v>455</v>
      </c>
      <c r="DR126" s="863"/>
      <c r="DS126" s="863"/>
      <c r="DT126" s="863"/>
      <c r="DU126" s="863"/>
      <c r="DV126" s="840" t="s">
        <v>419</v>
      </c>
      <c r="DW126" s="840"/>
      <c r="DX126" s="840"/>
      <c r="DY126" s="840"/>
      <c r="DZ126" s="841"/>
    </row>
    <row r="127" spans="1:130" s="248" customFormat="1" ht="26.25" customHeight="1" x14ac:dyDescent="0.15">
      <c r="A127" s="868"/>
      <c r="B127" s="869"/>
      <c r="C127" s="887" t="s">
        <v>505</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497</v>
      </c>
      <c r="AB127" s="826"/>
      <c r="AC127" s="826"/>
      <c r="AD127" s="826"/>
      <c r="AE127" s="827"/>
      <c r="AF127" s="828" t="s">
        <v>497</v>
      </c>
      <c r="AG127" s="826"/>
      <c r="AH127" s="826"/>
      <c r="AI127" s="826"/>
      <c r="AJ127" s="827"/>
      <c r="AK127" s="828" t="s">
        <v>497</v>
      </c>
      <c r="AL127" s="826"/>
      <c r="AM127" s="826"/>
      <c r="AN127" s="826"/>
      <c r="AO127" s="827"/>
      <c r="AP127" s="873" t="s">
        <v>455</v>
      </c>
      <c r="AQ127" s="874"/>
      <c r="AR127" s="874"/>
      <c r="AS127" s="874"/>
      <c r="AT127" s="875"/>
      <c r="AU127" s="284"/>
      <c r="AV127" s="284"/>
      <c r="AW127" s="284"/>
      <c r="AX127" s="890" t="s">
        <v>506</v>
      </c>
      <c r="AY127" s="858"/>
      <c r="AZ127" s="858"/>
      <c r="BA127" s="858"/>
      <c r="BB127" s="858"/>
      <c r="BC127" s="858"/>
      <c r="BD127" s="858"/>
      <c r="BE127" s="859"/>
      <c r="BF127" s="857" t="s">
        <v>507</v>
      </c>
      <c r="BG127" s="858"/>
      <c r="BH127" s="858"/>
      <c r="BI127" s="858"/>
      <c r="BJ127" s="858"/>
      <c r="BK127" s="858"/>
      <c r="BL127" s="859"/>
      <c r="BM127" s="857" t="s">
        <v>508</v>
      </c>
      <c r="BN127" s="858"/>
      <c r="BO127" s="858"/>
      <c r="BP127" s="858"/>
      <c r="BQ127" s="858"/>
      <c r="BR127" s="858"/>
      <c r="BS127" s="859"/>
      <c r="BT127" s="857" t="s">
        <v>509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510</v>
      </c>
      <c r="CQ127" s="796"/>
      <c r="CR127" s="796"/>
      <c r="CS127" s="796"/>
      <c r="CT127" s="796"/>
      <c r="CU127" s="796"/>
      <c r="CV127" s="796"/>
      <c r="CW127" s="796"/>
      <c r="CX127" s="796"/>
      <c r="CY127" s="796"/>
      <c r="CZ127" s="796"/>
      <c r="DA127" s="796"/>
      <c r="DB127" s="796"/>
      <c r="DC127" s="796"/>
      <c r="DD127" s="796"/>
      <c r="DE127" s="796"/>
      <c r="DF127" s="797"/>
      <c r="DG127" s="862" t="s">
        <v>498</v>
      </c>
      <c r="DH127" s="863"/>
      <c r="DI127" s="863"/>
      <c r="DJ127" s="863"/>
      <c r="DK127" s="863"/>
      <c r="DL127" s="863" t="s">
        <v>496</v>
      </c>
      <c r="DM127" s="863"/>
      <c r="DN127" s="863"/>
      <c r="DO127" s="863"/>
      <c r="DP127" s="863"/>
      <c r="DQ127" s="863" t="s">
        <v>497</v>
      </c>
      <c r="DR127" s="863"/>
      <c r="DS127" s="863"/>
      <c r="DT127" s="863"/>
      <c r="DU127" s="863"/>
      <c r="DV127" s="840" t="s">
        <v>455</v>
      </c>
      <c r="DW127" s="840"/>
      <c r="DX127" s="840"/>
      <c r="DY127" s="840"/>
      <c r="DZ127" s="841"/>
    </row>
    <row r="128" spans="1:130" s="248" customFormat="1" ht="26.25" customHeight="1" thickBot="1" x14ac:dyDescent="0.2">
      <c r="A128" s="842" t="s">
        <v>511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512</v>
      </c>
      <c r="X128" s="844"/>
      <c r="Y128" s="844"/>
      <c r="Z128" s="845"/>
      <c r="AA128" s="846">
        <v>50153</v>
      </c>
      <c r="AB128" s="847"/>
      <c r="AC128" s="847"/>
      <c r="AD128" s="847"/>
      <c r="AE128" s="848"/>
      <c r="AF128" s="849">
        <v>50002</v>
      </c>
      <c r="AG128" s="847"/>
      <c r="AH128" s="847"/>
      <c r="AI128" s="847"/>
      <c r="AJ128" s="848"/>
      <c r="AK128" s="849">
        <v>49399</v>
      </c>
      <c r="AL128" s="847"/>
      <c r="AM128" s="847"/>
      <c r="AN128" s="847"/>
      <c r="AO128" s="848"/>
      <c r="AP128" s="850"/>
      <c r="AQ128" s="851"/>
      <c r="AR128" s="851"/>
      <c r="AS128" s="851"/>
      <c r="AT128" s="852"/>
      <c r="AU128" s="284"/>
      <c r="AV128" s="284"/>
      <c r="AW128" s="284"/>
      <c r="AX128" s="853" t="s">
        <v>513</v>
      </c>
      <c r="AY128" s="854"/>
      <c r="AZ128" s="854"/>
      <c r="BA128" s="854"/>
      <c r="BB128" s="854"/>
      <c r="BC128" s="854"/>
      <c r="BD128" s="854"/>
      <c r="BE128" s="855"/>
      <c r="BF128" s="832" t="s">
        <v>498</v>
      </c>
      <c r="BG128" s="833"/>
      <c r="BH128" s="833"/>
      <c r="BI128" s="833"/>
      <c r="BJ128" s="833"/>
      <c r="BK128" s="833"/>
      <c r="BL128" s="856"/>
      <c r="BM128" s="832">
        <v>14.19</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514</v>
      </c>
      <c r="CQ128" s="774"/>
      <c r="CR128" s="774"/>
      <c r="CS128" s="774"/>
      <c r="CT128" s="774"/>
      <c r="CU128" s="774"/>
      <c r="CV128" s="774"/>
      <c r="CW128" s="774"/>
      <c r="CX128" s="774"/>
      <c r="CY128" s="774"/>
      <c r="CZ128" s="774"/>
      <c r="DA128" s="774"/>
      <c r="DB128" s="774"/>
      <c r="DC128" s="774"/>
      <c r="DD128" s="774"/>
      <c r="DE128" s="774"/>
      <c r="DF128" s="775"/>
      <c r="DG128" s="836" t="s">
        <v>497</v>
      </c>
      <c r="DH128" s="837"/>
      <c r="DI128" s="837"/>
      <c r="DJ128" s="837"/>
      <c r="DK128" s="837"/>
      <c r="DL128" s="837" t="s">
        <v>498</v>
      </c>
      <c r="DM128" s="837"/>
      <c r="DN128" s="837"/>
      <c r="DO128" s="837"/>
      <c r="DP128" s="837"/>
      <c r="DQ128" s="837" t="s">
        <v>503</v>
      </c>
      <c r="DR128" s="837"/>
      <c r="DS128" s="837"/>
      <c r="DT128" s="837"/>
      <c r="DU128" s="837"/>
      <c r="DV128" s="838" t="s">
        <v>497</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515</v>
      </c>
      <c r="X129" s="823"/>
      <c r="Y129" s="823"/>
      <c r="Z129" s="824"/>
      <c r="AA129" s="825">
        <v>6262915</v>
      </c>
      <c r="AB129" s="826"/>
      <c r="AC129" s="826"/>
      <c r="AD129" s="826"/>
      <c r="AE129" s="827"/>
      <c r="AF129" s="828">
        <v>6332755</v>
      </c>
      <c r="AG129" s="826"/>
      <c r="AH129" s="826"/>
      <c r="AI129" s="826"/>
      <c r="AJ129" s="827"/>
      <c r="AK129" s="828">
        <v>6604028</v>
      </c>
      <c r="AL129" s="826"/>
      <c r="AM129" s="826"/>
      <c r="AN129" s="826"/>
      <c r="AO129" s="827"/>
      <c r="AP129" s="829"/>
      <c r="AQ129" s="830"/>
      <c r="AR129" s="830"/>
      <c r="AS129" s="830"/>
      <c r="AT129" s="831"/>
      <c r="AU129" s="286"/>
      <c r="AV129" s="286"/>
      <c r="AW129" s="286"/>
      <c r="AX129" s="795" t="s">
        <v>516</v>
      </c>
      <c r="AY129" s="796"/>
      <c r="AZ129" s="796"/>
      <c r="BA129" s="796"/>
      <c r="BB129" s="796"/>
      <c r="BC129" s="796"/>
      <c r="BD129" s="796"/>
      <c r="BE129" s="797"/>
      <c r="BF129" s="815" t="s">
        <v>455</v>
      </c>
      <c r="BG129" s="816"/>
      <c r="BH129" s="816"/>
      <c r="BI129" s="816"/>
      <c r="BJ129" s="816"/>
      <c r="BK129" s="816"/>
      <c r="BL129" s="817"/>
      <c r="BM129" s="815">
        <v>19.190000000000001</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517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518</v>
      </c>
      <c r="X130" s="823"/>
      <c r="Y130" s="823"/>
      <c r="Z130" s="824"/>
      <c r="AA130" s="825">
        <v>1166824</v>
      </c>
      <c r="AB130" s="826"/>
      <c r="AC130" s="826"/>
      <c r="AD130" s="826"/>
      <c r="AE130" s="827"/>
      <c r="AF130" s="828">
        <v>1222026</v>
      </c>
      <c r="AG130" s="826"/>
      <c r="AH130" s="826"/>
      <c r="AI130" s="826"/>
      <c r="AJ130" s="827"/>
      <c r="AK130" s="828">
        <v>1254183</v>
      </c>
      <c r="AL130" s="826"/>
      <c r="AM130" s="826"/>
      <c r="AN130" s="826"/>
      <c r="AO130" s="827"/>
      <c r="AP130" s="829"/>
      <c r="AQ130" s="830"/>
      <c r="AR130" s="830"/>
      <c r="AS130" s="830"/>
      <c r="AT130" s="831"/>
      <c r="AU130" s="286"/>
      <c r="AV130" s="286"/>
      <c r="AW130" s="286"/>
      <c r="AX130" s="795" t="s">
        <v>519</v>
      </c>
      <c r="AY130" s="796"/>
      <c r="AZ130" s="796"/>
      <c r="BA130" s="796"/>
      <c r="BB130" s="796"/>
      <c r="BC130" s="796"/>
      <c r="BD130" s="796"/>
      <c r="BE130" s="797"/>
      <c r="BF130" s="798">
        <v>6.7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520</v>
      </c>
      <c r="X131" s="806"/>
      <c r="Y131" s="806"/>
      <c r="Z131" s="807"/>
      <c r="AA131" s="808">
        <v>5096091</v>
      </c>
      <c r="AB131" s="809"/>
      <c r="AC131" s="809"/>
      <c r="AD131" s="809"/>
      <c r="AE131" s="810"/>
      <c r="AF131" s="811">
        <v>5110729</v>
      </c>
      <c r="AG131" s="809"/>
      <c r="AH131" s="809"/>
      <c r="AI131" s="809"/>
      <c r="AJ131" s="810"/>
      <c r="AK131" s="811">
        <v>5349845</v>
      </c>
      <c r="AL131" s="809"/>
      <c r="AM131" s="809"/>
      <c r="AN131" s="809"/>
      <c r="AO131" s="810"/>
      <c r="AP131" s="812"/>
      <c r="AQ131" s="813"/>
      <c r="AR131" s="813"/>
      <c r="AS131" s="813"/>
      <c r="AT131" s="814"/>
      <c r="AU131" s="286"/>
      <c r="AV131" s="286"/>
      <c r="AW131" s="286"/>
      <c r="AX131" s="773" t="s">
        <v>521</v>
      </c>
      <c r="AY131" s="774"/>
      <c r="AZ131" s="774"/>
      <c r="BA131" s="774"/>
      <c r="BB131" s="774"/>
      <c r="BC131" s="774"/>
      <c r="BD131" s="774"/>
      <c r="BE131" s="775"/>
      <c r="BF131" s="776" t="s">
        <v>498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522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523</v>
      </c>
      <c r="W132" s="786"/>
      <c r="X132" s="786"/>
      <c r="Y132" s="786"/>
      <c r="Z132" s="787"/>
      <c r="AA132" s="788">
        <v>7.3900760410000004</v>
      </c>
      <c r="AB132" s="789"/>
      <c r="AC132" s="789"/>
      <c r="AD132" s="789"/>
      <c r="AE132" s="790"/>
      <c r="AF132" s="791">
        <v>6.6117769109999998</v>
      </c>
      <c r="AG132" s="789"/>
      <c r="AH132" s="789"/>
      <c r="AI132" s="789"/>
      <c r="AJ132" s="790"/>
      <c r="AK132" s="791">
        <v>6.1476547449999996</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524</v>
      </c>
      <c r="W133" s="765"/>
      <c r="X133" s="765"/>
      <c r="Y133" s="765"/>
      <c r="Z133" s="766"/>
      <c r="AA133" s="767">
        <v>7.5</v>
      </c>
      <c r="AB133" s="768"/>
      <c r="AC133" s="768"/>
      <c r="AD133" s="768"/>
      <c r="AE133" s="769"/>
      <c r="AF133" s="767">
        <v>7.4</v>
      </c>
      <c r="AG133" s="768"/>
      <c r="AH133" s="768"/>
      <c r="AI133" s="768"/>
      <c r="AJ133" s="769"/>
      <c r="AK133" s="767">
        <v>6.7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jvs+o7+gTPKEoCW6ksMqYAYAdb4gnLlBjh2XyDQ2IwOnWemSBoZwBM/Nu4eBc4wrSb2ohqTyCeaDEwOVJHBw==" saltValue="YDtkjjU1ut7zlxuzdGfhK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8" zoomScaleNormal="85" zoomScaleSheetLayoutView="100" workbookViewId="0">
      <selection activeCell="DN28" sqref="DM28:DN28"/>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D+baUWTPKp5QXMJt42BoJY1N2f5ye8UQGkCMr7gn8WCN6loh59/AMS3Tm93bV/rzW495VCq2/NCs46iu9df9g==" saltValue="ET46p4F10ImxOseyWJIZ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52" zoomScaleNormal="100" zoomScaleSheetLayoutView="55" workbookViewId="0">
      <selection activeCell="AE61" sqref="AE61"/>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39eQSHhlxnYCPszTqpBXQXlzYNI1cW/gQyQuUeri/aEu38EG+tXHki0GzlWndwZaAvAiHmWyWvxMc50b77tDQ==" saltValue="+zC4qPOB6ho7Z5PkbFegE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8" workbookViewId="0">
      <selection activeCell="AO37" sqref="AO37"/>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528</v>
      </c>
      <c r="AP7" s="305"/>
      <c r="AQ7" s="306" t="s">
        <v>529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530</v>
      </c>
      <c r="AQ8" s="312" t="s">
        <v>531</v>
      </c>
      <c r="AR8" s="313" t="s">
        <v>532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533</v>
      </c>
      <c r="AL9" s="1190"/>
      <c r="AM9" s="1190"/>
      <c r="AN9" s="1191"/>
      <c r="AO9" s="314">
        <v>2111060</v>
      </c>
      <c r="AP9" s="314">
        <v>125144</v>
      </c>
      <c r="AQ9" s="315">
        <v>100177</v>
      </c>
      <c r="AR9" s="316">
        <v>24.9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534</v>
      </c>
      <c r="AL10" s="1190"/>
      <c r="AM10" s="1190"/>
      <c r="AN10" s="1191"/>
      <c r="AO10" s="317">
        <v>14011</v>
      </c>
      <c r="AP10" s="317">
        <v>831</v>
      </c>
      <c r="AQ10" s="318">
        <v>9943</v>
      </c>
      <c r="AR10" s="319">
        <v>-91.6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535</v>
      </c>
      <c r="AL11" s="1190"/>
      <c r="AM11" s="1190"/>
      <c r="AN11" s="1191"/>
      <c r="AO11" s="317" t="s">
        <v>536</v>
      </c>
      <c r="AP11" s="317" t="s">
        <v>536</v>
      </c>
      <c r="AQ11" s="318">
        <v>1487</v>
      </c>
      <c r="AR11" s="319" t="s">
        <v>536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537</v>
      </c>
      <c r="AL12" s="1190"/>
      <c r="AM12" s="1190"/>
      <c r="AN12" s="1191"/>
      <c r="AO12" s="317" t="s">
        <v>536</v>
      </c>
      <c r="AP12" s="317" t="s">
        <v>536</v>
      </c>
      <c r="AQ12" s="318">
        <v>23</v>
      </c>
      <c r="AR12" s="319" t="s">
        <v>536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538</v>
      </c>
      <c r="AL13" s="1190"/>
      <c r="AM13" s="1190"/>
      <c r="AN13" s="1191"/>
      <c r="AO13" s="317">
        <v>54750</v>
      </c>
      <c r="AP13" s="317">
        <v>3246</v>
      </c>
      <c r="AQ13" s="318">
        <v>4025</v>
      </c>
      <c r="AR13" s="319">
        <v>-19.399999999999999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539</v>
      </c>
      <c r="AL14" s="1190"/>
      <c r="AM14" s="1190"/>
      <c r="AN14" s="1191"/>
      <c r="AO14" s="317">
        <v>108659</v>
      </c>
      <c r="AP14" s="317">
        <v>6441</v>
      </c>
      <c r="AQ14" s="318">
        <v>2366</v>
      </c>
      <c r="AR14" s="319">
        <v>172.2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540</v>
      </c>
      <c r="AL15" s="1193"/>
      <c r="AM15" s="1193"/>
      <c r="AN15" s="1194"/>
      <c r="AO15" s="317">
        <v>-131180</v>
      </c>
      <c r="AP15" s="317">
        <v>-7776</v>
      </c>
      <c r="AQ15" s="318">
        <v>-7732</v>
      </c>
      <c r="AR15" s="319">
        <v>0.6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189</v>
      </c>
      <c r="AL16" s="1193"/>
      <c r="AM16" s="1193"/>
      <c r="AN16" s="1194"/>
      <c r="AO16" s="317">
        <v>2157300</v>
      </c>
      <c r="AP16" s="317">
        <v>127885</v>
      </c>
      <c r="AQ16" s="318">
        <v>110288</v>
      </c>
      <c r="AR16" s="319">
        <v>16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542</v>
      </c>
      <c r="AP20" s="326" t="s">
        <v>543</v>
      </c>
      <c r="AQ20" s="327" t="s">
        <v>544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545</v>
      </c>
      <c r="AL21" s="1196"/>
      <c r="AM21" s="1196"/>
      <c r="AN21" s="1197"/>
      <c r="AO21" s="330">
        <v>14.64</v>
      </c>
      <c r="AP21" s="331">
        <v>10.26</v>
      </c>
      <c r="AQ21" s="332">
        <v>4.38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546</v>
      </c>
      <c r="AL22" s="1196"/>
      <c r="AM22" s="1196"/>
      <c r="AN22" s="1197"/>
      <c r="AO22" s="335">
        <v>94.6</v>
      </c>
      <c r="AP22" s="336">
        <v>97.6</v>
      </c>
      <c r="AQ22" s="337">
        <v>-3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528</v>
      </c>
      <c r="AP30" s="305"/>
      <c r="AQ30" s="306" t="s">
        <v>529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530</v>
      </c>
      <c r="AQ31" s="312" t="s">
        <v>531</v>
      </c>
      <c r="AR31" s="313" t="s">
        <v>532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550</v>
      </c>
      <c r="AL32" s="1179"/>
      <c r="AM32" s="1179"/>
      <c r="AN32" s="1180"/>
      <c r="AO32" s="345">
        <v>1230604</v>
      </c>
      <c r="AP32" s="345">
        <v>72951</v>
      </c>
      <c r="AQ32" s="346">
        <v>68741</v>
      </c>
      <c r="AR32" s="347">
        <v>6.1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551</v>
      </c>
      <c r="AL33" s="1179"/>
      <c r="AM33" s="1179"/>
      <c r="AN33" s="1180"/>
      <c r="AO33" s="345" t="s">
        <v>536</v>
      </c>
      <c r="AP33" s="345" t="s">
        <v>536</v>
      </c>
      <c r="AQ33" s="346" t="s">
        <v>536</v>
      </c>
      <c r="AR33" s="347" t="s">
        <v>536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552</v>
      </c>
      <c r="AL34" s="1179"/>
      <c r="AM34" s="1179"/>
      <c r="AN34" s="1180"/>
      <c r="AO34" s="345" t="s">
        <v>536</v>
      </c>
      <c r="AP34" s="345" t="s">
        <v>536</v>
      </c>
      <c r="AQ34" s="346">
        <v>1</v>
      </c>
      <c r="AR34" s="347" t="s">
        <v>536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553</v>
      </c>
      <c r="AL35" s="1179"/>
      <c r="AM35" s="1179"/>
      <c r="AN35" s="1180"/>
      <c r="AO35" s="345">
        <v>334637</v>
      </c>
      <c r="AP35" s="345">
        <v>19837</v>
      </c>
      <c r="AQ35" s="346">
        <v>17075</v>
      </c>
      <c r="AR35" s="347">
        <v>16.2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554</v>
      </c>
      <c r="AL36" s="1179"/>
      <c r="AM36" s="1179"/>
      <c r="AN36" s="1180"/>
      <c r="AO36" s="345">
        <v>67231</v>
      </c>
      <c r="AP36" s="345">
        <v>3985</v>
      </c>
      <c r="AQ36" s="346">
        <v>2445</v>
      </c>
      <c r="AR36" s="347">
        <v>63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555</v>
      </c>
      <c r="AL37" s="1179"/>
      <c r="AM37" s="1179"/>
      <c r="AN37" s="1180"/>
      <c r="AO37" s="345" t="s">
        <v>536</v>
      </c>
      <c r="AP37" s="345" t="s">
        <v>536</v>
      </c>
      <c r="AQ37" s="346">
        <v>621</v>
      </c>
      <c r="AR37" s="347" t="s">
        <v>536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556</v>
      </c>
      <c r="AL38" s="1176"/>
      <c r="AM38" s="1176"/>
      <c r="AN38" s="1177"/>
      <c r="AO38" s="348" t="s">
        <v>536</v>
      </c>
      <c r="AP38" s="348" t="s">
        <v>536</v>
      </c>
      <c r="AQ38" s="349">
        <v>4</v>
      </c>
      <c r="AR38" s="337" t="s">
        <v>536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557</v>
      </c>
      <c r="AL39" s="1176"/>
      <c r="AM39" s="1176"/>
      <c r="AN39" s="1177"/>
      <c r="AO39" s="345">
        <v>-49399</v>
      </c>
      <c r="AP39" s="345">
        <v>-2928</v>
      </c>
      <c r="AQ39" s="346">
        <v>-4161</v>
      </c>
      <c r="AR39" s="347">
        <v>-29.6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558</v>
      </c>
      <c r="AL40" s="1179"/>
      <c r="AM40" s="1179"/>
      <c r="AN40" s="1180"/>
      <c r="AO40" s="345">
        <v>-1254183</v>
      </c>
      <c r="AP40" s="345">
        <v>-74348</v>
      </c>
      <c r="AQ40" s="346">
        <v>-59663</v>
      </c>
      <c r="AR40" s="347">
        <v>24.6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303</v>
      </c>
      <c r="AL41" s="1182"/>
      <c r="AM41" s="1182"/>
      <c r="AN41" s="1183"/>
      <c r="AO41" s="345">
        <v>328890</v>
      </c>
      <c r="AP41" s="345">
        <v>19497</v>
      </c>
      <c r="AQ41" s="346">
        <v>25063</v>
      </c>
      <c r="AR41" s="347">
        <v>-22.2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560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528</v>
      </c>
      <c r="AN49" s="1186" t="s">
        <v>562</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563</v>
      </c>
      <c r="AO50" s="362" t="s">
        <v>564</v>
      </c>
      <c r="AP50" s="363" t="s">
        <v>565</v>
      </c>
      <c r="AQ50" s="364" t="s">
        <v>566</v>
      </c>
      <c r="AR50" s="365" t="s">
        <v>567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568</v>
      </c>
      <c r="AL51" s="358"/>
      <c r="AM51" s="366">
        <v>2679133</v>
      </c>
      <c r="AN51" s="367">
        <v>149305</v>
      </c>
      <c r="AO51" s="368">
        <v>12</v>
      </c>
      <c r="AP51" s="369">
        <v>83280</v>
      </c>
      <c r="AQ51" s="370">
        <v>-2.5</v>
      </c>
      <c r="AR51" s="371">
        <v>14.5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569</v>
      </c>
      <c r="AM52" s="374">
        <v>1489521</v>
      </c>
      <c r="AN52" s="375">
        <v>83009</v>
      </c>
      <c r="AO52" s="376">
        <v>4.7</v>
      </c>
      <c r="AP52" s="377">
        <v>43123</v>
      </c>
      <c r="AQ52" s="378">
        <v>-2.8</v>
      </c>
      <c r="AR52" s="379">
        <v>7.5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570</v>
      </c>
      <c r="AL53" s="358"/>
      <c r="AM53" s="366">
        <v>2222895</v>
      </c>
      <c r="AN53" s="367">
        <v>125332</v>
      </c>
      <c r="AO53" s="368">
        <v>-16.100000000000001</v>
      </c>
      <c r="AP53" s="369">
        <v>88968</v>
      </c>
      <c r="AQ53" s="370">
        <v>6.8</v>
      </c>
      <c r="AR53" s="371">
        <v>-22.9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569</v>
      </c>
      <c r="AM54" s="374">
        <v>1018401</v>
      </c>
      <c r="AN54" s="375">
        <v>57420</v>
      </c>
      <c r="AO54" s="376">
        <v>-30.8</v>
      </c>
      <c r="AP54" s="377">
        <v>45482</v>
      </c>
      <c r="AQ54" s="378">
        <v>5.5</v>
      </c>
      <c r="AR54" s="379">
        <v>-36.299999999999997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571</v>
      </c>
      <c r="AL55" s="358"/>
      <c r="AM55" s="366">
        <v>1955438</v>
      </c>
      <c r="AN55" s="367">
        <v>112214</v>
      </c>
      <c r="AO55" s="368">
        <v>-10.5</v>
      </c>
      <c r="AP55" s="369">
        <v>85173</v>
      </c>
      <c r="AQ55" s="370">
        <v>-4.3</v>
      </c>
      <c r="AR55" s="371">
        <v>-6.2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569</v>
      </c>
      <c r="AM56" s="374">
        <v>615705</v>
      </c>
      <c r="AN56" s="375">
        <v>35333</v>
      </c>
      <c r="AO56" s="376">
        <v>-38.5</v>
      </c>
      <c r="AP56" s="377">
        <v>43913</v>
      </c>
      <c r="AQ56" s="378">
        <v>-3.4</v>
      </c>
      <c r="AR56" s="379">
        <v>-35.1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572</v>
      </c>
      <c r="AL57" s="358"/>
      <c r="AM57" s="366">
        <v>2620497</v>
      </c>
      <c r="AN57" s="367">
        <v>152950</v>
      </c>
      <c r="AO57" s="368">
        <v>36.299999999999997</v>
      </c>
      <c r="AP57" s="369">
        <v>94081</v>
      </c>
      <c r="AQ57" s="370">
        <v>10.5</v>
      </c>
      <c r="AR57" s="371">
        <v>25.8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569</v>
      </c>
      <c r="AM58" s="374">
        <v>1315092</v>
      </c>
      <c r="AN58" s="375">
        <v>76758</v>
      </c>
      <c r="AO58" s="376">
        <v>117.2</v>
      </c>
      <c r="AP58" s="377">
        <v>48949</v>
      </c>
      <c r="AQ58" s="378">
        <v>11.5</v>
      </c>
      <c r="AR58" s="379">
        <v>105.7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573</v>
      </c>
      <c r="AL59" s="358"/>
      <c r="AM59" s="366">
        <v>2754694</v>
      </c>
      <c r="AN59" s="367">
        <v>163299</v>
      </c>
      <c r="AO59" s="368">
        <v>6.8</v>
      </c>
      <c r="AP59" s="369">
        <v>92632</v>
      </c>
      <c r="AQ59" s="370">
        <v>-1.5</v>
      </c>
      <c r="AR59" s="371">
        <v>8.3000000000000007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569</v>
      </c>
      <c r="AM60" s="374">
        <v>1319098</v>
      </c>
      <c r="AN60" s="375">
        <v>78197</v>
      </c>
      <c r="AO60" s="376">
        <v>1.9</v>
      </c>
      <c r="AP60" s="377">
        <v>47978</v>
      </c>
      <c r="AQ60" s="378">
        <v>-2</v>
      </c>
      <c r="AR60" s="379">
        <v>3.9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574</v>
      </c>
      <c r="AL61" s="380"/>
      <c r="AM61" s="381">
        <v>2446531</v>
      </c>
      <c r="AN61" s="382">
        <v>140620</v>
      </c>
      <c r="AO61" s="383">
        <v>5.7</v>
      </c>
      <c r="AP61" s="384">
        <v>88827</v>
      </c>
      <c r="AQ61" s="385">
        <v>1.8</v>
      </c>
      <c r="AR61" s="371">
        <v>3.9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569</v>
      </c>
      <c r="AM62" s="374">
        <v>1151563</v>
      </c>
      <c r="AN62" s="375">
        <v>66143</v>
      </c>
      <c r="AO62" s="376">
        <v>10.9</v>
      </c>
      <c r="AP62" s="377">
        <v>45889</v>
      </c>
      <c r="AQ62" s="378">
        <v>1.8</v>
      </c>
      <c r="AR62" s="379">
        <v>9.1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ANNTvVvfVcSmxB2l3ssRR8ogUarowo8Hjp8AvfVy+IoqCf4Dr347A7WCfol6GLJy8HKx9HRQNn2YU1XNKgGNA==" saltValue="jp+j5KIffa6tqVdLOX7SN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Y109" zoomScale="90" zoomScaleNormal="90" zoomScaleSheetLayoutView="55" workbookViewId="0">
      <selection activeCell="AD18" sqref="AD18:AK18"/>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576</v>
      </c>
    </row>
    <row r="120" spans="125:125" ht="13.5" hidden="1" customHeight="1" x14ac:dyDescent="0.15"/>
    <row r="121" spans="125:125" ht="13.5" hidden="1" customHeight="1" x14ac:dyDescent="0.15">
      <c r="DU121" s="292"/>
    </row>
  </sheetData>
  <sheetProtection algorithmName="SHA-512" hashValue="GhSHPX1VJUR1D3/TTUw1J1irh+6kxEhg0BZApuHVWRYc4E+bJg1IXegXLwVfJ+fwxZJQ8Nt9r2VWz5UD2sCIrA==" saltValue="Ncs389B0NykZBNkVRd0h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7" zoomScale="80" zoomScaleNormal="80" zoomScaleSheetLayoutView="55" workbookViewId="0">
      <selection activeCell="BJ102" sqref="BJ102"/>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577</v>
      </c>
    </row>
  </sheetData>
  <sheetProtection algorithmName="SHA-512" hashValue="KHeHUxVXKh4lGGXV8Js4PVYlv2Ru8qDWlzJur72W1g8UoQ+pwQ0ePrhRagTzhFhxcCaQGWlvDdn492YofDBX8Q==" saltValue="QbrACmeCcuXTirzfxcE/7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43" zoomScale="70" zoomScaleNormal="70" zoomScaleSheetLayoutView="100" workbookViewId="0">
      <selection activeCell="AD18" sqref="AD18:AK1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578</v>
      </c>
      <c r="G46" s="8" t="s">
        <v>579</v>
      </c>
      <c r="H46" s="8" t="s">
        <v>580</v>
      </c>
      <c r="I46" s="8" t="s">
        <v>581</v>
      </c>
      <c r="J46" s="9" t="s">
        <v>582</v>
      </c>
    </row>
    <row r="47" spans="2:10" ht="57.75" customHeight="1" x14ac:dyDescent="0.15">
      <c r="B47" s="10"/>
      <c r="C47" s="1200" t="s">
        <v>3</v>
      </c>
      <c r="D47" s="1200"/>
      <c r="E47" s="1201"/>
      <c r="F47" s="11">
        <v>18.43</v>
      </c>
      <c r="G47" s="12">
        <v>18.78</v>
      </c>
      <c r="H47" s="12">
        <v>19.100000000000001</v>
      </c>
      <c r="I47" s="12">
        <v>18.920000000000002</v>
      </c>
      <c r="J47" s="13">
        <v>18.170000000000002</v>
      </c>
    </row>
    <row r="48" spans="2:10" ht="57.75" customHeight="1" x14ac:dyDescent="0.15">
      <c r="B48" s="14"/>
      <c r="C48" s="1202" t="s">
        <v>4</v>
      </c>
      <c r="D48" s="1202"/>
      <c r="E48" s="1203"/>
      <c r="F48" s="15">
        <v>3.69</v>
      </c>
      <c r="G48" s="16">
        <v>3.03</v>
      </c>
      <c r="H48" s="16">
        <v>3.24</v>
      </c>
      <c r="I48" s="16">
        <v>5.07</v>
      </c>
      <c r="J48" s="17">
        <v>3.45</v>
      </c>
    </row>
    <row r="49" spans="2:10" ht="57.75" customHeight="1" thickBot="1" x14ac:dyDescent="0.2">
      <c r="B49" s="18"/>
      <c r="C49" s="1204" t="s">
        <v>5</v>
      </c>
      <c r="D49" s="1204"/>
      <c r="E49" s="1205"/>
      <c r="F49" s="19">
        <v>6.95</v>
      </c>
      <c r="G49" s="20">
        <v>5.76</v>
      </c>
      <c r="H49" s="20">
        <v>4.41</v>
      </c>
      <c r="I49" s="20">
        <v>6.47</v>
      </c>
      <c r="J49" s="21">
        <v>3.24</v>
      </c>
    </row>
    <row r="50" spans="2:10" ht="13.5" customHeight="1" x14ac:dyDescent="0.15"/>
  </sheetData>
  <sheetProtection algorithmName="SHA-512" hashValue="3cJfJwL0Y49+91Namt6kkD2F3AX1jcKz3U5K90zMDIn/l4EqFkV7APmrkboYouEAqFuTlMI1/nmqZcBra1mHOQ==" saltValue="cqA7jV/KbLrtKI+M+hwZ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2022-03-21T06:33:42Z</cp:lastPrinted>
  <dcterms:created xsi:type="dcterms:W3CDTF">2022-02-02T06:50:09Z</dcterms:created>
  <dcterms:modified xsi:type="dcterms:W3CDTF">2022-03-21T06:34:44Z</dcterms:modified>
  <cp:category/>
</cp:coreProperties>
</file>