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令和３年度\040228_済かりや【〆切：３月１５日（火）１７時（厳守）】令和２年度財政状況資料集の作成等について\04_県確認事項\02県へ\"/>
    </mc:Choice>
  </mc:AlternateContent>
  <bookViews>
    <workbookView xWindow="0" yWindow="0" windowWidth="2160" windowHeight="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<sst xmlns="http://schemas.openxmlformats.org/spreadsheetml/2006/main" count="1098" uniqueCount="650">
  <si>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</si>
  <si>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</si>
  <si>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</si>
  <si>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</si>
  <si>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</si>
  <si>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</si>
  <si>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</si>
  <si>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</si>
  <si>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</si>
  <si>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</si>
  <si>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</si>
  <si>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</si>
  <si>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</si>
  <si>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</si>
  <si>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</si>
  <si>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</si>
  <si>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</si>
  <si>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</si>
  <si>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</si>
  <si>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</si>
  <si>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</si>
  <si>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</si>
  <si>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</si>
  <si>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</si>
  <si>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</si>
  <si>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</si>
  <si>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</si>
  <si>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</si>
  <si>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</si>
  <si>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</si>
  <si>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</si>
  <si>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</si>
  <si>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</si>
  <si>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</si>
  <si>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</si>
  <si>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</si>
  <si>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</si>
  <si>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</si>
  <si>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</si>
  <si>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</si>
  <si>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</si>
  <si>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</si>
  <si>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</si>
  <si>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</si>
  <si>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</si>
  <si>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</si>
  <si>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</si>
  <si>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</si>
  <si>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</si>
  <si>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</si>
  <si>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</si>
  <si>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</si>
  <si>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</si>
  <si>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</si>
  <si>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</si>
  <si>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</si>
  <si>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</si>
  <si>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</si>
  <si>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</si>
  <si>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</si>
  <si>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</si>
  <si>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</si>
  <si>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</si>
  <si>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</si>
  <si>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</si>
  <si>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</si>
  <si>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</si>
  <si>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</si>
  <si>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</si>
  <si>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</si>
  <si>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</si>
  <si>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</si>
  <si>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</si>
  <si>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</si>
  <si>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</si>
  <si>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</si>
  <si>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</si>
  <si>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</si>
  <si>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</si>
  <si>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</si>
  <si>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</si>
  <si>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</si>
  <si>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</si>
  <si>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</si>
  <si>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</si>
  <si>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</si>
  <si>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</si>
  <si>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</si>
  <si>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</si>
  <si>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</si>
  <si>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</si>
  <si>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</si>
  <si>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</si>
  <si>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</si>
  <si>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</si>
  <si>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</si>
  <si>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</si>
  <si>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</si>
  <si>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</si>
  <si>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</si>
  <si>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</si>
  <si>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</si>
  <si>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</si>
  <si>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</si>
  <si>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</si>
  <si>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</si>
  <si>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</si>
  <si>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</si>
  <si>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</si>
  <si>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</si>
  <si>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</si>
  <si>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</si>
  <si>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</si>
  <si>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</si>
  <si>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</si>
  <si>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</si>
  <si>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</si>
  <si>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</si>
  <si>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</si>
  <si>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</si>
  <si>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</si>
  <si>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</si>
  <si>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</si>
  <si>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</si>
  <si>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</si>
  <si>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</si>
  <si>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</si>
  <si>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</si>
  <si>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</si>
  <si>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</si>
  <si>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</si>
  <si>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</si>
  <si>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</si>
  <si>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</si>
  <si>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</si>
  <si>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</si>
  <si>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</si>
  <si>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</si>
  <si>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</si>
  <si>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</si>
  <si>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</si>
  <si>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</si>
  <si>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</si>
  <si>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</si>
  <si>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</si>
  <si>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</si>
  <si>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</si>
  <si>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</si>
  <si>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</si>
  <si>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</si>
  <si>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</si>
  <si>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</si>
  <si>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</si>
  <si>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</si>
  <si>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</si>
  <si>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</si>
  <si>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</si>
  <si>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</si>
  <si>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</si>
  <si>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</si>
  <si>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</si>
  <si>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</si>
  <si>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</si>
  <si>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</si>
  <si>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</si>
  <si>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</si>
  <si>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</si>
  <si>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</si>
  <si>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</si>
  <si>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</si>
  <si>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</si>
  <si>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</si>
  <si>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</si>
  <si>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</si>
  <si>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</si>
  <si>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</si>
  <si>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</si>
  <si>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</si>
  <si>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</si>
  <si>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</si>
  <si>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</si>
  <si>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</si>
  <si>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</si>
  <si>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</si>
  <si>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</si>
  <si>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</si>
  <si>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</si>
  <si>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</si>
  <si>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</si>
  <si>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</si>
  <si>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</si>
  <si>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</si>
  <si>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</si>
  <si>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</si>
  <si>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</si>
  <si>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</si>
  <si>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</si>
  <si>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</si>
  <si>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</si>
  <si>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</si>
  <si>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</si>
  <si>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</si>
  <si>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</si>
  <si>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</si>
  <si>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</si>
  <si>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</si>
  <si>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</si>
  <si>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</si>
  <si>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</si>
  <si>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</si>
  <si>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</si>
  <si>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</si>
  <si>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</si>
  <si>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高知県高知市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</si>
  <si>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</si>
  <si>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</si>
  <si>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</si>
  <si>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</si>
  <si>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</si>
  <si>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</si>
  <si>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</si>
  <si>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</si>
  <si>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</si>
  <si>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</si>
  <si>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</si>
  <si>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</si>
  <si>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</si>
  <si>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</si>
  <si>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</si>
  <si>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</si>
  <si>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</si>
  <si>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</si>
  <si>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</si>
  <si>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</si>
  <si>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</si>
  <si>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</si>
  <si>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</si>
  <si>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</si>
  <si>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</si>
  <si>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</si>
  <si>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</si>
  <si>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</si>
  <si>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</si>
  <si>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</si>
  <si>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</si>
  <si>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</si>
  <si>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</si>
  <si>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</si>
  <si>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</si>
  <si>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</si>
  <si>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</si>
  <si>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</si>
  <si>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</si>
  <si>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</si>
  <si>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</si>
  <si>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</si>
  <si>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</si>
  <si>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</si>
  <si>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</si>
  <si>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</si>
  <si>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</si>
  <si>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</si>
  <si>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</si>
  <si>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</si>
  <si>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</si>
  <si>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</si>
  <si>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</si>
  <si>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</si>
  <si>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</si>
  <si>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</si>
  <si>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</si>
  <si>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</si>
  <si>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</si>
  <si>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</si>
  <si>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</si>
  <si>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</si>
  <si>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</si>
  <si>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</si>
  <si>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</si>
  <si>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</si>
  <si>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</si>
  <si>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</si>
  <si>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</si>
  <si>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</si>
  <si>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</si>
  <si>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</si>
  <si>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</si>
  <si>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</si>
  <si>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</si>
  <si>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</si>
  <si>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</si>
  <si>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</si>
  <si>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</si>
  <si>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</si>
  <si>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</si>
  <si>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</si>
  <si>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</si>
  <si>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</si>
  <si>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</si>
  <si>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</si>
  <si>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</si>
  <si>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</si>
  <si>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</si>
  <si>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</si>
  <si>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</si>
  <si>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</si>
  <si>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</si>
  <si>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</si>
  <si>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</si>
  <si>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</si>
  <si>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</si>
  <si>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</si>
  <si>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</si>
  <si>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</si>
  <si>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</si>
  <si>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</si>
  <si>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</si>
  <si>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</si>
  <si>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</si>
  <si>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</si>
  <si>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</si>
  <si>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</si>
  <si>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</si>
  <si>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</si>
  <si>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</si>
  <si>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</si>
  <si>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</si>
  <si>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</si>
  <si>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</si>
  <si>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</si>
  <si>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</si>
  <si>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</si>
  <si>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</si>
  <si>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</si>
  <si>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</si>
  <si>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</si>
  <si>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</si>
  <si>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</si>
  <si>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</si>
  <si>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</si>
  <si>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</si>
  <si>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</si>
  <si>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</si>
  <si>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</si>
  <si>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</si>
  <si>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</si>
  <si>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</si>
  <si>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</si>
  <si>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</si>
  <si>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</si>
  <si>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</si>
  <si>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</si>
  <si>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</si>
  <si>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</si>
  <si>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</si>
  <si>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</si>
  <si>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</si>
  <si>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</si>
  <si>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</si>
  <si>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</si>
  <si>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</si>
  <si>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</si>
  <si>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</si>
  <si>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</si>
  <si>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</si>
  <si>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</si>
  <si>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</si>
  <si>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高知県高知市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</si>
  <si>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</si>
  <si>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</si>
  <si>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</si>
  <si>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</si>
  <si>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</si>
  <si>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</si>
  <si>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</si>
  <si>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</si>
  <si>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</si>
  <si>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</si>
  <si>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</si>
  <si>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</si>
  <si>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</si>
  <si>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</si>
  <si>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</si>
  <si>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</si>
  <si>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</si>
  <si>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</si>
  <si>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</si>
  <si>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</si>
  <si>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</si>
  <si>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t>
    <phoneticPr fontId="5"/>
  </si>
  <si>
    <t>母子父子寡婦福祉資金貸付事業特別会計</t>
    <phoneticPr fontId="5"/>
  </si>
  <si>
    <t>土地区画整理事業清算金特別会計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</si>
  <si>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</si>
  <si>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</si>
  <si>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</si>
  <si>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</si>
  <si>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</si>
  <si>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</si>
  <si>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</si>
  <si>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</si>
  <si>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</si>
  <si>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</si>
  <si>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</si>
  <si>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</si>
  <si>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</si>
  <si>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</si>
  <si>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</si>
  <si>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収益事業特別会計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</si>
  <si>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</si>
  <si>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</si>
  <si>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</si>
  <si>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</si>
  <si>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</si>
  <si>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</si>
  <si>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</si>
  <si>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卸売市場事業特別会計</t>
    <phoneticPr fontId="5"/>
  </si>
  <si>
    <t>法非適用企業</t>
    <phoneticPr fontId="5"/>
  </si>
  <si>
    <t>国民宿舎運営事業特別会計</t>
    <phoneticPr fontId="5"/>
  </si>
  <si>
    <t>法非適用企業</t>
    <phoneticPr fontId="5"/>
  </si>
  <si>
    <t>農業集落排水事業特別会計</t>
    <phoneticPr fontId="5"/>
  </si>
  <si>
    <t>-</t>
    <phoneticPr fontId="5"/>
  </si>
  <si>
    <t>産業立地推進事業特別会計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</si>
  <si>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</si>
  <si>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</si>
  <si>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</si>
  <si>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</si>
  <si>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</si>
  <si>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</si>
  <si>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</si>
  <si>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</si>
  <si>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</si>
  <si>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</si>
  <si>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</si>
  <si>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</si>
  <si>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</si>
  <si>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</si>
  <si>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</si>
  <si>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</si>
  <si>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</si>
  <si>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</si>
  <si>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</si>
  <si>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</si>
  <si>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</si>
  <si>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</si>
  <si>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</si>
  <si>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</si>
  <si>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</si>
  <si>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</si>
  <si>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</si>
  <si>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</si>
  <si>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</si>
  <si>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</si>
  <si>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</si>
  <si>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</si>
  <si>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</si>
  <si>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</si>
  <si>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</si>
  <si>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</si>
  <si>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</si>
  <si>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</si>
  <si>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</si>
  <si>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</si>
  <si>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</si>
  <si>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</si>
  <si>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</si>
  <si>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</si>
  <si>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</si>
  <si>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</si>
  <si>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</si>
  <si>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</si>
  <si>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</si>
  <si>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</si>
  <si>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</si>
  <si>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</si>
  <si>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</si>
  <si>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</si>
  <si>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</si>
  <si>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</si>
  <si>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</si>
  <si>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</si>
  <si>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</si>
  <si>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</si>
  <si>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</si>
  <si>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</si>
  <si>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</si>
  <si>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</si>
  <si>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</si>
  <si>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</si>
  <si>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</si>
  <si>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</si>
  <si>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</si>
  <si>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</si>
  <si>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</si>
  <si>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</si>
  <si>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</si>
  <si>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</si>
  <si>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</si>
  <si>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</si>
  <si>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</si>
  <si>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</si>
  <si>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</si>
  <si>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</si>
  <si>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</si>
  <si>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</si>
  <si>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</si>
  <si>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</si>
  <si>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</si>
  <si>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</si>
  <si>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</si>
  <si>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</si>
  <si>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</si>
  <si>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</si>
  <si>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</si>
  <si>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</si>
  <si>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</si>
  <si>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</si>
  <si>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</si>
  <si>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</si>
  <si>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</si>
  <si>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</si>
  <si>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</si>
  <si>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</si>
  <si>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</si>
  <si>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</si>
  <si>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</si>
  <si>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</si>
  <si>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</si>
  <si>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</si>
  <si>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</si>
  <si>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</si>
  <si>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</si>
  <si>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</si>
  <si>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</si>
  <si>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</si>
  <si>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</si>
  <si>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</si>
  <si>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</si>
  <si>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</si>
  <si>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</si>
  <si>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</si>
  <si>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</si>
  <si>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</si>
  <si>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</si>
  <si>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</si>
  <si>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</si>
  <si>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</si>
  <si>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</si>
  <si>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</si>
  <si>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</si>
  <si>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</si>
  <si>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</si>
  <si>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</si>
  <si>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</si>
  <si>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</si>
  <si>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</si>
  <si>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</si>
  <si>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</si>
  <si>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</si>
  <si>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</si>
  <si>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</si>
  <si>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</si>
  <si>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</si>
  <si>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</si>
  <si>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</si>
  <si>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</si>
  <si>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</si>
  <si>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</si>
  <si>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</si>
  <si>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</si>
  <si>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</si>
  <si>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</si>
  <si>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</si>
  <si>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</si>
  <si>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</si>
  <si>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</si>
  <si>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</si>
  <si>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</si>
  <si>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</si>
  <si>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</si>
  <si>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</si>
  <si>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</si>
  <si>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1.79</t>
  </si>
  <si>
    <t>▲ 0.47</t>
  </si>
  <si>
    <t>収益事業特別会計</t>
  </si>
  <si>
    <t>▲ 7.19</t>
  </si>
  <si>
    <t>▲ 6.72</t>
  </si>
  <si>
    <t>▲ 6.68</t>
  </si>
  <si>
    <t>▲ 6.66</t>
  </si>
  <si>
    <t>▲ 6.20</t>
  </si>
  <si>
    <t>駐車場事業特別会計</t>
  </si>
  <si>
    <t>▲ 0.61</t>
  </si>
  <si>
    <t>▲ 0.52</t>
  </si>
  <si>
    <t>▲ 0.41</t>
  </si>
  <si>
    <t>▲ 0.33</t>
  </si>
  <si>
    <t>▲ 0.31</t>
  </si>
  <si>
    <t>水道事業会計</t>
  </si>
  <si>
    <t>公共下水道事業会計</t>
  </si>
  <si>
    <t>一般会計</t>
  </si>
  <si>
    <t>介護保険事業特別会計</t>
  </si>
  <si>
    <t>国民健康保険事業特別会計</t>
  </si>
  <si>
    <t>後期高齢者医療事業特別会計</t>
  </si>
  <si>
    <t>その他会計（赤字）</t>
  </si>
  <si>
    <t>▲ 0.76</t>
  </si>
  <si>
    <t>▲ 0.43</t>
  </si>
  <si>
    <t>▲ 0.10</t>
  </si>
  <si>
    <t>▲ 0.05</t>
  </si>
  <si>
    <t>その他会計（黒字）</t>
  </si>
  <si>
    <t>（百万円）</t>
    <phoneticPr fontId="5"/>
  </si>
  <si>
    <t>H27末</t>
    <phoneticPr fontId="5"/>
  </si>
  <si>
    <t>H28末</t>
    <phoneticPr fontId="5"/>
  </si>
  <si>
    <t>H29末</t>
    <phoneticPr fontId="5"/>
  </si>
  <si>
    <t>H30末</t>
    <phoneticPr fontId="5"/>
  </si>
  <si>
    <t>R01末</t>
    <phoneticPr fontId="5"/>
  </si>
  <si>
    <t>こうち人づくり広域連合（一般会計）</t>
    <rPh sb="3" eb="4">
      <t>ヒト</t>
    </rPh>
    <rPh sb="7" eb="9">
      <t>コウイキ</t>
    </rPh>
    <rPh sb="9" eb="11">
      <t>レンゴウ</t>
    </rPh>
    <rPh sb="12" eb="14">
      <t>イッパン</t>
    </rPh>
    <rPh sb="14" eb="16">
      <t>カイケイ</t>
    </rPh>
    <phoneticPr fontId="2"/>
  </si>
  <si>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</si>
  <si>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</si>
  <si>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</si>
  <si>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</si>
  <si>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高知県競馬組合（収益事業会計）</t>
    <rPh sb="0" eb="3">
      <t>コウチケン</t>
    </rPh>
    <rPh sb="3" eb="5">
      <t>ケイバ</t>
    </rPh>
    <rPh sb="5" eb="7">
      <t>クミアイ</t>
    </rPh>
    <rPh sb="8" eb="10">
      <t>シュウエキ</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</si>
  <si>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</si>
  <si>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</si>
  <si>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</si>
  <si>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</si>
  <si>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</si>
  <si>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</si>
  <si>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</si>
  <si>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</si>
  <si>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</si>
  <si>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</si>
  <si>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</si>
  <si>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</si>
  <si>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</si>
  <si>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</si>
  <si>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</si>
  <si>
    <t>広域行政推進基金</t>
  </si>
  <si>
    <t>施設等整備基金</t>
  </si>
  <si>
    <t>廃棄物処理施設整備基金</t>
    <rPh sb="0" eb="3">
      <t>ハイキブツ</t>
    </rPh>
    <rPh sb="3" eb="5">
      <t>ショリ</t>
    </rPh>
    <rPh sb="5" eb="7">
      <t>シセツ</t>
    </rPh>
    <rPh sb="7" eb="9">
      <t>セイビ</t>
    </rPh>
    <rPh sb="9" eb="11">
      <t>キキン</t>
    </rPh>
    <phoneticPr fontId="19"/>
  </si>
  <si>
    <t>南海地震等災害復興基金</t>
    <rPh sb="0" eb="2">
      <t>ナンカイ</t>
    </rPh>
    <rPh sb="2" eb="4">
      <t>ジシン</t>
    </rPh>
    <rPh sb="4" eb="5">
      <t>トウ</t>
    </rPh>
    <rPh sb="5" eb="7">
      <t>サイガイ</t>
    </rPh>
    <rPh sb="7" eb="9">
      <t>フッコウ</t>
    </rPh>
    <rPh sb="9" eb="11">
      <t>キキン</t>
    </rPh>
    <phoneticPr fontId="19"/>
  </si>
  <si>
    <t>-</t>
    <phoneticPr fontId="2"/>
  </si>
  <si>
    <t>-</t>
    <phoneticPr fontId="2"/>
  </si>
  <si>
    <t>高知市文化振興事業団</t>
    <phoneticPr fontId="2"/>
  </si>
  <si>
    <t>高知市環境事業公社</t>
    <phoneticPr fontId="2"/>
  </si>
  <si>
    <t>高知市学校給食会</t>
    <phoneticPr fontId="2"/>
  </si>
  <si>
    <t>高知市都市整備公社</t>
    <phoneticPr fontId="2"/>
  </si>
  <si>
    <t>高知市スポーツ振興事業団</t>
    <phoneticPr fontId="2"/>
  </si>
  <si>
    <t>高知勤労者福祉サービスセンター</t>
    <phoneticPr fontId="2"/>
  </si>
  <si>
    <t>こうち男女共同参画社会づくり財団</t>
    <phoneticPr fontId="2"/>
  </si>
  <si>
    <t>高知県観光コンベンション協会</t>
    <phoneticPr fontId="2"/>
  </si>
  <si>
    <t>高知県魚さい加工公社</t>
    <phoneticPr fontId="2"/>
  </si>
  <si>
    <t>土佐山内記念財団</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</si>
</sst>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xmlns:c16r2="http://schemas.microsoft.com/office/drawing/2015/06/chart">
            <c:ext xmlns:c16="http://schemas.microsoft.com/office/drawing/2014/chart" uri="{C3380CC4-5D6E-409C-BE32-E72D297353CC}">
              <c16:uniqueId val="{00000000-E84E-4D9D-822E-C9A891BE5F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55725</c:v>
                </c:pt>
                <c:pt idx="1">
                  <c:v>83180</c:v>
                </c:pt>
                <c:pt idx="2">
                  <c:v>67722</c:v>
                </c:pt>
                <c:pt idx="3">
                  <c:v>78780</c:v>
                </c:pt>
                <c:pt idx="4">
                  <c:v>49160</c:v>
                </c:pt>
              </c:numCache>
            </c:numRef>
          </c:val>
          <c:smooth val="0"/>
          <c:extLst xmlns:c16r2="http://schemas.microsoft.com/office/drawing/2015/06/chart">
            <c:ext xmlns:c16="http://schemas.microsoft.com/office/drawing/2014/chart" uri="{C3380CC4-5D6E-409C-BE32-E72D297353CC}">
              <c16:uniqueId val="{00000001-E84E-4D9D-822E-C9A891BE5FEF}"/>
            </c:ext>
          </c:extLst>
        </c:ser>
        <c:dLbls>
          <c:showLegendKey val="0"/>
          <c:showVal val="0"/>
          <c:showCatName val="0"/>
          <c:showSerName val="0"/>
          <c:showPercent val="0"/>
          <c:showBubbleSize val="0"/>
        </c:dLbls>
        <c:marker val="1"/>
        <c:smooth val="0"/>
        <c:axId val="488323520"/>
        <c:axId val="474908592"/>
      </c:lineChart>
      <c:catAx>
        <c:axId val="488323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908592"/>
        <c:crosses val="autoZero"/>
        <c:auto val="1"/>
        <c:lblAlgn val="ctr"/>
        <c:lblOffset val="100"/>
        <c:tickLblSkip val="1"/>
        <c:tickMarkSkip val="1"/>
        <c:noMultiLvlLbl val="0"/>
      </c:catAx>
      <c:valAx>
        <c:axId val="4749085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323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0.36</c:v>
                </c:pt>
                <c:pt idx="1">
                  <c:v>0.5</c:v>
                </c:pt>
                <c:pt idx="2">
                  <c:v>0.6</c:v>
                </c:pt>
                <c:pt idx="3">
                  <c:v>0.52</c:v>
                </c:pt>
                <c:pt idx="4">
                  <c:v>0.69</c:v>
                </c:pt>
              </c:numCache>
            </c:numRef>
          </c:val>
          <c:extLst xmlns:c16r2="http://schemas.microsoft.com/office/drawing/2015/06/chart">
            <c:ext xmlns:c16="http://schemas.microsoft.com/office/drawing/2014/chart" uri="{C3380CC4-5D6E-409C-BE32-E72D297353CC}">
              <c16:uniqueId val="{00000000-5236-450E-8EF4-D7D6170651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3.53</c:v>
                </c:pt>
                <c:pt idx="1">
                  <c:v>3.55</c:v>
                </c:pt>
                <c:pt idx="2">
                  <c:v>3.69</c:v>
                </c:pt>
                <c:pt idx="3">
                  <c:v>3.61</c:v>
                </c:pt>
                <c:pt idx="4">
                  <c:v>3.86</c:v>
                </c:pt>
              </c:numCache>
            </c:numRef>
          </c:val>
          <c:extLst xmlns:c16r2="http://schemas.microsoft.com/office/drawing/2015/06/chart">
            <c:ext xmlns:c16="http://schemas.microsoft.com/office/drawing/2014/chart" uri="{C3380CC4-5D6E-409C-BE32-E72D297353CC}">
              <c16:uniqueId val="{00000001-5236-450E-8EF4-D7D617065189}"/>
            </c:ext>
          </c:extLst>
        </c:ser>
        <c:dLbls>
          <c:showLegendKey val="0"/>
          <c:showVal val="0"/>
          <c:showCatName val="0"/>
          <c:showSerName val="0"/>
          <c:showPercent val="0"/>
          <c:showBubbleSize val="0"/>
        </c:dLbls>
        <c:gapWidth val="250"/>
        <c:overlap val="100"/>
        <c:axId val="596811256"/>
        <c:axId val="59681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-1.79</c:v>
                </c:pt>
                <c:pt idx="1">
                  <c:v>0.15</c:v>
                </c:pt>
                <c:pt idx="2">
                  <c:v>0.11</c:v>
                </c:pt>
                <c:pt idx="3">
                  <c:v>-0.47</c:v>
                </c:pt>
                <c:pt idx="4">
                  <c:v>0.18</c:v>
                </c:pt>
              </c:numCache>
            </c:numRef>
          </c:val>
          <c:smooth val="0"/>
          <c:extLst xmlns:c16r2="http://schemas.microsoft.com/office/drawing/2015/06/chart">
            <c:ext xmlns:c16="http://schemas.microsoft.com/office/drawing/2014/chart" uri="{C3380CC4-5D6E-409C-BE32-E72D297353CC}">
              <c16:uniqueId val="{00000002-5236-450E-8EF4-D7D617065189}"/>
            </c:ext>
          </c:extLst>
        </c:ser>
        <c:dLbls>
          <c:showLegendKey val="0"/>
          <c:showVal val="0"/>
          <c:showCatName val="0"/>
          <c:showSerName val="0"/>
          <c:showPercent val="0"/>
          <c:showBubbleSize val="0"/>
        </c:dLbls>
        <c:marker val="1"/>
        <c:smooth val="0"/>
        <c:axId val="596811256"/>
        <c:axId val="596813216"/>
      </c:lineChart>
      <c:catAx>
        <c:axId val="59681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6813216"/>
        <c:crosses val="autoZero"/>
        <c:auto val="1"/>
        <c:lblAlgn val="ctr"/>
        <c:lblOffset val="100"/>
        <c:tickLblSkip val="1"/>
        <c:tickMarkSkip val="1"/>
        <c:noMultiLvlLbl val="0"/>
      </c:catAx>
      <c:valAx>
        <c:axId val="59681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81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c:v>
                </c:pt>
                <c:pt idx="4">
                  <c:v>#N/A</c:v>
                </c:pt>
                <c:pt idx="5">
                  <c:v>0.11</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7D71-4E3E-ADE1-A568D0CD77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0.76</c:v>
                </c:pt>
                <c:pt idx="1">
                  <c:v>#N/A</c:v>
                </c:pt>
                <c:pt idx="2">
                  <c:v>0.43</c:v>
                </c:pt>
                <c:pt idx="3">
                  <c:v>#N/A</c:v>
                </c:pt>
                <c:pt idx="4">
                  <c:v>0.1</c:v>
                </c:pt>
                <c:pt idx="5">
                  <c:v>#N/A</c:v>
                </c:pt>
                <c:pt idx="6">
                  <c:v>0.05</c:v>
                </c:pt>
                <c:pt idx="7">
                  <c:v>#N/A</c:v>
                </c:pt>
                <c:pt idx="8">
                  <c:v>0</c:v>
                </c:pt>
                <c:pt idx="9">
                  <c:v>0</c:v>
                </c:pt>
              </c:numCache>
            </c:numRef>
          </c:val>
          <c:extLst xmlns:c16r2="http://schemas.microsoft.com/office/drawing/2015/06/chart">
            <c:ext xmlns:c16="http://schemas.microsoft.com/office/drawing/2014/chart" uri="{C3380CC4-5D6E-409C-BE32-E72D297353CC}">
              <c16:uniqueId val="{00000001-7D71-4E3E-ADE1-A568D0CD7763}"/>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0.22</c:v>
                </c:pt>
                <c:pt idx="2">
                  <c:v>#N/A</c:v>
                </c:pt>
                <c:pt idx="3">
                  <c:v>0.22</c:v>
                </c:pt>
                <c:pt idx="4">
                  <c:v>#N/A</c:v>
                </c:pt>
                <c:pt idx="5">
                  <c:v>0.22</c:v>
                </c:pt>
                <c:pt idx="6">
                  <c:v>#N/A</c:v>
                </c:pt>
                <c:pt idx="7">
                  <c:v>0.36</c:v>
                </c:pt>
                <c:pt idx="8">
                  <c:v>#N/A</c:v>
                </c:pt>
                <c:pt idx="9">
                  <c:v>0.32</c:v>
                </c:pt>
              </c:numCache>
            </c:numRef>
          </c:val>
          <c:extLst xmlns:c16r2="http://schemas.microsoft.com/office/drawing/2015/06/chart">
            <c:ext xmlns:c16="http://schemas.microsoft.com/office/drawing/2014/chart" uri="{C3380CC4-5D6E-409C-BE32-E72D297353CC}">
              <c16:uniqueId val="{00000002-7D71-4E3E-ADE1-A568D0CD7763}"/>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0.95</c:v>
                </c:pt>
                <c:pt idx="2">
                  <c:v>#N/A</c:v>
                </c:pt>
                <c:pt idx="3">
                  <c:v>1.45</c:v>
                </c:pt>
                <c:pt idx="4">
                  <c:v>#N/A</c:v>
                </c:pt>
                <c:pt idx="5">
                  <c:v>1.08</c:v>
                </c:pt>
                <c:pt idx="6">
                  <c:v>#N/A</c:v>
                </c:pt>
                <c:pt idx="7">
                  <c:v>0.19</c:v>
                </c:pt>
                <c:pt idx="8">
                  <c:v>#N/A</c:v>
                </c:pt>
                <c:pt idx="9">
                  <c:v>0.48</c:v>
                </c:pt>
              </c:numCache>
            </c:numRef>
          </c:val>
          <c:extLst xmlns:c16r2="http://schemas.microsoft.com/office/drawing/2015/06/chart">
            <c:ext xmlns:c16="http://schemas.microsoft.com/office/drawing/2014/chart" uri="{C3380CC4-5D6E-409C-BE32-E72D297353CC}">
              <c16:uniqueId val="{00000003-7D71-4E3E-ADE1-A568D0CD776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0.45</c:v>
                </c:pt>
                <c:pt idx="2">
                  <c:v>#N/A</c:v>
                </c:pt>
                <c:pt idx="3">
                  <c:v>0.83</c:v>
                </c:pt>
                <c:pt idx="4">
                  <c:v>#N/A</c:v>
                </c:pt>
                <c:pt idx="5">
                  <c:v>0.55000000000000004</c:v>
                </c:pt>
                <c:pt idx="6">
                  <c:v>#N/A</c:v>
                </c:pt>
                <c:pt idx="7">
                  <c:v>0.56000000000000005</c:v>
                </c:pt>
                <c:pt idx="8">
                  <c:v>#N/A</c:v>
                </c:pt>
                <c:pt idx="9">
                  <c:v>0.51</c:v>
                </c:pt>
              </c:numCache>
            </c:numRef>
          </c:val>
          <c:extLst xmlns:c16r2="http://schemas.microsoft.com/office/drawing/2015/06/chart">
            <c:ext xmlns:c16="http://schemas.microsoft.com/office/drawing/2014/chart" uri="{C3380CC4-5D6E-409C-BE32-E72D297353CC}">
              <c16:uniqueId val="{00000004-7D71-4E3E-ADE1-A568D0CD776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0.35</c:v>
                </c:pt>
                <c:pt idx="2">
                  <c:v>#N/A</c:v>
                </c:pt>
                <c:pt idx="3">
                  <c:v>0.49</c:v>
                </c:pt>
                <c:pt idx="4">
                  <c:v>#N/A</c:v>
                </c:pt>
                <c:pt idx="5">
                  <c:v>0.6</c:v>
                </c:pt>
                <c:pt idx="6">
                  <c:v>#N/A</c:v>
                </c:pt>
                <c:pt idx="7">
                  <c:v>0.51</c:v>
                </c:pt>
                <c:pt idx="8">
                  <c:v>#N/A</c:v>
                </c:pt>
                <c:pt idx="9">
                  <c:v>0.69</c:v>
                </c:pt>
              </c:numCache>
            </c:numRef>
          </c:val>
          <c:extLst xmlns:c16r2="http://schemas.microsoft.com/office/drawing/2015/06/chart">
            <c:ext xmlns:c16="http://schemas.microsoft.com/office/drawing/2014/chart" uri="{C3380CC4-5D6E-409C-BE32-E72D297353CC}">
              <c16:uniqueId val="{00000005-7D71-4E3E-ADE1-A568D0CD7763}"/>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0.28999999999999998</c:v>
                </c:pt>
                <c:pt idx="2">
                  <c:v>#N/A</c:v>
                </c:pt>
                <c:pt idx="3">
                  <c:v>0.38</c:v>
                </c:pt>
                <c:pt idx="4">
                  <c:v>#N/A</c:v>
                </c:pt>
                <c:pt idx="5">
                  <c:v>1.0900000000000001</c:v>
                </c:pt>
                <c:pt idx="6">
                  <c:v>#N/A</c:v>
                </c:pt>
                <c:pt idx="7">
                  <c:v>1.69</c:v>
                </c:pt>
                <c:pt idx="8">
                  <c:v>#N/A</c:v>
                </c:pt>
                <c:pt idx="9">
                  <c:v>2.2999999999999998</c:v>
                </c:pt>
              </c:numCache>
            </c:numRef>
          </c:val>
          <c:extLst xmlns:c16r2="http://schemas.microsoft.com/office/drawing/2015/06/chart">
            <c:ext xmlns:c16="http://schemas.microsoft.com/office/drawing/2014/chart" uri="{C3380CC4-5D6E-409C-BE32-E72D297353CC}">
              <c16:uniqueId val="{00000006-7D71-4E3E-ADE1-A568D0CD776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13.98</c:v>
                </c:pt>
                <c:pt idx="2">
                  <c:v>#N/A</c:v>
                </c:pt>
                <c:pt idx="3">
                  <c:v>14.9</c:v>
                </c:pt>
                <c:pt idx="4">
                  <c:v>#N/A</c:v>
                </c:pt>
                <c:pt idx="5">
                  <c:v>14.87</c:v>
                </c:pt>
                <c:pt idx="6">
                  <c:v>#N/A</c:v>
                </c:pt>
                <c:pt idx="7">
                  <c:v>16.05</c:v>
                </c:pt>
                <c:pt idx="8">
                  <c:v>#N/A</c:v>
                </c:pt>
                <c:pt idx="9">
                  <c:v>16.3</c:v>
                </c:pt>
              </c:numCache>
            </c:numRef>
          </c:val>
          <c:extLst xmlns:c16r2="http://schemas.microsoft.com/office/drawing/2015/06/chart">
            <c:ext xmlns:c16="http://schemas.microsoft.com/office/drawing/2014/chart" uri="{C3380CC4-5D6E-409C-BE32-E72D297353CC}">
              <c16:uniqueId val="{00000007-7D71-4E3E-ADE1-A568D0CD7763}"/>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0.61</c:v>
                </c:pt>
                <c:pt idx="1">
                  <c:v>#N/A</c:v>
                </c:pt>
                <c:pt idx="2">
                  <c:v>0.52</c:v>
                </c:pt>
                <c:pt idx="3">
                  <c:v>#N/A</c:v>
                </c:pt>
                <c:pt idx="4">
                  <c:v>0.41</c:v>
                </c:pt>
                <c:pt idx="5">
                  <c:v>#N/A</c:v>
                </c:pt>
                <c:pt idx="6">
                  <c:v>0.33</c:v>
                </c:pt>
                <c:pt idx="7">
                  <c:v>#N/A</c:v>
                </c:pt>
                <c:pt idx="8">
                  <c:v>0.31</c:v>
                </c:pt>
                <c:pt idx="9">
                  <c:v>#N/A</c:v>
                </c:pt>
              </c:numCache>
            </c:numRef>
          </c:val>
          <c:extLst xmlns:c16r2="http://schemas.microsoft.com/office/drawing/2015/06/chart">
            <c:ext xmlns:c16="http://schemas.microsoft.com/office/drawing/2014/chart" uri="{C3380CC4-5D6E-409C-BE32-E72D297353CC}">
              <c16:uniqueId val="{00000008-7D71-4E3E-ADE1-A568D0CD7763}"/>
            </c:ext>
          </c:extLst>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7.19</c:v>
                </c:pt>
                <c:pt idx="1">
                  <c:v>#N/A</c:v>
                </c:pt>
                <c:pt idx="2">
                  <c:v>6.72</c:v>
                </c:pt>
                <c:pt idx="3">
                  <c:v>#N/A</c:v>
                </c:pt>
                <c:pt idx="4">
                  <c:v>6.68</c:v>
                </c:pt>
                <c:pt idx="5">
                  <c:v>#N/A</c:v>
                </c:pt>
                <c:pt idx="6">
                  <c:v>6.66</c:v>
                </c:pt>
                <c:pt idx="7">
                  <c:v>#N/A</c:v>
                </c:pt>
                <c:pt idx="8">
                  <c:v>6.2</c:v>
                </c:pt>
                <c:pt idx="9">
                  <c:v>#N/A</c:v>
                </c:pt>
              </c:numCache>
            </c:numRef>
          </c:val>
          <c:extLst xmlns:c16r2="http://schemas.microsoft.com/office/drawing/2015/06/chart">
            <c:ext xmlns:c16="http://schemas.microsoft.com/office/drawing/2014/chart" uri="{C3380CC4-5D6E-409C-BE32-E72D297353CC}">
              <c16:uniqueId val="{00000009-7D71-4E3E-ADE1-A568D0CD7763}"/>
            </c:ext>
          </c:extLst>
        </c:ser>
        <c:dLbls>
          <c:showLegendKey val="0"/>
          <c:showVal val="0"/>
          <c:showCatName val="0"/>
          <c:showSerName val="0"/>
          <c:showPercent val="0"/>
          <c:showBubbleSize val="0"/>
        </c:dLbls>
        <c:gapWidth val="150"/>
        <c:overlap val="100"/>
        <c:axId val="596812432"/>
        <c:axId val="596813608"/>
      </c:barChart>
      <c:catAx>
        <c:axId val="59681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6813608"/>
        <c:crosses val="autoZero"/>
        <c:auto val="1"/>
        <c:lblAlgn val="ctr"/>
        <c:lblOffset val="100"/>
        <c:tickLblSkip val="1"/>
        <c:tickMarkSkip val="1"/>
        <c:noMultiLvlLbl val="0"/>
      </c:catAx>
      <c:valAx>
        <c:axId val="596813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81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14140</c:v>
                </c:pt>
                <c:pt idx="5">
                  <c:v>13333</c:v>
                </c:pt>
                <c:pt idx="8">
                  <c:v>13203</c:v>
                </c:pt>
                <c:pt idx="11">
                  <c:v>13206</c:v>
                </c:pt>
                <c:pt idx="14">
                  <c:v>12576</c:v>
                </c:pt>
              </c:numCache>
            </c:numRef>
          </c:val>
          <c:extLst xmlns:c16r2="http://schemas.microsoft.com/office/drawing/2015/06/chart">
            <c:ext xmlns:c16="http://schemas.microsoft.com/office/drawing/2014/chart" uri="{C3380CC4-5D6E-409C-BE32-E72D297353CC}">
              <c16:uniqueId val="{00000000-0699-4C7A-8D2F-3E46F013D1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2</c:v>
                </c:pt>
                <c:pt idx="12">
                  <c:v>0</c:v>
                </c:pt>
              </c:numCache>
            </c:numRef>
          </c:val>
          <c:extLst xmlns:c16r2="http://schemas.microsoft.com/office/drawing/2015/06/chart">
            <c:ext xmlns:c16="http://schemas.microsoft.com/office/drawing/2014/chart" uri="{C3380CC4-5D6E-409C-BE32-E72D297353CC}">
              <c16:uniqueId val="{00000001-0699-4C7A-8D2F-3E46F013D1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114</c:v>
                </c:pt>
                <c:pt idx="3">
                  <c:v>128</c:v>
                </c:pt>
                <c:pt idx="6">
                  <c:v>136</c:v>
                </c:pt>
                <c:pt idx="9">
                  <c:v>159</c:v>
                </c:pt>
                <c:pt idx="12">
                  <c:v>199</c:v>
                </c:pt>
              </c:numCache>
            </c:numRef>
          </c:val>
          <c:extLst xmlns:c16r2="http://schemas.microsoft.com/office/drawing/2015/06/chart">
            <c:ext xmlns:c16="http://schemas.microsoft.com/office/drawing/2014/chart" uri="{C3380CC4-5D6E-409C-BE32-E72D297353CC}">
              <c16:uniqueId val="{00000002-0699-4C7A-8D2F-3E46F013D1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976</c:v>
                </c:pt>
                <c:pt idx="3">
                  <c:v>884</c:v>
                </c:pt>
                <c:pt idx="6">
                  <c:v>889</c:v>
                </c:pt>
                <c:pt idx="9">
                  <c:v>925</c:v>
                </c:pt>
                <c:pt idx="12">
                  <c:v>842</c:v>
                </c:pt>
              </c:numCache>
            </c:numRef>
          </c:val>
          <c:extLst xmlns:c16r2="http://schemas.microsoft.com/office/drawing/2015/06/chart">
            <c:ext xmlns:c16="http://schemas.microsoft.com/office/drawing/2014/chart" uri="{C3380CC4-5D6E-409C-BE32-E72D297353CC}">
              <c16:uniqueId val="{00000003-0699-4C7A-8D2F-3E46F013D1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3534</c:v>
                </c:pt>
                <c:pt idx="3">
                  <c:v>3540</c:v>
                </c:pt>
                <c:pt idx="6">
                  <c:v>3611</c:v>
                </c:pt>
                <c:pt idx="9">
                  <c:v>3569</c:v>
                </c:pt>
                <c:pt idx="12">
                  <c:v>3591</c:v>
                </c:pt>
              </c:numCache>
            </c:numRef>
          </c:val>
          <c:extLst xmlns:c16r2="http://schemas.microsoft.com/office/drawing/2015/06/chart">
            <c:ext xmlns:c16="http://schemas.microsoft.com/office/drawing/2014/chart" uri="{C3380CC4-5D6E-409C-BE32-E72D297353CC}">
              <c16:uniqueId val="{00000004-0699-4C7A-8D2F-3E46F013D1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17</c:v>
                </c:pt>
                <c:pt idx="3">
                  <c:v>17</c:v>
                </c:pt>
                <c:pt idx="6">
                  <c:v>17</c:v>
                </c:pt>
                <c:pt idx="9">
                  <c:v>17</c:v>
                </c:pt>
                <c:pt idx="12">
                  <c:v>17</c:v>
                </c:pt>
              </c:numCache>
            </c:numRef>
          </c:val>
          <c:extLst xmlns:c16r2="http://schemas.microsoft.com/office/drawing/2015/06/chart">
            <c:ext xmlns:c16="http://schemas.microsoft.com/office/drawing/2014/chart" uri="{C3380CC4-5D6E-409C-BE32-E72D297353CC}">
              <c16:uniqueId val="{00000005-0699-4C7A-8D2F-3E46F013D1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99-4C7A-8D2F-3E46F013D1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19530</c:v>
                </c:pt>
                <c:pt idx="3">
                  <c:v>18190</c:v>
                </c:pt>
                <c:pt idx="6">
                  <c:v>18117</c:v>
                </c:pt>
                <c:pt idx="9">
                  <c:v>17818</c:v>
                </c:pt>
                <c:pt idx="12">
                  <c:v>16178</c:v>
                </c:pt>
              </c:numCache>
            </c:numRef>
          </c:val>
          <c:extLst xmlns:c16r2="http://schemas.microsoft.com/office/drawing/2015/06/chart">
            <c:ext xmlns:c16="http://schemas.microsoft.com/office/drawing/2014/chart" uri="{C3380CC4-5D6E-409C-BE32-E72D297353CC}">
              <c16:uniqueId val="{00000007-0699-4C7A-8D2F-3E46F013D1F7}"/>
            </c:ext>
          </c:extLst>
        </c:ser>
        <c:dLbls>
          <c:showLegendKey val="0"/>
          <c:showVal val="0"/>
          <c:showCatName val="0"/>
          <c:showSerName val="0"/>
          <c:showPercent val="0"/>
          <c:showBubbleSize val="0"/>
        </c:dLbls>
        <c:gapWidth val="100"/>
        <c:overlap val="100"/>
        <c:axId val="596810864"/>
        <c:axId val="596814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10031</c:v>
                </c:pt>
                <c:pt idx="2">
                  <c:v>#N/A</c:v>
                </c:pt>
                <c:pt idx="3">
                  <c:v>#N/A</c:v>
                </c:pt>
                <c:pt idx="4">
                  <c:v>9427</c:v>
                </c:pt>
                <c:pt idx="5">
                  <c:v>#N/A</c:v>
                </c:pt>
                <c:pt idx="6">
                  <c:v>#N/A</c:v>
                </c:pt>
                <c:pt idx="7">
                  <c:v>9567</c:v>
                </c:pt>
                <c:pt idx="8">
                  <c:v>#N/A</c:v>
                </c:pt>
                <c:pt idx="9">
                  <c:v>#N/A</c:v>
                </c:pt>
                <c:pt idx="10">
                  <c:v>9284</c:v>
                </c:pt>
                <c:pt idx="11">
                  <c:v>#N/A</c:v>
                </c:pt>
                <c:pt idx="12">
                  <c:v>#N/A</c:v>
                </c:pt>
                <c:pt idx="13">
                  <c:v>8251</c:v>
                </c:pt>
                <c:pt idx="14">
                  <c:v>#N/A</c:v>
                </c:pt>
              </c:numCache>
            </c:numRef>
          </c:val>
          <c:smooth val="0"/>
          <c:extLst xmlns:c16r2="http://schemas.microsoft.com/office/drawing/2015/06/chart">
            <c:ext xmlns:c16="http://schemas.microsoft.com/office/drawing/2014/chart" uri="{C3380CC4-5D6E-409C-BE32-E72D297353CC}">
              <c16:uniqueId val="{00000008-0699-4C7A-8D2F-3E46F013D1F7}"/>
            </c:ext>
          </c:extLst>
        </c:ser>
        <c:dLbls>
          <c:showLegendKey val="0"/>
          <c:showVal val="0"/>
          <c:showCatName val="0"/>
          <c:showSerName val="0"/>
          <c:showPercent val="0"/>
          <c:showBubbleSize val="0"/>
        </c:dLbls>
        <c:marker val="1"/>
        <c:smooth val="0"/>
        <c:axId val="596810864"/>
        <c:axId val="596814392"/>
      </c:lineChart>
      <c:catAx>
        <c:axId val="59681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6814392"/>
        <c:crosses val="autoZero"/>
        <c:auto val="1"/>
        <c:lblAlgn val="ctr"/>
        <c:lblOffset val="100"/>
        <c:tickLblSkip val="1"/>
        <c:tickMarkSkip val="1"/>
        <c:noMultiLvlLbl val="0"/>
      </c:catAx>
      <c:valAx>
        <c:axId val="596814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81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151109</c:v>
                </c:pt>
                <c:pt idx="5">
                  <c:v>155102</c:v>
                </c:pt>
                <c:pt idx="8">
                  <c:v>159172</c:v>
                </c:pt>
                <c:pt idx="11">
                  <c:v>157724</c:v>
                </c:pt>
                <c:pt idx="14">
                  <c:v>157862</c:v>
                </c:pt>
              </c:numCache>
            </c:numRef>
          </c:val>
          <c:extLst xmlns:c16r2="http://schemas.microsoft.com/office/drawing/2015/06/chart">
            <c:ext xmlns:c16="http://schemas.microsoft.com/office/drawing/2014/chart" uri="{C3380CC4-5D6E-409C-BE32-E72D297353CC}">
              <c16:uniqueId val="{00000000-7CFB-4DFE-9575-FA733515C6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4768</c:v>
                </c:pt>
                <c:pt idx="5">
                  <c:v>4339</c:v>
                </c:pt>
                <c:pt idx="8">
                  <c:v>4498</c:v>
                </c:pt>
                <c:pt idx="11">
                  <c:v>5342</c:v>
                </c:pt>
                <c:pt idx="14">
                  <c:v>6197</c:v>
                </c:pt>
              </c:numCache>
            </c:numRef>
          </c:val>
          <c:extLst xmlns:c16r2="http://schemas.microsoft.com/office/drawing/2015/06/chart">
            <c:ext xmlns:c16="http://schemas.microsoft.com/office/drawing/2014/chart" uri="{C3380CC4-5D6E-409C-BE32-E72D297353CC}">
              <c16:uniqueId val="{00000001-7CFB-4DFE-9575-FA733515C6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14658</c:v>
                </c:pt>
                <c:pt idx="5">
                  <c:v>14000</c:v>
                </c:pt>
                <c:pt idx="8">
                  <c:v>13565</c:v>
                </c:pt>
                <c:pt idx="11">
                  <c:v>12147</c:v>
                </c:pt>
                <c:pt idx="14">
                  <c:v>12513</c:v>
                </c:pt>
              </c:numCache>
            </c:numRef>
          </c:val>
          <c:extLst xmlns:c16r2="http://schemas.microsoft.com/office/drawing/2015/06/chart">
            <c:ext xmlns:c16="http://schemas.microsoft.com/office/drawing/2014/chart" uri="{C3380CC4-5D6E-409C-BE32-E72D297353CC}">
              <c16:uniqueId val="{00000002-7CFB-4DFE-9575-FA733515C6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CFB-4DFE-9575-FA733515C6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CFB-4DFE-9575-FA733515C6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FB-4DFE-9575-FA733515C6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17621</c:v>
                </c:pt>
                <c:pt idx="3">
                  <c:v>17002</c:v>
                </c:pt>
                <c:pt idx="6">
                  <c:v>16913</c:v>
                </c:pt>
                <c:pt idx="9">
                  <c:v>17385</c:v>
                </c:pt>
                <c:pt idx="12">
                  <c:v>17407</c:v>
                </c:pt>
              </c:numCache>
            </c:numRef>
          </c:val>
          <c:extLst xmlns:c16r2="http://schemas.microsoft.com/office/drawing/2015/06/chart">
            <c:ext xmlns:c16="http://schemas.microsoft.com/office/drawing/2014/chart" uri="{C3380CC4-5D6E-409C-BE32-E72D297353CC}">
              <c16:uniqueId val="{00000006-7CFB-4DFE-9575-FA733515C6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8245</c:v>
                </c:pt>
                <c:pt idx="3">
                  <c:v>8081</c:v>
                </c:pt>
                <c:pt idx="6">
                  <c:v>7998</c:v>
                </c:pt>
                <c:pt idx="9">
                  <c:v>7455</c:v>
                </c:pt>
                <c:pt idx="12">
                  <c:v>6838</c:v>
                </c:pt>
              </c:numCache>
            </c:numRef>
          </c:val>
          <c:extLst xmlns:c16r2="http://schemas.microsoft.com/office/drawing/2015/06/chart">
            <c:ext xmlns:c16="http://schemas.microsoft.com/office/drawing/2014/chart" uri="{C3380CC4-5D6E-409C-BE32-E72D297353CC}">
              <c16:uniqueId val="{00000007-7CFB-4DFE-9575-FA733515C6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58077</c:v>
                </c:pt>
                <c:pt idx="3">
                  <c:v>58085</c:v>
                </c:pt>
                <c:pt idx="6">
                  <c:v>57443</c:v>
                </c:pt>
                <c:pt idx="9">
                  <c:v>55631</c:v>
                </c:pt>
                <c:pt idx="12">
                  <c:v>54555</c:v>
                </c:pt>
              </c:numCache>
            </c:numRef>
          </c:val>
          <c:extLst xmlns:c16r2="http://schemas.microsoft.com/office/drawing/2015/06/chart">
            <c:ext xmlns:c16="http://schemas.microsoft.com/office/drawing/2014/chart" uri="{C3380CC4-5D6E-409C-BE32-E72D297353CC}">
              <c16:uniqueId val="{00000008-7CFB-4DFE-9575-FA733515C6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1436</c:v>
                </c:pt>
                <c:pt idx="3">
                  <c:v>1615</c:v>
                </c:pt>
                <c:pt idx="6">
                  <c:v>1964</c:v>
                </c:pt>
                <c:pt idx="9">
                  <c:v>2689</c:v>
                </c:pt>
                <c:pt idx="12">
                  <c:v>2591</c:v>
                </c:pt>
              </c:numCache>
            </c:numRef>
          </c:val>
          <c:extLst xmlns:c16r2="http://schemas.microsoft.com/office/drawing/2015/06/chart">
            <c:ext xmlns:c16="http://schemas.microsoft.com/office/drawing/2014/chart" uri="{C3380CC4-5D6E-409C-BE32-E72D297353CC}">
              <c16:uniqueId val="{00000009-7CFB-4DFE-9575-FA733515C6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192208</c:v>
                </c:pt>
                <c:pt idx="3">
                  <c:v>197223</c:v>
                </c:pt>
                <c:pt idx="6">
                  <c:v>202268</c:v>
                </c:pt>
                <c:pt idx="9">
                  <c:v>211206</c:v>
                </c:pt>
                <c:pt idx="12">
                  <c:v>210769</c:v>
                </c:pt>
              </c:numCache>
            </c:numRef>
          </c:val>
          <c:extLst xmlns:c16r2="http://schemas.microsoft.com/office/drawing/2015/06/chart">
            <c:ext xmlns:c16="http://schemas.microsoft.com/office/drawing/2014/chart" uri="{C3380CC4-5D6E-409C-BE32-E72D297353CC}">
              <c16:uniqueId val="{0000000A-7CFB-4DFE-9575-FA733515C627}"/>
            </c:ext>
          </c:extLst>
        </c:ser>
        <c:dLbls>
          <c:showLegendKey val="0"/>
          <c:showVal val="0"/>
          <c:showCatName val="0"/>
          <c:showSerName val="0"/>
          <c:showPercent val="0"/>
          <c:showBubbleSize val="0"/>
        </c:dLbls>
        <c:gapWidth val="100"/>
        <c:overlap val="100"/>
        <c:axId val="596814784"/>
        <c:axId val="59680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107052</c:v>
                </c:pt>
                <c:pt idx="2">
                  <c:v>#N/A</c:v>
                </c:pt>
                <c:pt idx="3">
                  <c:v>#N/A</c:v>
                </c:pt>
                <c:pt idx="4">
                  <c:v>108564</c:v>
                </c:pt>
                <c:pt idx="5">
                  <c:v>#N/A</c:v>
                </c:pt>
                <c:pt idx="6">
                  <c:v>#N/A</c:v>
                </c:pt>
                <c:pt idx="7">
                  <c:v>109350</c:v>
                </c:pt>
                <c:pt idx="8">
                  <c:v>#N/A</c:v>
                </c:pt>
                <c:pt idx="9">
                  <c:v>#N/A</c:v>
                </c:pt>
                <c:pt idx="10">
                  <c:v>119153</c:v>
                </c:pt>
                <c:pt idx="11">
                  <c:v>#N/A</c:v>
                </c:pt>
                <c:pt idx="12">
                  <c:v>#N/A</c:v>
                </c:pt>
                <c:pt idx="13">
                  <c:v>115588</c:v>
                </c:pt>
                <c:pt idx="14">
                  <c:v>#N/A</c:v>
                </c:pt>
              </c:numCache>
            </c:numRef>
          </c:val>
          <c:smooth val="0"/>
          <c:extLst xmlns:c16r2="http://schemas.microsoft.com/office/drawing/2015/06/chart">
            <c:ext xmlns:c16="http://schemas.microsoft.com/office/drawing/2014/chart" uri="{C3380CC4-5D6E-409C-BE32-E72D297353CC}">
              <c16:uniqueId val="{0000000B-7CFB-4DFE-9575-FA733515C627}"/>
            </c:ext>
          </c:extLst>
        </c:ser>
        <c:dLbls>
          <c:showLegendKey val="0"/>
          <c:showVal val="0"/>
          <c:showCatName val="0"/>
          <c:showSerName val="0"/>
          <c:showPercent val="0"/>
          <c:showBubbleSize val="0"/>
        </c:dLbls>
        <c:marker val="1"/>
        <c:smooth val="0"/>
        <c:axId val="596814784"/>
        <c:axId val="596807728"/>
      </c:lineChart>
      <c:catAx>
        <c:axId val="5968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6807728"/>
        <c:crosses val="autoZero"/>
        <c:auto val="1"/>
        <c:lblAlgn val="ctr"/>
        <c:lblOffset val="100"/>
        <c:tickLblSkip val="1"/>
        <c:tickMarkSkip val="1"/>
        <c:noMultiLvlLbl val="0"/>
      </c:catAx>
      <c:valAx>
        <c:axId val="59680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8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2894</c:v>
                </c:pt>
                <c:pt idx="1">
                  <c:v>2836</c:v>
                </c:pt>
                <c:pt idx="2">
                  <c:v>3046</c:v>
                </c:pt>
              </c:numCache>
            </c:numRef>
          </c:val>
          <c:extLst xmlns:c16r2="http://schemas.microsoft.com/office/drawing/2015/06/chart">
            <c:ext xmlns:c16="http://schemas.microsoft.com/office/drawing/2014/chart" uri="{C3380CC4-5D6E-409C-BE32-E72D297353CC}">
              <c16:uniqueId val="{00000000-5456-456A-97CD-81D4DB14C2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1954</c:v>
                </c:pt>
                <c:pt idx="1">
                  <c:v>1615</c:v>
                </c:pt>
                <c:pt idx="2">
                  <c:v>1691</c:v>
                </c:pt>
              </c:numCache>
            </c:numRef>
          </c:val>
          <c:extLst xmlns:c16r2="http://schemas.microsoft.com/office/drawing/2015/06/chart">
            <c:ext xmlns:c16="http://schemas.microsoft.com/office/drawing/2014/chart" uri="{C3380CC4-5D6E-409C-BE32-E72D297353CC}">
              <c16:uniqueId val="{00000001-5456-456A-97CD-81D4DB14C2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6384</c:v>
                </c:pt>
                <c:pt idx="1">
                  <c:v>5698</c:v>
                </c:pt>
                <c:pt idx="2">
                  <c:v>5532</c:v>
                </c:pt>
              </c:numCache>
            </c:numRef>
          </c:val>
          <c:extLst xmlns:c16r2="http://schemas.microsoft.com/office/drawing/2015/06/chart">
            <c:ext xmlns:c16="http://schemas.microsoft.com/office/drawing/2014/chart" uri="{C3380CC4-5D6E-409C-BE32-E72D297353CC}">
              <c16:uniqueId val="{00000002-5456-456A-97CD-81D4DB14C2DC}"/>
            </c:ext>
          </c:extLst>
        </c:ser>
        <c:dLbls>
          <c:showLegendKey val="0"/>
          <c:showVal val="0"/>
          <c:showCatName val="0"/>
          <c:showSerName val="0"/>
          <c:showPercent val="0"/>
          <c:showBubbleSize val="0"/>
        </c:dLbls>
        <c:gapWidth val="120"/>
        <c:overlap val="100"/>
        <c:axId val="596810080"/>
        <c:axId val="598847432"/>
      </c:barChart>
      <c:catAx>
        <c:axId val="5968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8847432"/>
        <c:crosses val="autoZero"/>
        <c:auto val="1"/>
        <c:lblAlgn val="ctr"/>
        <c:lblOffset val="100"/>
        <c:tickLblSkip val="1"/>
        <c:tickMarkSkip val="1"/>
        <c:noMultiLvlLbl val="0"/>
      </c:catAx>
      <c:valAx>
        <c:axId val="598847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681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都市基盤整備や南海トラフ地震対策などの大規模事業で発行した市債償還が本格化したことにより，元利償還金の高い水準が続き，実質公債費比率も高い水準で推移し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可能な限り公債費負担を軽減する取組を進め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年度に借入した満期一括償還地方債について、令和２年度の償還に向けた積立を行っ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都市基盤整備や南海トラフ地震対策などの大規模事業で発行した市債償還が本格化したことにより，高い水準で推移している地方債残高が将来負担額を押し上げる要因となっている。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年度の地方債残高は，</a:t>
          </a:r>
          <a:r>
            <a:rPr kumimoji="1" lang="ja-JP" altLang="en-US" sz="1100">
              <a:solidFill>
                <a:schemeClr val="dk1"/>
              </a:solidFill>
              <a:effectLst/>
              <a:latin typeface="+mn-lt"/>
              <a:ea typeface="+mn-ea"/>
              <a:cs typeface="+mn-cs"/>
            </a:rPr>
            <a:t>新規発行分が定期償還分より少なかったことなどによ</a:t>
          </a:r>
          <a:r>
            <a:rPr kumimoji="1" lang="ja-JP" altLang="ja-JP" sz="1100">
              <a:solidFill>
                <a:schemeClr val="dk1"/>
              </a:solidFill>
              <a:effectLst/>
              <a:latin typeface="+mn-lt"/>
              <a:ea typeface="+mn-ea"/>
              <a:cs typeface="+mn-cs"/>
            </a:rPr>
            <a:t>り前年度比</a:t>
          </a:r>
          <a:r>
            <a:rPr kumimoji="1" lang="ja-JP" altLang="en-US" sz="1100">
              <a:solidFill>
                <a:schemeClr val="dk1"/>
              </a:solidFill>
              <a:effectLst/>
              <a:latin typeface="+mn-lt"/>
              <a:ea typeface="+mn-ea"/>
              <a:cs typeface="+mn-cs"/>
            </a:rPr>
            <a:t>ー</a:t>
          </a:r>
          <a:r>
            <a:rPr kumimoji="1" lang="en-US" altLang="ja-JP" sz="1100">
              <a:solidFill>
                <a:schemeClr val="dk1"/>
              </a:solidFill>
              <a:effectLst/>
              <a:latin typeface="+mn-lt"/>
              <a:ea typeface="+mn-ea"/>
              <a:cs typeface="+mn-cs"/>
            </a:rPr>
            <a:t>437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18,561</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高知県高知市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・令和</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年度の市税及び地方消費税交付金の減等に伴う</a:t>
          </a:r>
          <a:r>
            <a:rPr kumimoji="1" lang="ja-JP" altLang="en-US" sz="1300">
              <a:solidFill>
                <a:sysClr val="windowText" lastClr="000000"/>
              </a:solidFill>
              <a:effectLst/>
              <a:latin typeface="+mn-lt"/>
              <a:ea typeface="+mn-ea"/>
              <a:cs typeface="+mn-cs"/>
            </a:rPr>
            <a:t>減収補てん債の借入により財政調整基金や減債基金を取り崩さなかったことなどによる増。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地域振興基金：高知市における市民の連帯の強化又は地域振興に要する経費。</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広域行政推進基金：れんけいこうち広域都市圏において、活力ある地域経済を維持し、住民が安心して快適な暮らしを営むことができる圏域づくりに要する経費その他広域的な行政課題に対応するための事業に要する経費。</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・施設等整備基金：市の施設等の整備に要する財源を円滑に調整するための経費。</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・廃棄物処理施設整備基金：一般廃棄物処理施設の整備に要する経費。</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・南海地震等災害復興基金：南海地震等の大規模災害発生時に、本市における社会基盤の復旧及び復興に要する経費</a:t>
          </a:r>
          <a:r>
            <a:rPr kumimoji="1" lang="ja-JP" altLang="en-US" sz="13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・地域振興基金：</a:t>
          </a:r>
          <a:r>
            <a:rPr kumimoji="1" lang="ja-JP" altLang="en-US" sz="1300">
              <a:solidFill>
                <a:sysClr val="windowText" lastClr="000000"/>
              </a:solidFill>
              <a:effectLst/>
              <a:latin typeface="+mn-lt"/>
              <a:ea typeface="+mn-ea"/>
              <a:cs typeface="+mn-cs"/>
            </a:rPr>
            <a:t>第二庁舎の整備</a:t>
          </a:r>
          <a:r>
            <a:rPr kumimoji="1" lang="ja-JP" altLang="ja-JP" sz="1300">
              <a:solidFill>
                <a:sysClr val="windowText" lastClr="000000"/>
              </a:solidFill>
              <a:effectLst/>
              <a:latin typeface="+mn-lt"/>
              <a:ea typeface="+mn-ea"/>
              <a:cs typeface="+mn-cs"/>
            </a:rPr>
            <a:t>及び</a:t>
          </a:r>
          <a:r>
            <a:rPr kumimoji="1" lang="ja-JP" altLang="en-US" sz="1300">
              <a:solidFill>
                <a:sysClr val="windowText" lastClr="000000"/>
              </a:solidFill>
              <a:effectLst/>
              <a:latin typeface="+mn-lt"/>
              <a:ea typeface="+mn-ea"/>
              <a:cs typeface="+mn-cs"/>
            </a:rPr>
            <a:t>土佐山アカデミーへの補助</a:t>
          </a:r>
          <a:r>
            <a:rPr kumimoji="1" lang="ja-JP" altLang="ja-JP" sz="1300">
              <a:solidFill>
                <a:sysClr val="windowText" lastClr="000000"/>
              </a:solidFill>
              <a:effectLst/>
              <a:latin typeface="+mn-lt"/>
              <a:ea typeface="+mn-ea"/>
              <a:cs typeface="+mn-cs"/>
            </a:rPr>
            <a:t>等の財源として</a:t>
          </a:r>
          <a:r>
            <a:rPr kumimoji="1" lang="en-US" altLang="ja-JP" sz="1300">
              <a:solidFill>
                <a:sysClr val="windowText" lastClr="000000"/>
              </a:solidFill>
              <a:effectLst/>
              <a:latin typeface="+mn-lt"/>
              <a:ea typeface="+mn-ea"/>
              <a:cs typeface="+mn-cs"/>
            </a:rPr>
            <a:t>60</a:t>
          </a:r>
          <a:r>
            <a:rPr kumimoji="1" lang="ja-JP" altLang="ja-JP" sz="1300">
              <a:solidFill>
                <a:sysClr val="windowText" lastClr="000000"/>
              </a:solidFill>
              <a:effectLst/>
              <a:latin typeface="+mn-lt"/>
              <a:ea typeface="+mn-ea"/>
              <a:cs typeface="+mn-cs"/>
            </a:rPr>
            <a:t>百万円を充当したことにより減少。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・公債費を除く経常収支比率を低く抑えることで、起債の償還財源を確保するとともに、将来世代のために起債残高を減らしながらも基金を確保し、持続可能な財政運営につなげる。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・財政健全化プランに基づいた事務事業見直しを行うことで健全な財政運営を確立し、南海地震等災害復興基金への積立財源を確保して本市の喫緊の課題である南海トラフ地震に備える。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13</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・令和</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年度の市税及び地方消費税交付金の減等に伴う</a:t>
          </a:r>
          <a:r>
            <a:rPr kumimoji="1" lang="ja-JP" altLang="en-US" sz="1300">
              <a:solidFill>
                <a:sysClr val="windowText" lastClr="000000"/>
              </a:solidFill>
              <a:effectLst/>
              <a:latin typeface="+mn-lt"/>
              <a:ea typeface="+mn-ea"/>
              <a:cs typeface="+mn-cs"/>
            </a:rPr>
            <a:t>減収補てん債の借入により取り崩しを行わず，決算積立を行ったことによる増。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・令和２年度の市税及び地方消費税交付金の減等に伴う減収補てん債の借入により取り崩しを</a:t>
          </a:r>
          <a:r>
            <a:rPr kumimoji="1" lang="ja-JP" altLang="ja-JP" sz="1300">
              <a:solidFill>
                <a:schemeClr val="dk1"/>
              </a:solidFill>
              <a:effectLst/>
              <a:latin typeface="+mn-lt"/>
              <a:ea typeface="+mn-ea"/>
              <a:cs typeface="+mn-cs"/>
            </a:rPr>
            <a:t>行わず，決算積立を行ったことによる増</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mn-lt"/>
              <a:ea typeface="+mn-ea"/>
              <a:cs typeface="+mn-cs"/>
            </a:rPr>
            <a:t>・厳しい財政運営を迫られている状況ではあるが、近年の投資事業に伴う今後の公債費増に備えるため、適正な積立に努めることとしている。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産業基盤が確立されていない本市においては、都市部のような景気回復基調は見受けられず、個人市民税の増などの要素はあるものの依然市税収入は伸び悩んでいることなどから、財政力指数は</a:t>
          </a:r>
          <a:r>
            <a:rPr kumimoji="1" lang="en-US" altLang="ja-JP" sz="1100">
              <a:solidFill>
                <a:sysClr val="windowText" lastClr="000000"/>
              </a:solidFill>
              <a:effectLst/>
              <a:latin typeface="+mn-lt"/>
              <a:ea typeface="+mn-ea"/>
              <a:cs typeface="+mn-cs"/>
            </a:rPr>
            <a:t>0.64</a:t>
          </a:r>
          <a:r>
            <a:rPr kumimoji="1" lang="ja-JP" altLang="ja-JP" sz="1100">
              <a:solidFill>
                <a:sysClr val="windowText" lastClr="000000"/>
              </a:solidFill>
              <a:effectLst/>
              <a:latin typeface="+mn-lt"/>
              <a:ea typeface="+mn-ea"/>
              <a:cs typeface="+mn-cs"/>
            </a:rPr>
            <a:t>と類似団体や四国の他県庁所在市と比べ低く推移している。平成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末に策定した「高知市財政健全化プラン」に基づき、債権管理の徹底や受益者負担の適正化、遊休資産の活用等による歳入の確保に努めるとともに、事務事業の見直しや公債費負担の低減による歳出の削減に努め、安定的で健全な財政運営への取組を強化していく。</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4" name="直線コネクタ 73"/>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95250</xdr:rowOff>
    </xdr:to>
    <xdr:cxnSp macro="">
      <xdr:nvCxnSpPr>
        <xdr:cNvPr id="77" name="直線コネクタ 76"/>
        <xdr:cNvCxnSpPr/>
      </xdr:nvCxnSpPr>
      <xdr:spPr>
        <a:xfrm flipV="1">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146957</xdr:rowOff>
    </xdr:to>
    <xdr:cxnSp macro="">
      <xdr:nvCxnSpPr>
        <xdr:cNvPr id="80" name="直線コネクタ 79"/>
        <xdr:cNvCxnSpPr/>
      </xdr:nvCxnSpPr>
      <xdr:spPr>
        <a:xfrm flipV="1">
          <a:off x="1447800" y="74676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都市部に比べて景気回復が鈍い本市経済状況により市税収入が伸び悩んでいる中，</a:t>
          </a:r>
          <a:r>
            <a:rPr kumimoji="1" lang="ja-JP" altLang="en-US" sz="1100">
              <a:solidFill>
                <a:sysClr val="windowText" lastClr="000000"/>
              </a:solidFill>
              <a:effectLst/>
              <a:latin typeface="+mn-lt"/>
              <a:ea typeface="+mn-ea"/>
              <a:cs typeface="+mn-cs"/>
            </a:rPr>
            <a:t>児童手当の支給月に係る制度変更による経過措置が前年度のみ</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か月分であったことに加え、償還期間の見直しに伴う定期償還元金の減</a:t>
          </a:r>
          <a:r>
            <a:rPr kumimoji="1" lang="ja-JP" altLang="ja-JP" sz="1100">
              <a:solidFill>
                <a:sysClr val="windowText" lastClr="000000"/>
              </a:solidFill>
              <a:effectLst/>
              <a:latin typeface="+mn-lt"/>
              <a:ea typeface="+mn-ea"/>
              <a:cs typeface="+mn-cs"/>
            </a:rPr>
            <a:t>等により経常経費充当一般財源全体では</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17.5</a:t>
          </a:r>
          <a:r>
            <a:rPr kumimoji="1" lang="ja-JP" altLang="ja-JP" sz="1100">
              <a:solidFill>
                <a:sysClr val="windowText" lastClr="000000"/>
              </a:solidFill>
              <a:effectLst/>
              <a:latin typeface="+mn-lt"/>
              <a:ea typeface="+mn-ea"/>
              <a:cs typeface="+mn-cs"/>
            </a:rPr>
            <a:t>億円と</a:t>
          </a:r>
          <a:r>
            <a:rPr kumimoji="1" lang="ja-JP" altLang="en-US" sz="1100">
              <a:solidFill>
                <a:sysClr val="windowText" lastClr="000000"/>
              </a:solidFill>
              <a:effectLst/>
              <a:latin typeface="+mn-lt"/>
              <a:ea typeface="+mn-ea"/>
              <a:cs typeface="+mn-cs"/>
            </a:rPr>
            <a:t>なり</a:t>
          </a:r>
          <a:r>
            <a:rPr kumimoji="1" lang="ja-JP" altLang="ja-JP" sz="1100">
              <a:solidFill>
                <a:sysClr val="windowText" lastClr="000000"/>
              </a:solidFill>
              <a:effectLst/>
              <a:latin typeface="+mn-lt"/>
              <a:ea typeface="+mn-ea"/>
              <a:cs typeface="+mn-cs"/>
            </a:rPr>
            <a:t>、歳入経常一般財源が</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億円と</a:t>
          </a:r>
          <a:r>
            <a:rPr kumimoji="1" lang="ja-JP" altLang="en-US" sz="1100">
              <a:solidFill>
                <a:sysClr val="windowText" lastClr="000000"/>
              </a:solidFill>
              <a:effectLst/>
              <a:latin typeface="+mn-lt"/>
              <a:ea typeface="+mn-ea"/>
              <a:cs typeface="+mn-cs"/>
            </a:rPr>
            <a:t>減少したことで</a:t>
          </a:r>
          <a:r>
            <a:rPr kumimoji="1" lang="ja-JP" altLang="ja-JP" sz="1100">
              <a:solidFill>
                <a:sysClr val="windowText" lastClr="000000"/>
              </a:solidFill>
              <a:effectLst/>
              <a:latin typeface="+mn-lt"/>
              <a:ea typeface="+mn-ea"/>
              <a:cs typeface="+mn-cs"/>
            </a:rPr>
            <a:t>、経常収支比率は前年度比－</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ポイントとなったが、高い割合を保ったままであり，財政構造の硬直化が著しい状況である。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30797</xdr:rowOff>
    </xdr:from>
    <xdr:to>
      <xdr:col>23</xdr:col>
      <xdr:colOff>133350</xdr:colOff>
      <xdr:row>65</xdr:row>
      <xdr:rowOff>121285</xdr:rowOff>
    </xdr:to>
    <xdr:cxnSp macro="">
      <xdr:nvCxnSpPr>
        <xdr:cNvPr id="130" name="直線コネクタ 129"/>
        <xdr:cNvCxnSpPr/>
      </xdr:nvCxnSpPr>
      <xdr:spPr>
        <a:xfrm flipV="1">
          <a:off x="4114800" y="11175047"/>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121285</xdr:rowOff>
    </xdr:from>
    <xdr:to>
      <xdr:col>19</xdr:col>
      <xdr:colOff>133350</xdr:colOff>
      <xdr:row>65</xdr:row>
      <xdr:rowOff>157480</xdr:rowOff>
    </xdr:to>
    <xdr:cxnSp macro="">
      <xdr:nvCxnSpPr>
        <xdr:cNvPr id="133" name="直線コネクタ 132"/>
        <xdr:cNvCxnSpPr/>
      </xdr:nvCxnSpPr>
      <xdr:spPr>
        <a:xfrm flipV="1">
          <a:off x="3225800" y="11265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30797</xdr:rowOff>
    </xdr:from>
    <xdr:to>
      <xdr:col>15</xdr:col>
      <xdr:colOff>82550</xdr:colOff>
      <xdr:row>65</xdr:row>
      <xdr:rowOff>157480</xdr:rowOff>
    </xdr:to>
    <xdr:cxnSp macro="">
      <xdr:nvCxnSpPr>
        <xdr:cNvPr id="136" name="直線コネクタ 135"/>
        <xdr:cNvCxnSpPr/>
      </xdr:nvCxnSpPr>
      <xdr:spPr>
        <a:xfrm>
          <a:off x="2336800" y="1117504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66</xdr:row>
      <xdr:rowOff>28257</xdr:rowOff>
    </xdr:to>
    <xdr:cxnSp macro="">
      <xdr:nvCxnSpPr>
        <xdr:cNvPr id="139" name="直線コネクタ 138"/>
        <xdr:cNvCxnSpPr/>
      </xdr:nvCxnSpPr>
      <xdr:spPr>
        <a:xfrm flipV="1">
          <a:off x="1447800" y="1117504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151447</xdr:rowOff>
    </xdr:from>
    <xdr:to>
      <xdr:col>23</xdr:col>
      <xdr:colOff>184150</xdr:colOff>
      <xdr:row>65</xdr:row>
      <xdr:rowOff>81597</xdr:rowOff>
    </xdr:to>
    <xdr:sp macro="" textlink="">
      <xdr:nvSpPr>
        <xdr:cNvPr id="149" name="楕円 148"/>
        <xdr:cNvSpPr/>
      </xdr:nvSpPr>
      <xdr:spPr>
        <a:xfrm>
          <a:off x="49022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123524</xdr:rowOff>
    </xdr:from>
    <xdr:ext cx="762000" cy="259045"/>
    <xdr:sp macro="" textlink="">
      <xdr:nvSpPr>
        <xdr:cNvPr id="150" name="財政構造の弾力性該当値テキスト"/>
        <xdr:cNvSpPr txBox="1"/>
      </xdr:nvSpPr>
      <xdr:spPr>
        <a:xfrm>
          <a:off x="5041900" y="1109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1" name="楕円 150"/>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2" name="テキスト ボックス 151"/>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5" name="楕円 154"/>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6" name="テキスト ボックス 155"/>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148907</xdr:rowOff>
    </xdr:from>
    <xdr:to>
      <xdr:col>7</xdr:col>
      <xdr:colOff>31750</xdr:colOff>
      <xdr:row>66</xdr:row>
      <xdr:rowOff>79057</xdr:rowOff>
    </xdr:to>
    <xdr:sp macro="" textlink="">
      <xdr:nvSpPr>
        <xdr:cNvPr id="157" name="楕円 156"/>
        <xdr:cNvSpPr/>
      </xdr:nvSpPr>
      <xdr:spPr>
        <a:xfrm>
          <a:off x="1397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63834</xdr:rowOff>
    </xdr:from>
    <xdr:ext cx="762000" cy="259045"/>
    <xdr:sp macro="" textlink="">
      <xdr:nvSpPr>
        <xdr:cNvPr id="158" name="テキスト ボックス 157"/>
        <xdr:cNvSpPr txBox="1"/>
      </xdr:nvSpPr>
      <xdr:spPr>
        <a:xfrm>
          <a:off x="1066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新高知市財政再建推進プラン（計画期間：</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年度）に基づき、徹底的な事務事業の見直しを行った結果、人口一人当たりの決算額は類似団体と比べて低く推移している。 市民の求める真に必要なサービスを最少のコストで提供する観点から、平成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年度に策定した高知市財政健全化プラン（計画期間：平成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令和４年度）に基づき、事業のスクラップや手法見直しによる事業費の抑制、庶務事務の効率化による人件費の抑制、業務量の削減による時間外勤務の抑制など、常に見直しを行うとともに、計画的・効率的かつ適正な執行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143543</xdr:rowOff>
    </xdr:from>
    <xdr:to>
      <xdr:col>23</xdr:col>
      <xdr:colOff>133350</xdr:colOff>
      <xdr:row>83</xdr:row>
      <xdr:rowOff>127904</xdr:rowOff>
    </xdr:to>
    <xdr:cxnSp macro="">
      <xdr:nvCxnSpPr>
        <xdr:cNvPr id="195" name="直線コネクタ 194"/>
        <xdr:cNvCxnSpPr/>
      </xdr:nvCxnSpPr>
      <xdr:spPr>
        <a:xfrm>
          <a:off x="4114800" y="14202443"/>
          <a:ext cx="838200" cy="1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74651</xdr:rowOff>
    </xdr:from>
    <xdr:to>
      <xdr:col>19</xdr:col>
      <xdr:colOff>133350</xdr:colOff>
      <xdr:row>82</xdr:row>
      <xdr:rowOff>143543</xdr:rowOff>
    </xdr:to>
    <xdr:cxnSp macro="">
      <xdr:nvCxnSpPr>
        <xdr:cNvPr id="198" name="直線コネクタ 197"/>
        <xdr:cNvCxnSpPr/>
      </xdr:nvCxnSpPr>
      <xdr:spPr>
        <a:xfrm>
          <a:off x="3225800" y="14133551"/>
          <a:ext cx="889000" cy="6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167990</xdr:rowOff>
    </xdr:from>
    <xdr:to>
      <xdr:col>15</xdr:col>
      <xdr:colOff>82550</xdr:colOff>
      <xdr:row>82</xdr:row>
      <xdr:rowOff>74651</xdr:rowOff>
    </xdr:to>
    <xdr:cxnSp macro="">
      <xdr:nvCxnSpPr>
        <xdr:cNvPr id="201" name="直線コネクタ 200"/>
        <xdr:cNvCxnSpPr/>
      </xdr:nvCxnSpPr>
      <xdr:spPr>
        <a:xfrm>
          <a:off x="2336800" y="14055440"/>
          <a:ext cx="889000" cy="7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145703</xdr:rowOff>
    </xdr:from>
    <xdr:to>
      <xdr:col>11</xdr:col>
      <xdr:colOff>31750</xdr:colOff>
      <xdr:row>81</xdr:row>
      <xdr:rowOff>167990</xdr:rowOff>
    </xdr:to>
    <xdr:cxnSp macro="">
      <xdr:nvCxnSpPr>
        <xdr:cNvPr id="204" name="直線コネクタ 203"/>
        <xdr:cNvCxnSpPr/>
      </xdr:nvCxnSpPr>
      <xdr:spPr>
        <a:xfrm>
          <a:off x="1447800" y="14033153"/>
          <a:ext cx="8890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77104</xdr:rowOff>
    </xdr:from>
    <xdr:to>
      <xdr:col>23</xdr:col>
      <xdr:colOff>184150</xdr:colOff>
      <xdr:row>84</xdr:row>
      <xdr:rowOff>7254</xdr:rowOff>
    </xdr:to>
    <xdr:sp macro="" textlink="">
      <xdr:nvSpPr>
        <xdr:cNvPr id="214" name="楕円 213"/>
        <xdr:cNvSpPr/>
      </xdr:nvSpPr>
      <xdr:spPr>
        <a:xfrm>
          <a:off x="4902200" y="143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93631</xdr:rowOff>
    </xdr:from>
    <xdr:ext cx="762000" cy="259045"/>
    <xdr:sp macro="" textlink="">
      <xdr:nvSpPr>
        <xdr:cNvPr id="215" name="人件費・物件費等の状況該当値テキスト"/>
        <xdr:cNvSpPr txBox="1"/>
      </xdr:nvSpPr>
      <xdr:spPr>
        <a:xfrm>
          <a:off x="5041900" y="1415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92743</xdr:rowOff>
    </xdr:from>
    <xdr:to>
      <xdr:col>19</xdr:col>
      <xdr:colOff>184150</xdr:colOff>
      <xdr:row>83</xdr:row>
      <xdr:rowOff>22893</xdr:rowOff>
    </xdr:to>
    <xdr:sp macro="" textlink="">
      <xdr:nvSpPr>
        <xdr:cNvPr id="216" name="楕円 215"/>
        <xdr:cNvSpPr/>
      </xdr:nvSpPr>
      <xdr:spPr>
        <a:xfrm>
          <a:off x="4064000" y="141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33070</xdr:rowOff>
    </xdr:from>
    <xdr:ext cx="736600" cy="259045"/>
    <xdr:sp macro="" textlink="">
      <xdr:nvSpPr>
        <xdr:cNvPr id="217" name="テキスト ボックス 216"/>
        <xdr:cNvSpPr txBox="1"/>
      </xdr:nvSpPr>
      <xdr:spPr>
        <a:xfrm>
          <a:off x="3733800" y="1392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23851</xdr:rowOff>
    </xdr:from>
    <xdr:to>
      <xdr:col>15</xdr:col>
      <xdr:colOff>133350</xdr:colOff>
      <xdr:row>82</xdr:row>
      <xdr:rowOff>125451</xdr:rowOff>
    </xdr:to>
    <xdr:sp macro="" textlink="">
      <xdr:nvSpPr>
        <xdr:cNvPr id="218" name="楕円 217"/>
        <xdr:cNvSpPr/>
      </xdr:nvSpPr>
      <xdr:spPr>
        <a:xfrm>
          <a:off x="3175000" y="140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135628</xdr:rowOff>
    </xdr:from>
    <xdr:ext cx="762000" cy="259045"/>
    <xdr:sp macro="" textlink="">
      <xdr:nvSpPr>
        <xdr:cNvPr id="219" name="テキスト ボックス 218"/>
        <xdr:cNvSpPr txBox="1"/>
      </xdr:nvSpPr>
      <xdr:spPr>
        <a:xfrm>
          <a:off x="2844800" y="1385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117190</xdr:rowOff>
    </xdr:from>
    <xdr:to>
      <xdr:col>11</xdr:col>
      <xdr:colOff>82550</xdr:colOff>
      <xdr:row>82</xdr:row>
      <xdr:rowOff>47340</xdr:rowOff>
    </xdr:to>
    <xdr:sp macro="" textlink="">
      <xdr:nvSpPr>
        <xdr:cNvPr id="220" name="楕円 219"/>
        <xdr:cNvSpPr/>
      </xdr:nvSpPr>
      <xdr:spPr>
        <a:xfrm>
          <a:off x="2286000" y="140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57517</xdr:rowOff>
    </xdr:from>
    <xdr:ext cx="762000" cy="259045"/>
    <xdr:sp macro="" textlink="">
      <xdr:nvSpPr>
        <xdr:cNvPr id="221" name="テキスト ボックス 220"/>
        <xdr:cNvSpPr txBox="1"/>
      </xdr:nvSpPr>
      <xdr:spPr>
        <a:xfrm>
          <a:off x="1955800" y="1377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94903</xdr:rowOff>
    </xdr:from>
    <xdr:to>
      <xdr:col>7</xdr:col>
      <xdr:colOff>31750</xdr:colOff>
      <xdr:row>82</xdr:row>
      <xdr:rowOff>25053</xdr:rowOff>
    </xdr:to>
    <xdr:sp macro="" textlink="">
      <xdr:nvSpPr>
        <xdr:cNvPr id="222" name="楕円 221"/>
        <xdr:cNvSpPr/>
      </xdr:nvSpPr>
      <xdr:spPr>
        <a:xfrm>
          <a:off x="1397000" y="139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35230</xdr:rowOff>
    </xdr:from>
    <xdr:ext cx="762000" cy="259045"/>
    <xdr:sp macro="" textlink="">
      <xdr:nvSpPr>
        <xdr:cNvPr id="223" name="テキスト ボックス 222"/>
        <xdr:cNvSpPr txBox="1"/>
      </xdr:nvSpPr>
      <xdr:spPr>
        <a:xfrm>
          <a:off x="1066800" y="1375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年４月１日には，国の給料表の見直し内容を踏まえ，一般行政職の給料表について平均</a:t>
          </a:r>
          <a:r>
            <a:rPr kumimoji="1" lang="en-US" altLang="ja-JP" sz="1100">
              <a:solidFill>
                <a:sysClr val="windowText" lastClr="000000"/>
              </a:solidFill>
              <a:effectLst/>
              <a:latin typeface="+mn-lt"/>
              <a:ea typeface="+mn-ea"/>
              <a:cs typeface="+mn-cs"/>
            </a:rPr>
            <a:t>1.49</a:t>
          </a:r>
          <a:r>
            <a:rPr kumimoji="1" lang="ja-JP" altLang="ja-JP" sz="1100">
              <a:solidFill>
                <a:sysClr val="windowText" lastClr="000000"/>
              </a:solidFill>
              <a:effectLst/>
              <a:latin typeface="+mn-lt"/>
              <a:ea typeface="+mn-ea"/>
              <a:cs typeface="+mn-cs"/>
            </a:rPr>
            <a:t>％の引下げを行うなど，国に準拠した給与制度の運用による給与の適正化に努めている。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また，類似団体との比較においても，平均水準と同程度で推移している。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83457</xdr:rowOff>
    </xdr:to>
    <xdr:cxnSp macro="">
      <xdr:nvCxnSpPr>
        <xdr:cNvPr id="259" name="直線コネクタ 258"/>
        <xdr:cNvCxnSpPr/>
      </xdr:nvCxnSpPr>
      <xdr:spPr>
        <a:xfrm flipV="1">
          <a:off x="16179800" y="146222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83457</xdr:rowOff>
    </xdr:to>
    <xdr:cxnSp macro="">
      <xdr:nvCxnSpPr>
        <xdr:cNvPr id="262" name="直線コネクタ 261"/>
        <xdr:cNvCxnSpPr/>
      </xdr:nvCxnSpPr>
      <xdr:spPr>
        <a:xfrm>
          <a:off x="15290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5" name="直線コネクタ 264"/>
        <xdr:cNvCxnSpPr/>
      </xdr:nvCxnSpPr>
      <xdr:spPr>
        <a:xfrm flipV="1">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15421</xdr:rowOff>
    </xdr:to>
    <xdr:cxnSp macro="">
      <xdr:nvCxnSpPr>
        <xdr:cNvPr id="268" name="直線コネクタ 267"/>
        <xdr:cNvCxnSpPr/>
      </xdr:nvCxnSpPr>
      <xdr:spPr>
        <a:xfrm flipV="1">
          <a:off x="13512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8" name="楕円 277"/>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9"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持続可能な行財政運営の確立に向けて、平成</a:t>
          </a:r>
          <a:r>
            <a:rPr kumimoji="1" lang="en-US" altLang="ja-JP" sz="1100">
              <a:solidFill>
                <a:sysClr val="windowText" lastClr="000000"/>
              </a:solidFill>
              <a:effectLst/>
              <a:latin typeface="+mn-lt"/>
              <a:ea typeface="+mn-ea"/>
              <a:cs typeface="+mn-cs"/>
            </a:rPr>
            <a:t>11 </a:t>
          </a:r>
          <a:r>
            <a:rPr kumimoji="1" lang="ja-JP" altLang="ja-JP" sz="1100">
              <a:solidFill>
                <a:sysClr val="windowText" lastClr="000000"/>
              </a:solidFill>
              <a:effectLst/>
              <a:latin typeface="+mn-lt"/>
              <a:ea typeface="+mn-ea"/>
              <a:cs typeface="+mn-cs"/>
            </a:rPr>
            <a:t>年度に初の定員適正化計画を策定して以降、平成</a:t>
          </a:r>
          <a:r>
            <a:rPr kumimoji="1" lang="en-US" altLang="ja-JP" sz="1100">
              <a:solidFill>
                <a:sysClr val="windowText" lastClr="000000"/>
              </a:solidFill>
              <a:effectLst/>
              <a:latin typeface="+mn-lt"/>
              <a:ea typeface="+mn-ea"/>
              <a:cs typeface="+mn-cs"/>
            </a:rPr>
            <a:t>24 </a:t>
          </a:r>
          <a:r>
            <a:rPr kumimoji="1" lang="ja-JP" altLang="ja-JP" sz="1100">
              <a:solidFill>
                <a:sysClr val="windowText" lastClr="000000"/>
              </a:solidFill>
              <a:effectLst/>
              <a:latin typeface="+mn-lt"/>
              <a:ea typeface="+mn-ea"/>
              <a:cs typeface="+mn-cs"/>
            </a:rPr>
            <a:t>年度まで３次にわたり定員適正化計画を策定し、職員定数の削減を基本として取り組んできた。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 こうしたことを踏まえて、行政運営の一層の効率化を図るため、これまで個々に策定していた定員適正化計画とアウトソーシング推進計画を統合し、職員定数の管理とアウトソーシングの推進に一体的に取り組んでい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11219</xdr:rowOff>
    </xdr:from>
    <xdr:to>
      <xdr:col>81</xdr:col>
      <xdr:colOff>44450</xdr:colOff>
      <xdr:row>64</xdr:row>
      <xdr:rowOff>71544</xdr:rowOff>
    </xdr:to>
    <xdr:cxnSp macro="">
      <xdr:nvCxnSpPr>
        <xdr:cNvPr id="322" name="直線コネクタ 321"/>
        <xdr:cNvCxnSpPr/>
      </xdr:nvCxnSpPr>
      <xdr:spPr>
        <a:xfrm>
          <a:off x="16179800" y="1098401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170604</xdr:rowOff>
    </xdr:from>
    <xdr:to>
      <xdr:col>77</xdr:col>
      <xdr:colOff>44450</xdr:colOff>
      <xdr:row>64</xdr:row>
      <xdr:rowOff>11219</xdr:rowOff>
    </xdr:to>
    <xdr:cxnSp macro="">
      <xdr:nvCxnSpPr>
        <xdr:cNvPr id="325" name="直線コネクタ 324"/>
        <xdr:cNvCxnSpPr/>
      </xdr:nvCxnSpPr>
      <xdr:spPr>
        <a:xfrm>
          <a:off x="15290800" y="109719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63</xdr:row>
      <xdr:rowOff>170604</xdr:rowOff>
    </xdr:to>
    <xdr:cxnSp macro="">
      <xdr:nvCxnSpPr>
        <xdr:cNvPr id="328" name="直線コネクタ 327"/>
        <xdr:cNvCxnSpPr/>
      </xdr:nvCxnSpPr>
      <xdr:spPr>
        <a:xfrm>
          <a:off x="14401800" y="1093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138430</xdr:rowOff>
    </xdr:to>
    <xdr:cxnSp macro="">
      <xdr:nvCxnSpPr>
        <xdr:cNvPr id="331" name="直線コネクタ 330"/>
        <xdr:cNvCxnSpPr/>
      </xdr:nvCxnSpPr>
      <xdr:spPr>
        <a:xfrm>
          <a:off x="13512800" y="1089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20744</xdr:rowOff>
    </xdr:from>
    <xdr:to>
      <xdr:col>81</xdr:col>
      <xdr:colOff>95250</xdr:colOff>
      <xdr:row>64</xdr:row>
      <xdr:rowOff>122344</xdr:rowOff>
    </xdr:to>
    <xdr:sp macro="" textlink="">
      <xdr:nvSpPr>
        <xdr:cNvPr id="341" name="楕円 340"/>
        <xdr:cNvSpPr/>
      </xdr:nvSpPr>
      <xdr:spPr>
        <a:xfrm>
          <a:off x="16967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164271</xdr:rowOff>
    </xdr:from>
    <xdr:ext cx="762000" cy="259045"/>
    <xdr:sp macro="" textlink="">
      <xdr:nvSpPr>
        <xdr:cNvPr id="342" name="定員管理の状況該当値テキスト"/>
        <xdr:cNvSpPr txBox="1"/>
      </xdr:nvSpPr>
      <xdr:spPr>
        <a:xfrm>
          <a:off x="17106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131869</xdr:rowOff>
    </xdr:from>
    <xdr:to>
      <xdr:col>77</xdr:col>
      <xdr:colOff>95250</xdr:colOff>
      <xdr:row>64</xdr:row>
      <xdr:rowOff>62019</xdr:rowOff>
    </xdr:to>
    <xdr:sp macro="" textlink="">
      <xdr:nvSpPr>
        <xdr:cNvPr id="343" name="楕円 342"/>
        <xdr:cNvSpPr/>
      </xdr:nvSpPr>
      <xdr:spPr>
        <a:xfrm>
          <a:off x="16129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46796</xdr:rowOff>
    </xdr:from>
    <xdr:ext cx="736600" cy="259045"/>
    <xdr:sp macro="" textlink="">
      <xdr:nvSpPr>
        <xdr:cNvPr id="344" name="テキスト ボックス 343"/>
        <xdr:cNvSpPr txBox="1"/>
      </xdr:nvSpPr>
      <xdr:spPr>
        <a:xfrm>
          <a:off x="15798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119804</xdr:rowOff>
    </xdr:from>
    <xdr:to>
      <xdr:col>73</xdr:col>
      <xdr:colOff>44450</xdr:colOff>
      <xdr:row>64</xdr:row>
      <xdr:rowOff>49954</xdr:rowOff>
    </xdr:to>
    <xdr:sp macro="" textlink="">
      <xdr:nvSpPr>
        <xdr:cNvPr id="345" name="楕円 344"/>
        <xdr:cNvSpPr/>
      </xdr:nvSpPr>
      <xdr:spPr>
        <a:xfrm>
          <a:off x="15240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34731</xdr:rowOff>
    </xdr:from>
    <xdr:ext cx="762000" cy="259045"/>
    <xdr:sp macro="" textlink="">
      <xdr:nvSpPr>
        <xdr:cNvPr id="346" name="テキスト ボックス 345"/>
        <xdr:cNvSpPr txBox="1"/>
      </xdr:nvSpPr>
      <xdr:spPr>
        <a:xfrm>
          <a:off x="14909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7" name="楕円 346"/>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48" name="テキスト ボックス 347"/>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49" name="楕円 348"/>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50" name="テキスト ボックス 349"/>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基幹産業に乏しい脆弱な税財政基盤の中、遅れていた都市基盤整備を行うための財源議論を経て、平成６年度頃から土地区画整理事業、街路事業などの公共事業への重点的な取組に加え、集中豪雨に伴う浸水対策や、本市の喫緊の課題である南海トラフ地震対策等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実質公債費比率の低減に取り組んでい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132927</xdr:rowOff>
    </xdr:from>
    <xdr:to>
      <xdr:col>81</xdr:col>
      <xdr:colOff>44450</xdr:colOff>
      <xdr:row>45</xdr:row>
      <xdr:rowOff>9737</xdr:rowOff>
    </xdr:to>
    <xdr:cxnSp macro="">
      <xdr:nvCxnSpPr>
        <xdr:cNvPr id="383" name="直線コネクタ 382"/>
        <xdr:cNvCxnSpPr/>
      </xdr:nvCxnSpPr>
      <xdr:spPr>
        <a:xfrm flipV="1">
          <a:off x="16179800" y="76767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9737</xdr:rowOff>
    </xdr:from>
    <xdr:to>
      <xdr:col>77</xdr:col>
      <xdr:colOff>44450</xdr:colOff>
      <xdr:row>45</xdr:row>
      <xdr:rowOff>41910</xdr:rowOff>
    </xdr:to>
    <xdr:cxnSp macro="">
      <xdr:nvCxnSpPr>
        <xdr:cNvPr id="386" name="直線コネクタ 385"/>
        <xdr:cNvCxnSpPr/>
      </xdr:nvCxnSpPr>
      <xdr:spPr>
        <a:xfrm flipV="1">
          <a:off x="15290800" y="77249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41910</xdr:rowOff>
    </xdr:from>
    <xdr:to>
      <xdr:col>72</xdr:col>
      <xdr:colOff>203200</xdr:colOff>
      <xdr:row>45</xdr:row>
      <xdr:rowOff>49954</xdr:rowOff>
    </xdr:to>
    <xdr:cxnSp macro="">
      <xdr:nvCxnSpPr>
        <xdr:cNvPr id="389" name="直線コネクタ 388"/>
        <xdr:cNvCxnSpPr/>
      </xdr:nvCxnSpPr>
      <xdr:spPr>
        <a:xfrm flipV="1">
          <a:off x="14401800" y="77571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49954</xdr:rowOff>
    </xdr:from>
    <xdr:to>
      <xdr:col>68</xdr:col>
      <xdr:colOff>152400</xdr:colOff>
      <xdr:row>45</xdr:row>
      <xdr:rowOff>66040</xdr:rowOff>
    </xdr:to>
    <xdr:cxnSp macro="">
      <xdr:nvCxnSpPr>
        <xdr:cNvPr id="392" name="直線コネクタ 391"/>
        <xdr:cNvCxnSpPr/>
      </xdr:nvCxnSpPr>
      <xdr:spPr>
        <a:xfrm flipV="1">
          <a:off x="13512800" y="77652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82127</xdr:rowOff>
    </xdr:from>
    <xdr:to>
      <xdr:col>81</xdr:col>
      <xdr:colOff>95250</xdr:colOff>
      <xdr:row>45</xdr:row>
      <xdr:rowOff>12277</xdr:rowOff>
    </xdr:to>
    <xdr:sp macro="" textlink="">
      <xdr:nvSpPr>
        <xdr:cNvPr id="402" name="楕円 401"/>
        <xdr:cNvSpPr/>
      </xdr:nvSpPr>
      <xdr:spPr>
        <a:xfrm>
          <a:off x="16967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149454</xdr:rowOff>
    </xdr:from>
    <xdr:ext cx="762000" cy="259045"/>
    <xdr:sp macro="" textlink="">
      <xdr:nvSpPr>
        <xdr:cNvPr id="403" name="公債費負担の状況該当値テキスト"/>
        <xdr:cNvSpPr txBox="1"/>
      </xdr:nvSpPr>
      <xdr:spPr>
        <a:xfrm>
          <a:off x="17106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130387</xdr:rowOff>
    </xdr:from>
    <xdr:to>
      <xdr:col>77</xdr:col>
      <xdr:colOff>95250</xdr:colOff>
      <xdr:row>45</xdr:row>
      <xdr:rowOff>60537</xdr:rowOff>
    </xdr:to>
    <xdr:sp macro="" textlink="">
      <xdr:nvSpPr>
        <xdr:cNvPr id="404" name="楕円 403"/>
        <xdr:cNvSpPr/>
      </xdr:nvSpPr>
      <xdr:spPr>
        <a:xfrm>
          <a:off x="16129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45314</xdr:rowOff>
    </xdr:from>
    <xdr:ext cx="736600" cy="259045"/>
    <xdr:sp macro="" textlink="">
      <xdr:nvSpPr>
        <xdr:cNvPr id="405" name="テキスト ボックス 404"/>
        <xdr:cNvSpPr txBox="1"/>
      </xdr:nvSpPr>
      <xdr:spPr>
        <a:xfrm>
          <a:off x="15798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162560</xdr:rowOff>
    </xdr:from>
    <xdr:to>
      <xdr:col>73</xdr:col>
      <xdr:colOff>44450</xdr:colOff>
      <xdr:row>45</xdr:row>
      <xdr:rowOff>92710</xdr:rowOff>
    </xdr:to>
    <xdr:sp macro="" textlink="">
      <xdr:nvSpPr>
        <xdr:cNvPr id="406" name="楕円 405"/>
        <xdr:cNvSpPr/>
      </xdr:nvSpPr>
      <xdr:spPr>
        <a:xfrm>
          <a:off x="15240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77487</xdr:rowOff>
    </xdr:from>
    <xdr:ext cx="762000" cy="259045"/>
    <xdr:sp macro="" textlink="">
      <xdr:nvSpPr>
        <xdr:cNvPr id="407" name="テキスト ボックス 406"/>
        <xdr:cNvSpPr txBox="1"/>
      </xdr:nvSpPr>
      <xdr:spPr>
        <a:xfrm>
          <a:off x="14909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170604</xdr:rowOff>
    </xdr:from>
    <xdr:to>
      <xdr:col>68</xdr:col>
      <xdr:colOff>203200</xdr:colOff>
      <xdr:row>45</xdr:row>
      <xdr:rowOff>100754</xdr:rowOff>
    </xdr:to>
    <xdr:sp macro="" textlink="">
      <xdr:nvSpPr>
        <xdr:cNvPr id="408" name="楕円 407"/>
        <xdr:cNvSpPr/>
      </xdr:nvSpPr>
      <xdr:spPr>
        <a:xfrm>
          <a:off x="14351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85531</xdr:rowOff>
    </xdr:from>
    <xdr:ext cx="762000" cy="259045"/>
    <xdr:sp macro="" textlink="">
      <xdr:nvSpPr>
        <xdr:cNvPr id="409" name="テキスト ボックス 408"/>
        <xdr:cNvSpPr txBox="1"/>
      </xdr:nvSpPr>
      <xdr:spPr>
        <a:xfrm>
          <a:off x="14020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10" name="楕円 409"/>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11" name="テキスト ボックス 410"/>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基幹産業に乏しく、都市計画税を徴収していないなど、脆弱な税財政基盤の中、集中豪雨に伴う浸水対策や、本市の喫緊の課題である南海トラフ地震対策等に集中的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将来負担比率の低減に取り組んでい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155279</xdr:rowOff>
    </xdr:from>
    <xdr:to>
      <xdr:col>81</xdr:col>
      <xdr:colOff>44450</xdr:colOff>
      <xdr:row>22</xdr:row>
      <xdr:rowOff>48175</xdr:rowOff>
    </xdr:to>
    <xdr:cxnSp macro="">
      <xdr:nvCxnSpPr>
        <xdr:cNvPr id="445" name="直線コネクタ 444"/>
        <xdr:cNvCxnSpPr/>
      </xdr:nvCxnSpPr>
      <xdr:spPr>
        <a:xfrm flipV="1">
          <a:off x="16179800" y="375572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104606</xdr:rowOff>
    </xdr:from>
    <xdr:to>
      <xdr:col>77</xdr:col>
      <xdr:colOff>44450</xdr:colOff>
      <xdr:row>22</xdr:row>
      <xdr:rowOff>48175</xdr:rowOff>
    </xdr:to>
    <xdr:cxnSp macro="">
      <xdr:nvCxnSpPr>
        <xdr:cNvPr id="448" name="直線コネクタ 447"/>
        <xdr:cNvCxnSpPr/>
      </xdr:nvCxnSpPr>
      <xdr:spPr>
        <a:xfrm>
          <a:off x="15290800" y="3705056"/>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92540</xdr:rowOff>
    </xdr:from>
    <xdr:to>
      <xdr:col>72</xdr:col>
      <xdr:colOff>203200</xdr:colOff>
      <xdr:row>21</xdr:row>
      <xdr:rowOff>104606</xdr:rowOff>
    </xdr:to>
    <xdr:cxnSp macro="">
      <xdr:nvCxnSpPr>
        <xdr:cNvPr id="451" name="直線コネクタ 450"/>
        <xdr:cNvCxnSpPr/>
      </xdr:nvCxnSpPr>
      <xdr:spPr>
        <a:xfrm>
          <a:off x="14401800" y="369299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78063</xdr:rowOff>
    </xdr:from>
    <xdr:to>
      <xdr:col>68</xdr:col>
      <xdr:colOff>152400</xdr:colOff>
      <xdr:row>21</xdr:row>
      <xdr:rowOff>92540</xdr:rowOff>
    </xdr:to>
    <xdr:cxnSp macro="">
      <xdr:nvCxnSpPr>
        <xdr:cNvPr id="454" name="直線コネクタ 453"/>
        <xdr:cNvCxnSpPr/>
      </xdr:nvCxnSpPr>
      <xdr:spPr>
        <a:xfrm>
          <a:off x="13512800" y="367851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104479</xdr:rowOff>
    </xdr:from>
    <xdr:to>
      <xdr:col>81</xdr:col>
      <xdr:colOff>95250</xdr:colOff>
      <xdr:row>22</xdr:row>
      <xdr:rowOff>34629</xdr:rowOff>
    </xdr:to>
    <xdr:sp macro="" textlink="">
      <xdr:nvSpPr>
        <xdr:cNvPr id="464" name="楕円 463"/>
        <xdr:cNvSpPr/>
      </xdr:nvSpPr>
      <xdr:spPr>
        <a:xfrm>
          <a:off x="16967200" y="3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356</xdr:rowOff>
    </xdr:from>
    <xdr:ext cx="762000" cy="259045"/>
    <xdr:sp macro="" textlink="">
      <xdr:nvSpPr>
        <xdr:cNvPr id="465" name="将来負担の状況該当値テキスト"/>
        <xdr:cNvSpPr txBox="1"/>
      </xdr:nvSpPr>
      <xdr:spPr>
        <a:xfrm>
          <a:off x="17106900" y="360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168825</xdr:rowOff>
    </xdr:from>
    <xdr:to>
      <xdr:col>77</xdr:col>
      <xdr:colOff>95250</xdr:colOff>
      <xdr:row>22</xdr:row>
      <xdr:rowOff>98975</xdr:rowOff>
    </xdr:to>
    <xdr:sp macro="" textlink="">
      <xdr:nvSpPr>
        <xdr:cNvPr id="466" name="楕円 465"/>
        <xdr:cNvSpPr/>
      </xdr:nvSpPr>
      <xdr:spPr>
        <a:xfrm>
          <a:off x="16129000" y="37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83752</xdr:rowOff>
    </xdr:from>
    <xdr:ext cx="736600" cy="259045"/>
    <xdr:sp macro="" textlink="">
      <xdr:nvSpPr>
        <xdr:cNvPr id="467" name="テキスト ボックス 466"/>
        <xdr:cNvSpPr txBox="1"/>
      </xdr:nvSpPr>
      <xdr:spPr>
        <a:xfrm>
          <a:off x="15798800" y="385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53806</xdr:rowOff>
    </xdr:from>
    <xdr:to>
      <xdr:col>73</xdr:col>
      <xdr:colOff>44450</xdr:colOff>
      <xdr:row>21</xdr:row>
      <xdr:rowOff>155406</xdr:rowOff>
    </xdr:to>
    <xdr:sp macro="" textlink="">
      <xdr:nvSpPr>
        <xdr:cNvPr id="468" name="楕円 467"/>
        <xdr:cNvSpPr/>
      </xdr:nvSpPr>
      <xdr:spPr>
        <a:xfrm>
          <a:off x="152400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140183</xdr:rowOff>
    </xdr:from>
    <xdr:ext cx="762000" cy="259045"/>
    <xdr:sp macro="" textlink="">
      <xdr:nvSpPr>
        <xdr:cNvPr id="469" name="テキスト ボックス 468"/>
        <xdr:cNvSpPr txBox="1"/>
      </xdr:nvSpPr>
      <xdr:spPr>
        <a:xfrm>
          <a:off x="14909800" y="374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41740</xdr:rowOff>
    </xdr:from>
    <xdr:to>
      <xdr:col>68</xdr:col>
      <xdr:colOff>203200</xdr:colOff>
      <xdr:row>21</xdr:row>
      <xdr:rowOff>143340</xdr:rowOff>
    </xdr:to>
    <xdr:sp macro="" textlink="">
      <xdr:nvSpPr>
        <xdr:cNvPr id="470" name="楕円 469"/>
        <xdr:cNvSpPr/>
      </xdr:nvSpPr>
      <xdr:spPr>
        <a:xfrm>
          <a:off x="14351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128117</xdr:rowOff>
    </xdr:from>
    <xdr:ext cx="762000" cy="259045"/>
    <xdr:sp macro="" textlink="">
      <xdr:nvSpPr>
        <xdr:cNvPr id="471" name="テキスト ボックス 470"/>
        <xdr:cNvSpPr txBox="1"/>
      </xdr:nvSpPr>
      <xdr:spPr>
        <a:xfrm>
          <a:off x="14020800" y="37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27263</xdr:rowOff>
    </xdr:from>
    <xdr:to>
      <xdr:col>64</xdr:col>
      <xdr:colOff>152400</xdr:colOff>
      <xdr:row>21</xdr:row>
      <xdr:rowOff>128863</xdr:rowOff>
    </xdr:to>
    <xdr:sp macro="" textlink="">
      <xdr:nvSpPr>
        <xdr:cNvPr id="472" name="楕円 471"/>
        <xdr:cNvSpPr/>
      </xdr:nvSpPr>
      <xdr:spPr>
        <a:xfrm>
          <a:off x="13462000" y="36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113640</xdr:rowOff>
    </xdr:from>
    <xdr:ext cx="762000" cy="259045"/>
    <xdr:sp macro="" textlink="">
      <xdr:nvSpPr>
        <xdr:cNvPr id="473" name="テキスト ボックス 472"/>
        <xdr:cNvSpPr txBox="1"/>
      </xdr:nvSpPr>
      <xdr:spPr>
        <a:xfrm>
          <a:off x="13131800" y="37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従来より給与水準の適正化を図っていることに加え、定員管理計画に基づく行政運営の効率化などにより、類似団体と</a:t>
          </a:r>
          <a:r>
            <a:rPr kumimoji="1" lang="ja-JP" altLang="en-US" sz="1100">
              <a:solidFill>
                <a:sysClr val="windowText" lastClr="000000"/>
              </a:solidFill>
              <a:effectLst/>
              <a:latin typeface="+mn-lt"/>
              <a:ea typeface="+mn-ea"/>
              <a:cs typeface="+mn-cs"/>
            </a:rPr>
            <a:t>同</a:t>
          </a:r>
          <a:r>
            <a:rPr kumimoji="1" lang="ja-JP" altLang="ja-JP" sz="1100">
              <a:solidFill>
                <a:sysClr val="windowText" lastClr="000000"/>
              </a:solidFill>
              <a:effectLst/>
              <a:latin typeface="+mn-lt"/>
              <a:ea typeface="+mn-ea"/>
              <a:cs typeface="+mn-cs"/>
            </a:rPr>
            <a:t>水準</a:t>
          </a:r>
          <a:r>
            <a:rPr kumimoji="1" lang="ja-JP" altLang="en-US" sz="1100">
              <a:solidFill>
                <a:sysClr val="windowText" lastClr="000000"/>
              </a:solidFill>
              <a:effectLst/>
              <a:latin typeface="+mn-lt"/>
              <a:ea typeface="+mn-ea"/>
              <a:cs typeface="+mn-cs"/>
            </a:rPr>
            <a:t>で推移している</a:t>
          </a:r>
          <a:r>
            <a:rPr kumimoji="1" lang="ja-JP" altLang="ja-JP" sz="1100">
              <a:solidFill>
                <a:sysClr val="windowText" lastClr="000000"/>
              </a:solidFill>
              <a:effectLst/>
              <a:latin typeface="+mn-lt"/>
              <a:ea typeface="+mn-ea"/>
              <a:cs typeface="+mn-cs"/>
            </a:rPr>
            <a:t>。今後も引き続き人件費関係経費全体について縮減に努める。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37</xdr:row>
      <xdr:rowOff>69850</xdr:rowOff>
    </xdr:to>
    <xdr:cxnSp macro="">
      <xdr:nvCxnSpPr>
        <xdr:cNvPr id="66" name="直線コネクタ 65"/>
        <xdr:cNvCxnSpPr/>
      </xdr:nvCxnSpPr>
      <xdr:spPr>
        <a:xfrm>
          <a:off x="3987800" y="61544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35560</xdr:rowOff>
    </xdr:to>
    <xdr:cxnSp macro="">
      <xdr:nvCxnSpPr>
        <xdr:cNvPr id="69" name="直線コネクタ 68"/>
        <xdr:cNvCxnSpPr/>
      </xdr:nvCxnSpPr>
      <xdr:spPr>
        <a:xfrm flipV="1">
          <a:off x="3098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35560</xdr:rowOff>
    </xdr:to>
    <xdr:cxnSp macro="">
      <xdr:nvCxnSpPr>
        <xdr:cNvPr id="72" name="直線コネクタ 71"/>
        <xdr:cNvCxnSpPr/>
      </xdr:nvCxnSpPr>
      <xdr:spPr>
        <a:xfrm>
          <a:off x="2209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xdr:cNvCxnSpPr/>
      </xdr:nvCxnSpPr>
      <xdr:spPr>
        <a:xfrm flipV="1">
          <a:off x="1320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新高知市財政再建推進プラン（計画期間：</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年度）に基づき、徹底的な事務事業の見直しを行った結果、引き続き、類似団体と比べて低い水準で推移している。平成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年度に策定した高知市財政健全化プラン（計画期間：平成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～令和４年度）に基づき、今後も事業のスクラップや手法見直しによる事業費の抑制など、常に見直しを行うとともに、計画的・効率的かつ適正な執行に努める。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14</xdr:row>
      <xdr:rowOff>83457</xdr:rowOff>
    </xdr:to>
    <xdr:cxnSp macro="">
      <xdr:nvCxnSpPr>
        <xdr:cNvPr id="129" name="直線コネクタ 128"/>
        <xdr:cNvCxnSpPr/>
      </xdr:nvCxnSpPr>
      <xdr:spPr>
        <a:xfrm flipV="1">
          <a:off x="15671800" y="2407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83457</xdr:rowOff>
    </xdr:to>
    <xdr:cxnSp macro="">
      <xdr:nvCxnSpPr>
        <xdr:cNvPr id="132" name="直線コネクタ 131"/>
        <xdr:cNvCxnSpPr/>
      </xdr:nvCxnSpPr>
      <xdr:spPr>
        <a:xfrm>
          <a:off x="14782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72571</xdr:rowOff>
    </xdr:to>
    <xdr:cxnSp macro="">
      <xdr:nvCxnSpPr>
        <xdr:cNvPr id="135" name="直線コネクタ 134"/>
        <xdr:cNvCxnSpPr/>
      </xdr:nvCxnSpPr>
      <xdr:spPr>
        <a:xfrm>
          <a:off x="13893800" y="242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29029</xdr:rowOff>
    </xdr:to>
    <xdr:cxnSp macro="">
      <xdr:nvCxnSpPr>
        <xdr:cNvPr id="138" name="直線コネクタ 137"/>
        <xdr:cNvCxnSpPr/>
      </xdr:nvCxnSpPr>
      <xdr:spPr>
        <a:xfrm>
          <a:off x="13004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49" name="物件費該当値テキスト"/>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3" name="テキスト ボックス 152"/>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長引く景気低迷や高齢化率の上昇に伴い、生活保護費を中心とする扶助費は、類似団体との比較において高い水準で推移しており、財政構造の硬直化の大きな要因となっているが、社会保障関連経費削減の余地は少ない。</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61</xdr:row>
      <xdr:rowOff>69850</xdr:rowOff>
    </xdr:to>
    <xdr:cxnSp macro="">
      <xdr:nvCxnSpPr>
        <xdr:cNvPr id="190" name="直線コネクタ 189"/>
        <xdr:cNvCxnSpPr/>
      </xdr:nvCxnSpPr>
      <xdr:spPr>
        <a:xfrm flipV="1">
          <a:off x="3987800" y="101854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69850</xdr:rowOff>
    </xdr:to>
    <xdr:cxnSp macro="">
      <xdr:nvCxnSpPr>
        <xdr:cNvPr id="193" name="直線コネクタ 192"/>
        <xdr:cNvCxnSpPr/>
      </xdr:nvCxnSpPr>
      <xdr:spPr>
        <a:xfrm>
          <a:off x="3098800" y="1049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101600</xdr:rowOff>
    </xdr:from>
    <xdr:to>
      <xdr:col>15</xdr:col>
      <xdr:colOff>98425</xdr:colOff>
      <xdr:row>61</xdr:row>
      <xdr:rowOff>31750</xdr:rowOff>
    </xdr:to>
    <xdr:cxnSp macro="">
      <xdr:nvCxnSpPr>
        <xdr:cNvPr id="196" name="直線コネクタ 195"/>
        <xdr:cNvCxnSpPr/>
      </xdr:nvCxnSpPr>
      <xdr:spPr>
        <a:xfrm>
          <a:off x="2209800" y="1038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101600</xdr:rowOff>
    </xdr:from>
    <xdr:to>
      <xdr:col>11</xdr:col>
      <xdr:colOff>9525</xdr:colOff>
      <xdr:row>61</xdr:row>
      <xdr:rowOff>69850</xdr:rowOff>
    </xdr:to>
    <xdr:cxnSp macro="">
      <xdr:nvCxnSpPr>
        <xdr:cNvPr id="199" name="直線コネクタ 198"/>
        <xdr:cNvCxnSpPr/>
      </xdr:nvCxnSpPr>
      <xdr:spPr>
        <a:xfrm flipV="1">
          <a:off x="1320800" y="1038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11" name="楕円 210"/>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2" name="テキスト ボックス 211"/>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13" name="楕円 212"/>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14" name="テキスト ボックス 213"/>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50800</xdr:rowOff>
    </xdr:from>
    <xdr:to>
      <xdr:col>11</xdr:col>
      <xdr:colOff>60325</xdr:colOff>
      <xdr:row>60</xdr:row>
      <xdr:rowOff>152400</xdr:rowOff>
    </xdr:to>
    <xdr:sp macro="" textlink="">
      <xdr:nvSpPr>
        <xdr:cNvPr id="215" name="楕円 214"/>
        <xdr:cNvSpPr/>
      </xdr:nvSpPr>
      <xdr:spPr>
        <a:xfrm>
          <a:off x="2159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137177</xdr:rowOff>
    </xdr:from>
    <xdr:ext cx="762000" cy="259045"/>
    <xdr:sp macro="" textlink="">
      <xdr:nvSpPr>
        <xdr:cNvPr id="216" name="テキスト ボックス 215"/>
        <xdr:cNvSpPr txBox="1"/>
      </xdr:nvSpPr>
      <xdr:spPr>
        <a:xfrm>
          <a:off x="1828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7" name="楕円 216"/>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8" name="テキスト ボックス 217"/>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類似団体平均と同水準で推移しており、今後も市税や交付税等の財源確保に努めるとともに、繰出基準に基づく適正な処理を行っていく。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57150</xdr:rowOff>
    </xdr:to>
    <xdr:cxnSp macro="">
      <xdr:nvCxnSpPr>
        <xdr:cNvPr id="251" name="直線コネクタ 250"/>
        <xdr:cNvCxnSpPr/>
      </xdr:nvCxnSpPr>
      <xdr:spPr>
        <a:xfrm>
          <a:off x="15671800" y="1014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31750</xdr:rowOff>
    </xdr:to>
    <xdr:cxnSp macro="">
      <xdr:nvCxnSpPr>
        <xdr:cNvPr id="254" name="直線コネクタ 253"/>
        <xdr:cNvCxnSpPr/>
      </xdr:nvCxnSpPr>
      <xdr:spPr>
        <a:xfrm>
          <a:off x="14782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165100</xdr:rowOff>
    </xdr:to>
    <xdr:cxnSp macro="">
      <xdr:nvCxnSpPr>
        <xdr:cNvPr id="257" name="直線コネクタ 256"/>
        <xdr:cNvCxnSpPr/>
      </xdr:nvCxnSpPr>
      <xdr:spPr>
        <a:xfrm>
          <a:off x="13893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58</xdr:row>
      <xdr:rowOff>101600</xdr:rowOff>
    </xdr:to>
    <xdr:cxnSp macro="">
      <xdr:nvCxnSpPr>
        <xdr:cNvPr id="260" name="直線コネクタ 259"/>
        <xdr:cNvCxnSpPr/>
      </xdr:nvCxnSpPr>
      <xdr:spPr>
        <a:xfrm>
          <a:off x="13004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6350</xdr:rowOff>
    </xdr:from>
    <xdr:to>
      <xdr:col>82</xdr:col>
      <xdr:colOff>158750</xdr:colOff>
      <xdr:row>59</xdr:row>
      <xdr:rowOff>107950</xdr:rowOff>
    </xdr:to>
    <xdr:sp macro="" textlink="">
      <xdr:nvSpPr>
        <xdr:cNvPr id="270" name="楕円 269"/>
        <xdr:cNvSpPr/>
      </xdr:nvSpPr>
      <xdr:spPr>
        <a:xfrm>
          <a:off x="16459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149877</xdr:rowOff>
    </xdr:from>
    <xdr:ext cx="762000" cy="259045"/>
    <xdr:sp macro="" textlink="">
      <xdr:nvSpPr>
        <xdr:cNvPr id="271" name="その他該当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6" name="楕円 275"/>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7" name="テキスト ボックス 276"/>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8" name="楕円 277"/>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99077</xdr:rowOff>
    </xdr:from>
    <xdr:ext cx="762000" cy="259045"/>
    <xdr:sp macro="" textlink="">
      <xdr:nvSpPr>
        <xdr:cNvPr id="279" name="テキスト ボックス 278"/>
        <xdr:cNvSpPr txBox="1"/>
      </xdr:nvSpPr>
      <xdr:spPr>
        <a:xfrm>
          <a:off x="12623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類似団体平均と同水準で推移しており、今後も引き続き事務事業の見直しに努める。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34</xdr:row>
      <xdr:rowOff>104140</xdr:rowOff>
    </xdr:to>
    <xdr:cxnSp macro="">
      <xdr:nvCxnSpPr>
        <xdr:cNvPr id="312" name="直線コネクタ 311"/>
        <xdr:cNvCxnSpPr/>
      </xdr:nvCxnSpPr>
      <xdr:spPr>
        <a:xfrm>
          <a:off x="15671800" y="592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34</xdr:row>
      <xdr:rowOff>96520</xdr:rowOff>
    </xdr:to>
    <xdr:cxnSp macro="">
      <xdr:nvCxnSpPr>
        <xdr:cNvPr id="315" name="直線コネクタ 314"/>
        <xdr:cNvCxnSpPr/>
      </xdr:nvCxnSpPr>
      <xdr:spPr>
        <a:xfrm>
          <a:off x="14782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96520</xdr:rowOff>
    </xdr:from>
    <xdr:to>
      <xdr:col>73</xdr:col>
      <xdr:colOff>180975</xdr:colOff>
      <xdr:row>34</xdr:row>
      <xdr:rowOff>104140</xdr:rowOff>
    </xdr:to>
    <xdr:cxnSp macro="">
      <xdr:nvCxnSpPr>
        <xdr:cNvPr id="318" name="直線コネクタ 317"/>
        <xdr:cNvCxnSpPr/>
      </xdr:nvCxnSpPr>
      <xdr:spPr>
        <a:xfrm flipV="1">
          <a:off x="13893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134620</xdr:rowOff>
    </xdr:to>
    <xdr:cxnSp macro="">
      <xdr:nvCxnSpPr>
        <xdr:cNvPr id="321" name="直線コネクタ 320"/>
        <xdr:cNvCxnSpPr/>
      </xdr:nvCxnSpPr>
      <xdr:spPr>
        <a:xfrm flipV="1">
          <a:off x="13004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31" name="楕円 330"/>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25417</xdr:rowOff>
    </xdr:from>
    <xdr:ext cx="762000" cy="259045"/>
    <xdr:sp macro="" textlink="">
      <xdr:nvSpPr>
        <xdr:cNvPr id="332" name="補助費等該当値テキスト"/>
        <xdr:cNvSpPr txBox="1"/>
      </xdr:nvSpPr>
      <xdr:spPr>
        <a:xfrm>
          <a:off x="165989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3" name="楕円 332"/>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34" name="テキスト ボックス 333"/>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45720</xdr:rowOff>
    </xdr:from>
    <xdr:to>
      <xdr:col>74</xdr:col>
      <xdr:colOff>31750</xdr:colOff>
      <xdr:row>34</xdr:row>
      <xdr:rowOff>147320</xdr:rowOff>
    </xdr:to>
    <xdr:sp macro="" textlink="">
      <xdr:nvSpPr>
        <xdr:cNvPr id="335" name="楕円 334"/>
        <xdr:cNvSpPr/>
      </xdr:nvSpPr>
      <xdr:spPr>
        <a:xfrm>
          <a:off x="14732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36" name="テキスト ボックス 335"/>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7" name="楕円 336"/>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38" name="テキスト ボックス 337"/>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83820</xdr:rowOff>
    </xdr:from>
    <xdr:to>
      <xdr:col>65</xdr:col>
      <xdr:colOff>53975</xdr:colOff>
      <xdr:row>35</xdr:row>
      <xdr:rowOff>13970</xdr:rowOff>
    </xdr:to>
    <xdr:sp macro="" textlink="">
      <xdr:nvSpPr>
        <xdr:cNvPr id="339" name="楕円 338"/>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170197</xdr:rowOff>
    </xdr:from>
    <xdr:ext cx="762000" cy="259045"/>
    <xdr:sp macro="" textlink="">
      <xdr:nvSpPr>
        <xdr:cNvPr id="340" name="テキスト ボックス 339"/>
        <xdr:cNvSpPr txBox="1"/>
      </xdr:nvSpPr>
      <xdr:spPr>
        <a:xfrm>
          <a:off x="12623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プロジェクト事業の実施や国の経済対策との協調、地域経済への配慮等による投資的事業の実施に伴う市債発行に比例し、類似団体との比較においても極めて高い状態となっ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39370</xdr:rowOff>
    </xdr:from>
    <xdr:to>
      <xdr:col>24</xdr:col>
      <xdr:colOff>25400</xdr:colOff>
      <xdr:row>80</xdr:row>
      <xdr:rowOff>5080</xdr:rowOff>
    </xdr:to>
    <xdr:cxnSp macro="">
      <xdr:nvCxnSpPr>
        <xdr:cNvPr id="373" name="直線コネクタ 372"/>
        <xdr:cNvCxnSpPr/>
      </xdr:nvCxnSpPr>
      <xdr:spPr>
        <a:xfrm flipV="1">
          <a:off x="3987800" y="135839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xdr:rowOff>
    </xdr:from>
    <xdr:to>
      <xdr:col>19</xdr:col>
      <xdr:colOff>187325</xdr:colOff>
      <xdr:row>80</xdr:row>
      <xdr:rowOff>50800</xdr:rowOff>
    </xdr:to>
    <xdr:cxnSp macro="">
      <xdr:nvCxnSpPr>
        <xdr:cNvPr id="376" name="直線コネクタ 375"/>
        <xdr:cNvCxnSpPr/>
      </xdr:nvCxnSpPr>
      <xdr:spPr>
        <a:xfrm flipV="1">
          <a:off x="3098800" y="1372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50800</xdr:rowOff>
    </xdr:from>
    <xdr:to>
      <xdr:col>15</xdr:col>
      <xdr:colOff>98425</xdr:colOff>
      <xdr:row>80</xdr:row>
      <xdr:rowOff>50800</xdr:rowOff>
    </xdr:to>
    <xdr:cxnSp macro="">
      <xdr:nvCxnSpPr>
        <xdr:cNvPr id="379" name="直線コネクタ 378"/>
        <xdr:cNvCxnSpPr/>
      </xdr:nvCxnSpPr>
      <xdr:spPr>
        <a:xfrm>
          <a:off x="2209800" y="1376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165100</xdr:rowOff>
    </xdr:to>
    <xdr:cxnSp macro="">
      <xdr:nvCxnSpPr>
        <xdr:cNvPr id="382" name="直線コネクタ 381"/>
        <xdr:cNvCxnSpPr/>
      </xdr:nvCxnSpPr>
      <xdr:spPr>
        <a:xfrm flipV="1">
          <a:off x="1320800" y="1376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92" name="楕円 391"/>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93" name="公債費該当値テキスト"/>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94" name="楕円 393"/>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95" name="テキスト ボックス 394"/>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0</xdr:rowOff>
    </xdr:from>
    <xdr:to>
      <xdr:col>15</xdr:col>
      <xdr:colOff>149225</xdr:colOff>
      <xdr:row>80</xdr:row>
      <xdr:rowOff>101600</xdr:rowOff>
    </xdr:to>
    <xdr:sp macro="" textlink="">
      <xdr:nvSpPr>
        <xdr:cNvPr id="396" name="楕円 395"/>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86377</xdr:rowOff>
    </xdr:from>
    <xdr:ext cx="762000" cy="259045"/>
    <xdr:sp macro="" textlink="">
      <xdr:nvSpPr>
        <xdr:cNvPr id="397" name="テキスト ボックス 396"/>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0</xdr:rowOff>
    </xdr:from>
    <xdr:to>
      <xdr:col>11</xdr:col>
      <xdr:colOff>60325</xdr:colOff>
      <xdr:row>80</xdr:row>
      <xdr:rowOff>101600</xdr:rowOff>
    </xdr:to>
    <xdr:sp macro="" textlink="">
      <xdr:nvSpPr>
        <xdr:cNvPr id="398" name="楕円 397"/>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99" name="テキスト ボックス 398"/>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400" name="楕円 399"/>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401" name="テキスト ボックス 400"/>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effectLst/>
              <a:latin typeface="+mn-lt"/>
              <a:ea typeface="+mn-ea"/>
              <a:cs typeface="+mn-cs"/>
            </a:rPr>
            <a:t>人件</a:t>
          </a:r>
          <a:r>
            <a:rPr kumimoji="1" lang="ja-JP" altLang="ja-JP" sz="1100">
              <a:solidFill>
                <a:sysClr val="windowText" lastClr="000000"/>
              </a:solidFill>
              <a:effectLst/>
              <a:latin typeface="+mn-lt"/>
              <a:ea typeface="+mn-ea"/>
              <a:cs typeface="+mn-cs"/>
            </a:rPr>
            <a:t>費等の増加が負担要素となったものの、定数管理計画等による行政運営の効率化や事務事業見直しによる経費削減などに努めたことに伴い前年度と同値を維持できており、 今後もより一層の歳出削減に努める。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76</xdr:row>
      <xdr:rowOff>27939</xdr:rowOff>
    </xdr:to>
    <xdr:cxnSp macro="">
      <xdr:nvCxnSpPr>
        <xdr:cNvPr id="434" name="直線コネクタ 433"/>
        <xdr:cNvCxnSpPr/>
      </xdr:nvCxnSpPr>
      <xdr:spPr>
        <a:xfrm>
          <a:off x="15671800" y="13035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5080</xdr:rowOff>
    </xdr:to>
    <xdr:cxnSp macro="">
      <xdr:nvCxnSpPr>
        <xdr:cNvPr id="437" name="直線コネクタ 436"/>
        <xdr:cNvCxnSpPr/>
      </xdr:nvCxnSpPr>
      <xdr:spPr>
        <a:xfrm>
          <a:off x="14782800" y="13035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76</xdr:row>
      <xdr:rowOff>5080</xdr:rowOff>
    </xdr:to>
    <xdr:cxnSp macro="">
      <xdr:nvCxnSpPr>
        <xdr:cNvPr id="440" name="直線コネクタ 439"/>
        <xdr:cNvCxnSpPr/>
      </xdr:nvCxnSpPr>
      <xdr:spPr>
        <a:xfrm>
          <a:off x="13893800" y="12875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115570</xdr:rowOff>
    </xdr:to>
    <xdr:cxnSp macro="">
      <xdr:nvCxnSpPr>
        <xdr:cNvPr id="443" name="直線コネクタ 442"/>
        <xdr:cNvCxnSpPr/>
      </xdr:nvCxnSpPr>
      <xdr:spPr>
        <a:xfrm flipV="1">
          <a:off x="13004800" y="12875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53" name="楕円 452"/>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120666</xdr:rowOff>
    </xdr:from>
    <xdr:ext cx="762000" cy="259045"/>
    <xdr:sp macro="" textlink="">
      <xdr:nvSpPr>
        <xdr:cNvPr id="454" name="公債費以外該当値テキスト"/>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55" name="楕円 454"/>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56" name="テキスト ボックス 455"/>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57" name="楕円 456"/>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58" name="テキスト ボックス 457"/>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59" name="楕円 458"/>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60" name="テキスト ボックス 459"/>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61" name="楕円 46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62" name="テキスト ボックス 461"/>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71618</xdr:rowOff>
    </xdr:from>
    <xdr:to>
      <xdr:col>29</xdr:col>
      <xdr:colOff>127000</xdr:colOff>
      <xdr:row>14</xdr:row>
      <xdr:rowOff>166853</xdr:rowOff>
    </xdr:to>
    <xdr:cxnSp macro="">
      <xdr:nvCxnSpPr>
        <xdr:cNvPr id="48" name="直線コネクタ 47"/>
        <xdr:cNvCxnSpPr/>
      </xdr:nvCxnSpPr>
      <xdr:spPr bwMode="auto">
        <a:xfrm flipV="1">
          <a:off x="5003800" y="2348093"/>
          <a:ext cx="647700" cy="26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166853</xdr:rowOff>
    </xdr:from>
    <xdr:to>
      <xdr:col>26</xdr:col>
      <xdr:colOff>50800</xdr:colOff>
      <xdr:row>15</xdr:row>
      <xdr:rowOff>46792</xdr:rowOff>
    </xdr:to>
    <xdr:cxnSp macro="">
      <xdr:nvCxnSpPr>
        <xdr:cNvPr id="51" name="直線コネクタ 50"/>
        <xdr:cNvCxnSpPr/>
      </xdr:nvCxnSpPr>
      <xdr:spPr bwMode="auto">
        <a:xfrm flipV="1">
          <a:off x="4305300" y="2614778"/>
          <a:ext cx="698500" cy="5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46792</xdr:rowOff>
    </xdr:from>
    <xdr:to>
      <xdr:col>22</xdr:col>
      <xdr:colOff>114300</xdr:colOff>
      <xdr:row>15</xdr:row>
      <xdr:rowOff>124379</xdr:rowOff>
    </xdr:to>
    <xdr:cxnSp macro="">
      <xdr:nvCxnSpPr>
        <xdr:cNvPr id="54" name="直線コネクタ 53"/>
        <xdr:cNvCxnSpPr/>
      </xdr:nvCxnSpPr>
      <xdr:spPr bwMode="auto">
        <a:xfrm flipV="1">
          <a:off x="3606800" y="2666167"/>
          <a:ext cx="698500" cy="7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124379</xdr:rowOff>
    </xdr:from>
    <xdr:to>
      <xdr:col>18</xdr:col>
      <xdr:colOff>177800</xdr:colOff>
      <xdr:row>15</xdr:row>
      <xdr:rowOff>169002</xdr:rowOff>
    </xdr:to>
    <xdr:cxnSp macro="">
      <xdr:nvCxnSpPr>
        <xdr:cNvPr id="57" name="直線コネクタ 56"/>
        <xdr:cNvCxnSpPr/>
      </xdr:nvCxnSpPr>
      <xdr:spPr bwMode="auto">
        <a:xfrm flipV="1">
          <a:off x="2908300" y="2743754"/>
          <a:ext cx="698500" cy="4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20818</xdr:rowOff>
    </xdr:from>
    <xdr:to>
      <xdr:col>29</xdr:col>
      <xdr:colOff>177800</xdr:colOff>
      <xdr:row>13</xdr:row>
      <xdr:rowOff>122418</xdr:rowOff>
    </xdr:to>
    <xdr:sp macro="" textlink="">
      <xdr:nvSpPr>
        <xdr:cNvPr id="67" name="楕円 66"/>
        <xdr:cNvSpPr/>
      </xdr:nvSpPr>
      <xdr:spPr bwMode="auto">
        <a:xfrm>
          <a:off x="5600700" y="229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37345</xdr:rowOff>
    </xdr:from>
    <xdr:ext cx="762000" cy="259045"/>
    <xdr:sp macro="" textlink="">
      <xdr:nvSpPr>
        <xdr:cNvPr id="68" name="人口1人当たり決算額の推移該当値テキスト130"/>
        <xdr:cNvSpPr txBox="1"/>
      </xdr:nvSpPr>
      <xdr:spPr>
        <a:xfrm>
          <a:off x="5740400" y="214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116053</xdr:rowOff>
    </xdr:from>
    <xdr:to>
      <xdr:col>26</xdr:col>
      <xdr:colOff>101600</xdr:colOff>
      <xdr:row>15</xdr:row>
      <xdr:rowOff>46203</xdr:rowOff>
    </xdr:to>
    <xdr:sp macro="" textlink="">
      <xdr:nvSpPr>
        <xdr:cNvPr id="69" name="楕円 68"/>
        <xdr:cNvSpPr/>
      </xdr:nvSpPr>
      <xdr:spPr bwMode="auto">
        <a:xfrm>
          <a:off x="4953000" y="256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56380</xdr:rowOff>
    </xdr:from>
    <xdr:ext cx="736600" cy="259045"/>
    <xdr:sp macro="" textlink="">
      <xdr:nvSpPr>
        <xdr:cNvPr id="70" name="テキスト ボックス 69"/>
        <xdr:cNvSpPr txBox="1"/>
      </xdr:nvSpPr>
      <xdr:spPr>
        <a:xfrm>
          <a:off x="4622800" y="2332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167442</xdr:rowOff>
    </xdr:from>
    <xdr:to>
      <xdr:col>22</xdr:col>
      <xdr:colOff>165100</xdr:colOff>
      <xdr:row>15</xdr:row>
      <xdr:rowOff>97592</xdr:rowOff>
    </xdr:to>
    <xdr:sp macro="" textlink="">
      <xdr:nvSpPr>
        <xdr:cNvPr id="71" name="楕円 70"/>
        <xdr:cNvSpPr/>
      </xdr:nvSpPr>
      <xdr:spPr bwMode="auto">
        <a:xfrm>
          <a:off x="4254500" y="261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107769</xdr:rowOff>
    </xdr:from>
    <xdr:ext cx="762000" cy="259045"/>
    <xdr:sp macro="" textlink="">
      <xdr:nvSpPr>
        <xdr:cNvPr id="72" name="テキスト ボックス 71"/>
        <xdr:cNvSpPr txBox="1"/>
      </xdr:nvSpPr>
      <xdr:spPr>
        <a:xfrm>
          <a:off x="3924300" y="238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73579</xdr:rowOff>
    </xdr:from>
    <xdr:to>
      <xdr:col>19</xdr:col>
      <xdr:colOff>38100</xdr:colOff>
      <xdr:row>16</xdr:row>
      <xdr:rowOff>3729</xdr:rowOff>
    </xdr:to>
    <xdr:sp macro="" textlink="">
      <xdr:nvSpPr>
        <xdr:cNvPr id="73" name="楕円 72"/>
        <xdr:cNvSpPr/>
      </xdr:nvSpPr>
      <xdr:spPr bwMode="auto">
        <a:xfrm>
          <a:off x="3556000" y="269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13906</xdr:rowOff>
    </xdr:from>
    <xdr:ext cx="762000" cy="259045"/>
    <xdr:sp macro="" textlink="">
      <xdr:nvSpPr>
        <xdr:cNvPr id="74" name="テキスト ボックス 73"/>
        <xdr:cNvSpPr txBox="1"/>
      </xdr:nvSpPr>
      <xdr:spPr>
        <a:xfrm>
          <a:off x="3225800" y="24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118202</xdr:rowOff>
    </xdr:from>
    <xdr:to>
      <xdr:col>15</xdr:col>
      <xdr:colOff>101600</xdr:colOff>
      <xdr:row>16</xdr:row>
      <xdr:rowOff>48352</xdr:rowOff>
    </xdr:to>
    <xdr:sp macro="" textlink="">
      <xdr:nvSpPr>
        <xdr:cNvPr id="75" name="楕円 74"/>
        <xdr:cNvSpPr/>
      </xdr:nvSpPr>
      <xdr:spPr bwMode="auto">
        <a:xfrm>
          <a:off x="2857500" y="273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58529</xdr:rowOff>
    </xdr:from>
    <xdr:ext cx="762000" cy="259045"/>
    <xdr:sp macro="" textlink="">
      <xdr:nvSpPr>
        <xdr:cNvPr id="76" name="テキスト ボックス 75"/>
        <xdr:cNvSpPr txBox="1"/>
      </xdr:nvSpPr>
      <xdr:spPr>
        <a:xfrm>
          <a:off x="2527300" y="250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171386</xdr:rowOff>
    </xdr:from>
    <xdr:to>
      <xdr:col>29</xdr:col>
      <xdr:colOff>127000</xdr:colOff>
      <xdr:row>33</xdr:row>
      <xdr:rowOff>284353</xdr:rowOff>
    </xdr:to>
    <xdr:cxnSp macro="">
      <xdr:nvCxnSpPr>
        <xdr:cNvPr id="109" name="直線コネクタ 108"/>
        <xdr:cNvCxnSpPr/>
      </xdr:nvCxnSpPr>
      <xdr:spPr bwMode="auto">
        <a:xfrm>
          <a:off x="5003800" y="6095936"/>
          <a:ext cx="647700" cy="11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147079</xdr:rowOff>
    </xdr:from>
    <xdr:to>
      <xdr:col>26</xdr:col>
      <xdr:colOff>50800</xdr:colOff>
      <xdr:row>33</xdr:row>
      <xdr:rowOff>171386</xdr:rowOff>
    </xdr:to>
    <xdr:cxnSp macro="">
      <xdr:nvCxnSpPr>
        <xdr:cNvPr id="112" name="直線コネクタ 111"/>
        <xdr:cNvCxnSpPr/>
      </xdr:nvCxnSpPr>
      <xdr:spPr bwMode="auto">
        <a:xfrm>
          <a:off x="4305300" y="6071629"/>
          <a:ext cx="698500" cy="2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147079</xdr:rowOff>
    </xdr:from>
    <xdr:to>
      <xdr:col>22</xdr:col>
      <xdr:colOff>114300</xdr:colOff>
      <xdr:row>33</xdr:row>
      <xdr:rowOff>170091</xdr:rowOff>
    </xdr:to>
    <xdr:cxnSp macro="">
      <xdr:nvCxnSpPr>
        <xdr:cNvPr id="115" name="直線コネクタ 114"/>
        <xdr:cNvCxnSpPr/>
      </xdr:nvCxnSpPr>
      <xdr:spPr bwMode="auto">
        <a:xfrm flipV="1">
          <a:off x="3606800" y="6071629"/>
          <a:ext cx="6985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106997</xdr:rowOff>
    </xdr:from>
    <xdr:to>
      <xdr:col>18</xdr:col>
      <xdr:colOff>177800</xdr:colOff>
      <xdr:row>33</xdr:row>
      <xdr:rowOff>170091</xdr:rowOff>
    </xdr:to>
    <xdr:cxnSp macro="">
      <xdr:nvCxnSpPr>
        <xdr:cNvPr id="118" name="直線コネクタ 117"/>
        <xdr:cNvCxnSpPr/>
      </xdr:nvCxnSpPr>
      <xdr:spPr bwMode="auto">
        <a:xfrm>
          <a:off x="2908300" y="6031547"/>
          <a:ext cx="698500" cy="63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233553</xdr:rowOff>
    </xdr:from>
    <xdr:to>
      <xdr:col>29</xdr:col>
      <xdr:colOff>177800</xdr:colOff>
      <xdr:row>33</xdr:row>
      <xdr:rowOff>335153</xdr:rowOff>
    </xdr:to>
    <xdr:sp macro="" textlink="">
      <xdr:nvSpPr>
        <xdr:cNvPr id="128" name="楕円 127"/>
        <xdr:cNvSpPr/>
      </xdr:nvSpPr>
      <xdr:spPr bwMode="auto">
        <a:xfrm>
          <a:off x="5600700" y="615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142130</xdr:rowOff>
    </xdr:from>
    <xdr:ext cx="762000" cy="259045"/>
    <xdr:sp macro="" textlink="">
      <xdr:nvSpPr>
        <xdr:cNvPr id="129" name="人口1人当たり決算額の推移該当値テキスト445"/>
        <xdr:cNvSpPr txBox="1"/>
      </xdr:nvSpPr>
      <xdr:spPr>
        <a:xfrm>
          <a:off x="5740400" y="606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120586</xdr:rowOff>
    </xdr:from>
    <xdr:to>
      <xdr:col>26</xdr:col>
      <xdr:colOff>101600</xdr:colOff>
      <xdr:row>33</xdr:row>
      <xdr:rowOff>222186</xdr:rowOff>
    </xdr:to>
    <xdr:sp macro="" textlink="">
      <xdr:nvSpPr>
        <xdr:cNvPr id="130" name="楕円 129"/>
        <xdr:cNvSpPr/>
      </xdr:nvSpPr>
      <xdr:spPr bwMode="auto">
        <a:xfrm>
          <a:off x="4953000" y="604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60913</xdr:rowOff>
    </xdr:from>
    <xdr:ext cx="736600" cy="259045"/>
    <xdr:sp macro="" textlink="">
      <xdr:nvSpPr>
        <xdr:cNvPr id="131" name="テキスト ボックス 130"/>
        <xdr:cNvSpPr txBox="1"/>
      </xdr:nvSpPr>
      <xdr:spPr>
        <a:xfrm>
          <a:off x="4622800" y="5814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96279</xdr:rowOff>
    </xdr:from>
    <xdr:to>
      <xdr:col>22</xdr:col>
      <xdr:colOff>165100</xdr:colOff>
      <xdr:row>33</xdr:row>
      <xdr:rowOff>197879</xdr:rowOff>
    </xdr:to>
    <xdr:sp macro="" textlink="">
      <xdr:nvSpPr>
        <xdr:cNvPr id="132" name="楕円 131"/>
        <xdr:cNvSpPr/>
      </xdr:nvSpPr>
      <xdr:spPr bwMode="auto">
        <a:xfrm>
          <a:off x="4254500" y="602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36606</xdr:rowOff>
    </xdr:from>
    <xdr:ext cx="762000" cy="259045"/>
    <xdr:sp macro="" textlink="">
      <xdr:nvSpPr>
        <xdr:cNvPr id="133" name="テキスト ボックス 132"/>
        <xdr:cNvSpPr txBox="1"/>
      </xdr:nvSpPr>
      <xdr:spPr>
        <a:xfrm>
          <a:off x="3924300" y="578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119291</xdr:rowOff>
    </xdr:from>
    <xdr:to>
      <xdr:col>19</xdr:col>
      <xdr:colOff>38100</xdr:colOff>
      <xdr:row>33</xdr:row>
      <xdr:rowOff>220891</xdr:rowOff>
    </xdr:to>
    <xdr:sp macro="" textlink="">
      <xdr:nvSpPr>
        <xdr:cNvPr id="134" name="楕円 133"/>
        <xdr:cNvSpPr/>
      </xdr:nvSpPr>
      <xdr:spPr bwMode="auto">
        <a:xfrm>
          <a:off x="3556000" y="604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59618</xdr:rowOff>
    </xdr:from>
    <xdr:ext cx="762000" cy="259045"/>
    <xdr:sp macro="" textlink="">
      <xdr:nvSpPr>
        <xdr:cNvPr id="135" name="テキスト ボックス 134"/>
        <xdr:cNvSpPr txBox="1"/>
      </xdr:nvSpPr>
      <xdr:spPr>
        <a:xfrm>
          <a:off x="3225800" y="581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56197</xdr:rowOff>
    </xdr:from>
    <xdr:to>
      <xdr:col>15</xdr:col>
      <xdr:colOff>101600</xdr:colOff>
      <xdr:row>33</xdr:row>
      <xdr:rowOff>157797</xdr:rowOff>
    </xdr:to>
    <xdr:sp macro="" textlink="">
      <xdr:nvSpPr>
        <xdr:cNvPr id="136" name="楕円 135"/>
        <xdr:cNvSpPr/>
      </xdr:nvSpPr>
      <xdr:spPr bwMode="auto">
        <a:xfrm>
          <a:off x="2857500" y="598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339424</xdr:rowOff>
    </xdr:from>
    <xdr:ext cx="762000" cy="259045"/>
    <xdr:sp macro="" textlink="">
      <xdr:nvSpPr>
        <xdr:cNvPr id="137" name="テキスト ボックス 136"/>
        <xdr:cNvSpPr txBox="1"/>
      </xdr:nvSpPr>
      <xdr:spPr>
        <a:xfrm>
          <a:off x="2527300" y="574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34348</xdr:rowOff>
    </xdr:from>
    <xdr:to>
      <xdr:col>24</xdr:col>
      <xdr:colOff>63500</xdr:colOff>
      <xdr:row>35</xdr:row>
      <xdr:rowOff>41272</xdr:rowOff>
    </xdr:to>
    <xdr:cxnSp macro="">
      <xdr:nvCxnSpPr>
        <xdr:cNvPr id="63" name="直線コネクタ 62"/>
        <xdr:cNvCxnSpPr/>
      </xdr:nvCxnSpPr>
      <xdr:spPr>
        <a:xfrm flipV="1">
          <a:off x="3797300" y="5692198"/>
          <a:ext cx="838200" cy="34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23440</xdr:rowOff>
    </xdr:from>
    <xdr:to>
      <xdr:col>19</xdr:col>
      <xdr:colOff>177800</xdr:colOff>
      <xdr:row>35</xdr:row>
      <xdr:rowOff>41272</xdr:rowOff>
    </xdr:to>
    <xdr:cxnSp macro="">
      <xdr:nvCxnSpPr>
        <xdr:cNvPr id="66" name="直線コネクタ 65"/>
        <xdr:cNvCxnSpPr/>
      </xdr:nvCxnSpPr>
      <xdr:spPr>
        <a:xfrm>
          <a:off x="2908300" y="6024190"/>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23440</xdr:rowOff>
    </xdr:from>
    <xdr:to>
      <xdr:col>15</xdr:col>
      <xdr:colOff>50800</xdr:colOff>
      <xdr:row>35</xdr:row>
      <xdr:rowOff>70793</xdr:rowOff>
    </xdr:to>
    <xdr:cxnSp macro="">
      <xdr:nvCxnSpPr>
        <xdr:cNvPr id="69" name="直線コネクタ 68"/>
        <xdr:cNvCxnSpPr/>
      </xdr:nvCxnSpPr>
      <xdr:spPr>
        <a:xfrm flipV="1">
          <a:off x="2019300" y="60241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70793</xdr:rowOff>
    </xdr:from>
    <xdr:to>
      <xdr:col>10</xdr:col>
      <xdr:colOff>114300</xdr:colOff>
      <xdr:row>35</xdr:row>
      <xdr:rowOff>89310</xdr:rowOff>
    </xdr:to>
    <xdr:cxnSp macro="">
      <xdr:nvCxnSpPr>
        <xdr:cNvPr id="72" name="直線コネクタ 71"/>
        <xdr:cNvCxnSpPr/>
      </xdr:nvCxnSpPr>
      <xdr:spPr>
        <a:xfrm flipV="1">
          <a:off x="1130300" y="607154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154998</xdr:rowOff>
    </xdr:from>
    <xdr:to>
      <xdr:col>24</xdr:col>
      <xdr:colOff>114300</xdr:colOff>
      <xdr:row>33</xdr:row>
      <xdr:rowOff>85148</xdr:rowOff>
    </xdr:to>
    <xdr:sp macro="" textlink="">
      <xdr:nvSpPr>
        <xdr:cNvPr id="82" name="楕円 81"/>
        <xdr:cNvSpPr/>
      </xdr:nvSpPr>
      <xdr:spPr>
        <a:xfrm>
          <a:off x="4584700" y="56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6425</xdr:rowOff>
    </xdr:from>
    <xdr:ext cx="534377" cy="259045"/>
    <xdr:sp macro="" textlink="">
      <xdr:nvSpPr>
        <xdr:cNvPr id="83" name="人件費該当値テキスト"/>
        <xdr:cNvSpPr txBox="1"/>
      </xdr:nvSpPr>
      <xdr:spPr>
        <a:xfrm>
          <a:off x="4686300" y="54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161922</xdr:rowOff>
    </xdr:from>
    <xdr:to>
      <xdr:col>20</xdr:col>
      <xdr:colOff>38100</xdr:colOff>
      <xdr:row>35</xdr:row>
      <xdr:rowOff>92072</xdr:rowOff>
    </xdr:to>
    <xdr:sp macro="" textlink="">
      <xdr:nvSpPr>
        <xdr:cNvPr id="84" name="楕円 83"/>
        <xdr:cNvSpPr/>
      </xdr:nvSpPr>
      <xdr:spPr>
        <a:xfrm>
          <a:off x="3746500" y="59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108599</xdr:rowOff>
    </xdr:from>
    <xdr:ext cx="534377" cy="259045"/>
    <xdr:sp macro="" textlink="">
      <xdr:nvSpPr>
        <xdr:cNvPr id="85" name="テキスト ボックス 84"/>
        <xdr:cNvSpPr txBox="1"/>
      </xdr:nvSpPr>
      <xdr:spPr>
        <a:xfrm>
          <a:off x="3530111" y="57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144090</xdr:rowOff>
    </xdr:from>
    <xdr:to>
      <xdr:col>15</xdr:col>
      <xdr:colOff>101600</xdr:colOff>
      <xdr:row>35</xdr:row>
      <xdr:rowOff>74240</xdr:rowOff>
    </xdr:to>
    <xdr:sp macro="" textlink="">
      <xdr:nvSpPr>
        <xdr:cNvPr id="86" name="楕円 85"/>
        <xdr:cNvSpPr/>
      </xdr:nvSpPr>
      <xdr:spPr>
        <a:xfrm>
          <a:off x="2857500" y="59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90767</xdr:rowOff>
    </xdr:from>
    <xdr:ext cx="534377" cy="259045"/>
    <xdr:sp macro="" textlink="">
      <xdr:nvSpPr>
        <xdr:cNvPr id="87" name="テキスト ボックス 86"/>
        <xdr:cNvSpPr txBox="1"/>
      </xdr:nvSpPr>
      <xdr:spPr>
        <a:xfrm>
          <a:off x="2641111" y="57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19993</xdr:rowOff>
    </xdr:from>
    <xdr:to>
      <xdr:col>10</xdr:col>
      <xdr:colOff>165100</xdr:colOff>
      <xdr:row>35</xdr:row>
      <xdr:rowOff>121593</xdr:rowOff>
    </xdr:to>
    <xdr:sp macro="" textlink="">
      <xdr:nvSpPr>
        <xdr:cNvPr id="88" name="楕円 87"/>
        <xdr:cNvSpPr/>
      </xdr:nvSpPr>
      <xdr:spPr>
        <a:xfrm>
          <a:off x="1968500" y="60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138120</xdr:rowOff>
    </xdr:from>
    <xdr:ext cx="534377" cy="259045"/>
    <xdr:sp macro="" textlink="">
      <xdr:nvSpPr>
        <xdr:cNvPr id="89" name="テキスト ボックス 88"/>
        <xdr:cNvSpPr txBox="1"/>
      </xdr:nvSpPr>
      <xdr:spPr>
        <a:xfrm>
          <a:off x="1752111" y="57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38510</xdr:rowOff>
    </xdr:from>
    <xdr:to>
      <xdr:col>6</xdr:col>
      <xdr:colOff>38100</xdr:colOff>
      <xdr:row>35</xdr:row>
      <xdr:rowOff>140110</xdr:rowOff>
    </xdr:to>
    <xdr:sp macro="" textlink="">
      <xdr:nvSpPr>
        <xdr:cNvPr id="90" name="楕円 89"/>
        <xdr:cNvSpPr/>
      </xdr:nvSpPr>
      <xdr:spPr>
        <a:xfrm>
          <a:off x="1079500" y="60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156637</xdr:rowOff>
    </xdr:from>
    <xdr:ext cx="534377" cy="259045"/>
    <xdr:sp macro="" textlink="">
      <xdr:nvSpPr>
        <xdr:cNvPr id="91" name="テキスト ボックス 90"/>
        <xdr:cNvSpPr txBox="1"/>
      </xdr:nvSpPr>
      <xdr:spPr>
        <a:xfrm>
          <a:off x="863111" y="58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76172</xdr:rowOff>
    </xdr:from>
    <xdr:to>
      <xdr:col>24</xdr:col>
      <xdr:colOff>63500</xdr:colOff>
      <xdr:row>58</xdr:row>
      <xdr:rowOff>90277</xdr:rowOff>
    </xdr:to>
    <xdr:cxnSp macro="">
      <xdr:nvCxnSpPr>
        <xdr:cNvPr id="119" name="直線コネクタ 118"/>
        <xdr:cNvCxnSpPr/>
      </xdr:nvCxnSpPr>
      <xdr:spPr>
        <a:xfrm>
          <a:off x="3797300" y="10020272"/>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76172</xdr:rowOff>
    </xdr:from>
    <xdr:to>
      <xdr:col>19</xdr:col>
      <xdr:colOff>177800</xdr:colOff>
      <xdr:row>58</xdr:row>
      <xdr:rowOff>161897</xdr:rowOff>
    </xdr:to>
    <xdr:cxnSp macro="">
      <xdr:nvCxnSpPr>
        <xdr:cNvPr id="122" name="直線コネクタ 121"/>
        <xdr:cNvCxnSpPr/>
      </xdr:nvCxnSpPr>
      <xdr:spPr>
        <a:xfrm flipV="1">
          <a:off x="2908300" y="10020272"/>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161897</xdr:rowOff>
    </xdr:from>
    <xdr:to>
      <xdr:col>15</xdr:col>
      <xdr:colOff>50800</xdr:colOff>
      <xdr:row>59</xdr:row>
      <xdr:rowOff>15433</xdr:rowOff>
    </xdr:to>
    <xdr:cxnSp macro="">
      <xdr:nvCxnSpPr>
        <xdr:cNvPr id="125" name="直線コネクタ 124"/>
        <xdr:cNvCxnSpPr/>
      </xdr:nvCxnSpPr>
      <xdr:spPr>
        <a:xfrm flipV="1">
          <a:off x="2019300" y="1010599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15433</xdr:rowOff>
    </xdr:from>
    <xdr:to>
      <xdr:col>10</xdr:col>
      <xdr:colOff>114300</xdr:colOff>
      <xdr:row>59</xdr:row>
      <xdr:rowOff>24714</xdr:rowOff>
    </xdr:to>
    <xdr:cxnSp macro="">
      <xdr:nvCxnSpPr>
        <xdr:cNvPr id="128" name="直線コネクタ 127"/>
        <xdr:cNvCxnSpPr/>
      </xdr:nvCxnSpPr>
      <xdr:spPr>
        <a:xfrm flipV="1">
          <a:off x="1130300" y="10130983"/>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39477</xdr:rowOff>
    </xdr:from>
    <xdr:to>
      <xdr:col>24</xdr:col>
      <xdr:colOff>114300</xdr:colOff>
      <xdr:row>58</xdr:row>
      <xdr:rowOff>141077</xdr:rowOff>
    </xdr:to>
    <xdr:sp macro="" textlink="">
      <xdr:nvSpPr>
        <xdr:cNvPr id="138" name="楕円 137"/>
        <xdr:cNvSpPr/>
      </xdr:nvSpPr>
      <xdr:spPr>
        <a:xfrm>
          <a:off x="4584700" y="99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125854</xdr:rowOff>
    </xdr:from>
    <xdr:ext cx="534377" cy="259045"/>
    <xdr:sp macro="" textlink="">
      <xdr:nvSpPr>
        <xdr:cNvPr id="139" name="物件費該当値テキスト"/>
        <xdr:cNvSpPr txBox="1"/>
      </xdr:nvSpPr>
      <xdr:spPr>
        <a:xfrm>
          <a:off x="4686300" y="98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25372</xdr:rowOff>
    </xdr:from>
    <xdr:to>
      <xdr:col>20</xdr:col>
      <xdr:colOff>38100</xdr:colOff>
      <xdr:row>58</xdr:row>
      <xdr:rowOff>126972</xdr:rowOff>
    </xdr:to>
    <xdr:sp macro="" textlink="">
      <xdr:nvSpPr>
        <xdr:cNvPr id="140" name="楕円 139"/>
        <xdr:cNvSpPr/>
      </xdr:nvSpPr>
      <xdr:spPr>
        <a:xfrm>
          <a:off x="3746500" y="9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118099</xdr:rowOff>
    </xdr:from>
    <xdr:ext cx="534377" cy="259045"/>
    <xdr:sp macro="" textlink="">
      <xdr:nvSpPr>
        <xdr:cNvPr id="141" name="テキスト ボックス 140"/>
        <xdr:cNvSpPr txBox="1"/>
      </xdr:nvSpPr>
      <xdr:spPr>
        <a:xfrm>
          <a:off x="3530111" y="100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111097</xdr:rowOff>
    </xdr:from>
    <xdr:to>
      <xdr:col>15</xdr:col>
      <xdr:colOff>101600</xdr:colOff>
      <xdr:row>59</xdr:row>
      <xdr:rowOff>41247</xdr:rowOff>
    </xdr:to>
    <xdr:sp macro="" textlink="">
      <xdr:nvSpPr>
        <xdr:cNvPr id="142" name="楕円 141"/>
        <xdr:cNvSpPr/>
      </xdr:nvSpPr>
      <xdr:spPr>
        <a:xfrm>
          <a:off x="2857500" y="100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32374</xdr:rowOff>
    </xdr:from>
    <xdr:ext cx="534377" cy="259045"/>
    <xdr:sp macro="" textlink="">
      <xdr:nvSpPr>
        <xdr:cNvPr id="143" name="テキスト ボックス 142"/>
        <xdr:cNvSpPr txBox="1"/>
      </xdr:nvSpPr>
      <xdr:spPr>
        <a:xfrm>
          <a:off x="2641111" y="101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136083</xdr:rowOff>
    </xdr:from>
    <xdr:to>
      <xdr:col>10</xdr:col>
      <xdr:colOff>165100</xdr:colOff>
      <xdr:row>59</xdr:row>
      <xdr:rowOff>66233</xdr:rowOff>
    </xdr:to>
    <xdr:sp macro="" textlink="">
      <xdr:nvSpPr>
        <xdr:cNvPr id="144" name="楕円 143"/>
        <xdr:cNvSpPr/>
      </xdr:nvSpPr>
      <xdr:spPr>
        <a:xfrm>
          <a:off x="1968500" y="100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57360</xdr:rowOff>
    </xdr:from>
    <xdr:ext cx="534377" cy="259045"/>
    <xdr:sp macro="" textlink="">
      <xdr:nvSpPr>
        <xdr:cNvPr id="145" name="テキスト ボックス 144"/>
        <xdr:cNvSpPr txBox="1"/>
      </xdr:nvSpPr>
      <xdr:spPr>
        <a:xfrm>
          <a:off x="1752111" y="101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145364</xdr:rowOff>
    </xdr:from>
    <xdr:to>
      <xdr:col>6</xdr:col>
      <xdr:colOff>38100</xdr:colOff>
      <xdr:row>59</xdr:row>
      <xdr:rowOff>75514</xdr:rowOff>
    </xdr:to>
    <xdr:sp macro="" textlink="">
      <xdr:nvSpPr>
        <xdr:cNvPr id="146" name="楕円 145"/>
        <xdr:cNvSpPr/>
      </xdr:nvSpPr>
      <xdr:spPr>
        <a:xfrm>
          <a:off x="10795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66641</xdr:rowOff>
    </xdr:from>
    <xdr:ext cx="534377" cy="259045"/>
    <xdr:sp macro="" textlink="">
      <xdr:nvSpPr>
        <xdr:cNvPr id="147" name="テキスト ボックス 146"/>
        <xdr:cNvSpPr txBox="1"/>
      </xdr:nvSpPr>
      <xdr:spPr>
        <a:xfrm>
          <a:off x="863111" y="1018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108229</xdr:rowOff>
    </xdr:from>
    <xdr:to>
      <xdr:col>24</xdr:col>
      <xdr:colOff>63500</xdr:colOff>
      <xdr:row>77</xdr:row>
      <xdr:rowOff>116002</xdr:rowOff>
    </xdr:to>
    <xdr:cxnSp macro="">
      <xdr:nvCxnSpPr>
        <xdr:cNvPr id="176" name="直線コネクタ 175"/>
        <xdr:cNvCxnSpPr/>
      </xdr:nvCxnSpPr>
      <xdr:spPr>
        <a:xfrm flipV="1">
          <a:off x="3797300" y="13309879"/>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60223</xdr:rowOff>
    </xdr:from>
    <xdr:to>
      <xdr:col>19</xdr:col>
      <xdr:colOff>177800</xdr:colOff>
      <xdr:row>77</xdr:row>
      <xdr:rowOff>116002</xdr:rowOff>
    </xdr:to>
    <xdr:cxnSp macro="">
      <xdr:nvCxnSpPr>
        <xdr:cNvPr id="179" name="直線コネクタ 178"/>
        <xdr:cNvCxnSpPr/>
      </xdr:nvCxnSpPr>
      <xdr:spPr>
        <a:xfrm>
          <a:off x="2908300" y="13261873"/>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60223</xdr:rowOff>
    </xdr:from>
    <xdr:to>
      <xdr:col>15</xdr:col>
      <xdr:colOff>50800</xdr:colOff>
      <xdr:row>78</xdr:row>
      <xdr:rowOff>71729</xdr:rowOff>
    </xdr:to>
    <xdr:cxnSp macro="">
      <xdr:nvCxnSpPr>
        <xdr:cNvPr id="182" name="直線コネクタ 181"/>
        <xdr:cNvCxnSpPr/>
      </xdr:nvCxnSpPr>
      <xdr:spPr>
        <a:xfrm flipV="1">
          <a:off x="2019300" y="13261873"/>
          <a:ext cx="8890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56642</xdr:rowOff>
    </xdr:from>
    <xdr:to>
      <xdr:col>10</xdr:col>
      <xdr:colOff>114300</xdr:colOff>
      <xdr:row>78</xdr:row>
      <xdr:rowOff>71729</xdr:rowOff>
    </xdr:to>
    <xdr:cxnSp macro="">
      <xdr:nvCxnSpPr>
        <xdr:cNvPr id="185" name="直線コネクタ 184"/>
        <xdr:cNvCxnSpPr/>
      </xdr:nvCxnSpPr>
      <xdr:spPr>
        <a:xfrm>
          <a:off x="1130300" y="1342974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57429</xdr:rowOff>
    </xdr:from>
    <xdr:to>
      <xdr:col>24</xdr:col>
      <xdr:colOff>114300</xdr:colOff>
      <xdr:row>77</xdr:row>
      <xdr:rowOff>159029</xdr:rowOff>
    </xdr:to>
    <xdr:sp macro="" textlink="">
      <xdr:nvSpPr>
        <xdr:cNvPr id="195" name="楕円 194"/>
        <xdr:cNvSpPr/>
      </xdr:nvSpPr>
      <xdr:spPr>
        <a:xfrm>
          <a:off x="4584700" y="132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35856</xdr:rowOff>
    </xdr:from>
    <xdr:ext cx="469744" cy="259045"/>
    <xdr:sp macro="" textlink="">
      <xdr:nvSpPr>
        <xdr:cNvPr id="196" name="維持補修費該当値テキスト"/>
        <xdr:cNvSpPr txBox="1"/>
      </xdr:nvSpPr>
      <xdr:spPr>
        <a:xfrm>
          <a:off x="4686300" y="132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65202</xdr:rowOff>
    </xdr:from>
    <xdr:to>
      <xdr:col>20</xdr:col>
      <xdr:colOff>38100</xdr:colOff>
      <xdr:row>77</xdr:row>
      <xdr:rowOff>166802</xdr:rowOff>
    </xdr:to>
    <xdr:sp macro="" textlink="">
      <xdr:nvSpPr>
        <xdr:cNvPr id="197" name="楕円 196"/>
        <xdr:cNvSpPr/>
      </xdr:nvSpPr>
      <xdr:spPr>
        <a:xfrm>
          <a:off x="3746500" y="132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157929</xdr:rowOff>
    </xdr:from>
    <xdr:ext cx="469744" cy="259045"/>
    <xdr:sp macro="" textlink="">
      <xdr:nvSpPr>
        <xdr:cNvPr id="198" name="テキスト ボックス 197"/>
        <xdr:cNvSpPr txBox="1"/>
      </xdr:nvSpPr>
      <xdr:spPr>
        <a:xfrm>
          <a:off x="3562428" y="133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9423</xdr:rowOff>
    </xdr:from>
    <xdr:to>
      <xdr:col>15</xdr:col>
      <xdr:colOff>101600</xdr:colOff>
      <xdr:row>77</xdr:row>
      <xdr:rowOff>111023</xdr:rowOff>
    </xdr:to>
    <xdr:sp macro="" textlink="">
      <xdr:nvSpPr>
        <xdr:cNvPr id="199" name="楕円 198"/>
        <xdr:cNvSpPr/>
      </xdr:nvSpPr>
      <xdr:spPr>
        <a:xfrm>
          <a:off x="2857500" y="132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102150</xdr:rowOff>
    </xdr:from>
    <xdr:ext cx="469744" cy="259045"/>
    <xdr:sp macro="" textlink="">
      <xdr:nvSpPr>
        <xdr:cNvPr id="200" name="テキスト ボックス 199"/>
        <xdr:cNvSpPr txBox="1"/>
      </xdr:nvSpPr>
      <xdr:spPr>
        <a:xfrm>
          <a:off x="2673428" y="1330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20929</xdr:rowOff>
    </xdr:from>
    <xdr:to>
      <xdr:col>10</xdr:col>
      <xdr:colOff>165100</xdr:colOff>
      <xdr:row>78</xdr:row>
      <xdr:rowOff>122529</xdr:rowOff>
    </xdr:to>
    <xdr:sp macro="" textlink="">
      <xdr:nvSpPr>
        <xdr:cNvPr id="201" name="楕円 200"/>
        <xdr:cNvSpPr/>
      </xdr:nvSpPr>
      <xdr:spPr>
        <a:xfrm>
          <a:off x="1968500" y="133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113656</xdr:rowOff>
    </xdr:from>
    <xdr:ext cx="469744" cy="259045"/>
    <xdr:sp macro="" textlink="">
      <xdr:nvSpPr>
        <xdr:cNvPr id="202" name="テキスト ボックス 201"/>
        <xdr:cNvSpPr txBox="1"/>
      </xdr:nvSpPr>
      <xdr:spPr>
        <a:xfrm>
          <a:off x="1784428" y="1348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5842</xdr:rowOff>
    </xdr:from>
    <xdr:to>
      <xdr:col>6</xdr:col>
      <xdr:colOff>38100</xdr:colOff>
      <xdr:row>78</xdr:row>
      <xdr:rowOff>107442</xdr:rowOff>
    </xdr:to>
    <xdr:sp macro="" textlink="">
      <xdr:nvSpPr>
        <xdr:cNvPr id="203" name="楕円 202"/>
        <xdr:cNvSpPr/>
      </xdr:nvSpPr>
      <xdr:spPr>
        <a:xfrm>
          <a:off x="10795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98569</xdr:rowOff>
    </xdr:from>
    <xdr:ext cx="469744" cy="259045"/>
    <xdr:sp macro="" textlink="">
      <xdr:nvSpPr>
        <xdr:cNvPr id="204" name="テキスト ボックス 203"/>
        <xdr:cNvSpPr txBox="1"/>
      </xdr:nvSpPr>
      <xdr:spPr>
        <a:xfrm>
          <a:off x="895428"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6059</xdr:rowOff>
    </xdr:from>
    <xdr:to>
      <xdr:col>24</xdr:col>
      <xdr:colOff>63500</xdr:colOff>
      <xdr:row>92</xdr:row>
      <xdr:rowOff>19545</xdr:rowOff>
    </xdr:to>
    <xdr:cxnSp macro="">
      <xdr:nvCxnSpPr>
        <xdr:cNvPr id="234" name="直線コネクタ 233"/>
        <xdr:cNvCxnSpPr/>
      </xdr:nvCxnSpPr>
      <xdr:spPr>
        <a:xfrm>
          <a:off x="3797300" y="15779459"/>
          <a:ext cx="8382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6059</xdr:rowOff>
    </xdr:from>
    <xdr:to>
      <xdr:col>19</xdr:col>
      <xdr:colOff>177800</xdr:colOff>
      <xdr:row>92</xdr:row>
      <xdr:rowOff>40627</xdr:rowOff>
    </xdr:to>
    <xdr:cxnSp macro="">
      <xdr:nvCxnSpPr>
        <xdr:cNvPr id="237" name="直線コネクタ 236"/>
        <xdr:cNvCxnSpPr/>
      </xdr:nvCxnSpPr>
      <xdr:spPr>
        <a:xfrm flipV="1">
          <a:off x="2908300" y="15779459"/>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18199</xdr:rowOff>
    </xdr:from>
    <xdr:to>
      <xdr:col>15</xdr:col>
      <xdr:colOff>50800</xdr:colOff>
      <xdr:row>92</xdr:row>
      <xdr:rowOff>40627</xdr:rowOff>
    </xdr:to>
    <xdr:cxnSp macro="">
      <xdr:nvCxnSpPr>
        <xdr:cNvPr id="240" name="直線コネクタ 239"/>
        <xdr:cNvCxnSpPr/>
      </xdr:nvCxnSpPr>
      <xdr:spPr>
        <a:xfrm>
          <a:off x="2019300" y="15791599"/>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18199</xdr:rowOff>
    </xdr:from>
    <xdr:to>
      <xdr:col>10</xdr:col>
      <xdr:colOff>114300</xdr:colOff>
      <xdr:row>92</xdr:row>
      <xdr:rowOff>34468</xdr:rowOff>
    </xdr:to>
    <xdr:cxnSp macro="">
      <xdr:nvCxnSpPr>
        <xdr:cNvPr id="243" name="直線コネクタ 242"/>
        <xdr:cNvCxnSpPr/>
      </xdr:nvCxnSpPr>
      <xdr:spPr>
        <a:xfrm flipV="1">
          <a:off x="1130300" y="1579159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140195</xdr:rowOff>
    </xdr:from>
    <xdr:to>
      <xdr:col>24</xdr:col>
      <xdr:colOff>114300</xdr:colOff>
      <xdr:row>92</xdr:row>
      <xdr:rowOff>70345</xdr:rowOff>
    </xdr:to>
    <xdr:sp macro="" textlink="">
      <xdr:nvSpPr>
        <xdr:cNvPr id="253" name="楕円 252"/>
        <xdr:cNvSpPr/>
      </xdr:nvSpPr>
      <xdr:spPr>
        <a:xfrm>
          <a:off x="4584700" y="157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163072</xdr:rowOff>
    </xdr:from>
    <xdr:ext cx="599010" cy="259045"/>
    <xdr:sp macro="" textlink="">
      <xdr:nvSpPr>
        <xdr:cNvPr id="254" name="扶助費該当値テキスト"/>
        <xdr:cNvSpPr txBox="1"/>
      </xdr:nvSpPr>
      <xdr:spPr>
        <a:xfrm>
          <a:off x="4686300" y="1559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126709</xdr:rowOff>
    </xdr:from>
    <xdr:to>
      <xdr:col>20</xdr:col>
      <xdr:colOff>38100</xdr:colOff>
      <xdr:row>92</xdr:row>
      <xdr:rowOff>56859</xdr:rowOff>
    </xdr:to>
    <xdr:sp macro="" textlink="">
      <xdr:nvSpPr>
        <xdr:cNvPr id="255" name="楕円 254"/>
        <xdr:cNvSpPr/>
      </xdr:nvSpPr>
      <xdr:spPr>
        <a:xfrm>
          <a:off x="3746500" y="157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73386</xdr:rowOff>
    </xdr:from>
    <xdr:ext cx="599010" cy="259045"/>
    <xdr:sp macro="" textlink="">
      <xdr:nvSpPr>
        <xdr:cNvPr id="256" name="テキスト ボックス 255"/>
        <xdr:cNvSpPr txBox="1"/>
      </xdr:nvSpPr>
      <xdr:spPr>
        <a:xfrm>
          <a:off x="3497795" y="1550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161277</xdr:rowOff>
    </xdr:from>
    <xdr:to>
      <xdr:col>15</xdr:col>
      <xdr:colOff>101600</xdr:colOff>
      <xdr:row>92</xdr:row>
      <xdr:rowOff>91427</xdr:rowOff>
    </xdr:to>
    <xdr:sp macro="" textlink="">
      <xdr:nvSpPr>
        <xdr:cNvPr id="257" name="楕円 256"/>
        <xdr:cNvSpPr/>
      </xdr:nvSpPr>
      <xdr:spPr>
        <a:xfrm>
          <a:off x="2857500" y="157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107954</xdr:rowOff>
    </xdr:from>
    <xdr:ext cx="599010" cy="259045"/>
    <xdr:sp macro="" textlink="">
      <xdr:nvSpPr>
        <xdr:cNvPr id="258" name="テキスト ボックス 257"/>
        <xdr:cNvSpPr txBox="1"/>
      </xdr:nvSpPr>
      <xdr:spPr>
        <a:xfrm>
          <a:off x="2608795" y="155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138849</xdr:rowOff>
    </xdr:from>
    <xdr:to>
      <xdr:col>10</xdr:col>
      <xdr:colOff>165100</xdr:colOff>
      <xdr:row>92</xdr:row>
      <xdr:rowOff>68999</xdr:rowOff>
    </xdr:to>
    <xdr:sp macro="" textlink="">
      <xdr:nvSpPr>
        <xdr:cNvPr id="259" name="楕円 258"/>
        <xdr:cNvSpPr/>
      </xdr:nvSpPr>
      <xdr:spPr>
        <a:xfrm>
          <a:off x="1968500" y="157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85526</xdr:rowOff>
    </xdr:from>
    <xdr:ext cx="599010" cy="259045"/>
    <xdr:sp macro="" textlink="">
      <xdr:nvSpPr>
        <xdr:cNvPr id="260" name="テキスト ボックス 259"/>
        <xdr:cNvSpPr txBox="1"/>
      </xdr:nvSpPr>
      <xdr:spPr>
        <a:xfrm>
          <a:off x="1719795" y="1551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155118</xdr:rowOff>
    </xdr:from>
    <xdr:to>
      <xdr:col>6</xdr:col>
      <xdr:colOff>38100</xdr:colOff>
      <xdr:row>92</xdr:row>
      <xdr:rowOff>85268</xdr:rowOff>
    </xdr:to>
    <xdr:sp macro="" textlink="">
      <xdr:nvSpPr>
        <xdr:cNvPr id="261" name="楕円 260"/>
        <xdr:cNvSpPr/>
      </xdr:nvSpPr>
      <xdr:spPr>
        <a:xfrm>
          <a:off x="1079500" y="157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101795</xdr:rowOff>
    </xdr:from>
    <xdr:ext cx="599010" cy="259045"/>
    <xdr:sp macro="" textlink="">
      <xdr:nvSpPr>
        <xdr:cNvPr id="262" name="テキスト ボックス 261"/>
        <xdr:cNvSpPr txBox="1"/>
      </xdr:nvSpPr>
      <xdr:spPr>
        <a:xfrm>
          <a:off x="830795"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20760</xdr:rowOff>
    </xdr:from>
    <xdr:to>
      <xdr:col>55</xdr:col>
      <xdr:colOff>0</xdr:colOff>
      <xdr:row>37</xdr:row>
      <xdr:rowOff>153576</xdr:rowOff>
    </xdr:to>
    <xdr:cxnSp macro="">
      <xdr:nvCxnSpPr>
        <xdr:cNvPr id="291" name="直線コネクタ 290"/>
        <xdr:cNvCxnSpPr/>
      </xdr:nvCxnSpPr>
      <xdr:spPr>
        <a:xfrm flipV="1">
          <a:off x="9639300" y="5678610"/>
          <a:ext cx="838200" cy="8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153576</xdr:rowOff>
    </xdr:from>
    <xdr:to>
      <xdr:col>50</xdr:col>
      <xdr:colOff>114300</xdr:colOff>
      <xdr:row>37</xdr:row>
      <xdr:rowOff>156129</xdr:rowOff>
    </xdr:to>
    <xdr:cxnSp macro="">
      <xdr:nvCxnSpPr>
        <xdr:cNvPr id="294" name="直線コネクタ 293"/>
        <xdr:cNvCxnSpPr/>
      </xdr:nvCxnSpPr>
      <xdr:spPr>
        <a:xfrm flipV="1">
          <a:off x="8750300" y="649722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156129</xdr:rowOff>
    </xdr:from>
    <xdr:to>
      <xdr:col>45</xdr:col>
      <xdr:colOff>177800</xdr:colOff>
      <xdr:row>37</xdr:row>
      <xdr:rowOff>158201</xdr:rowOff>
    </xdr:to>
    <xdr:cxnSp macro="">
      <xdr:nvCxnSpPr>
        <xdr:cNvPr id="297" name="直線コネクタ 296"/>
        <xdr:cNvCxnSpPr/>
      </xdr:nvCxnSpPr>
      <xdr:spPr>
        <a:xfrm flipV="1">
          <a:off x="7861300" y="6499779"/>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158201</xdr:rowOff>
    </xdr:from>
    <xdr:to>
      <xdr:col>41</xdr:col>
      <xdr:colOff>50800</xdr:colOff>
      <xdr:row>37</xdr:row>
      <xdr:rowOff>159169</xdr:rowOff>
    </xdr:to>
    <xdr:cxnSp macro="">
      <xdr:nvCxnSpPr>
        <xdr:cNvPr id="300" name="直線コネクタ 299"/>
        <xdr:cNvCxnSpPr/>
      </xdr:nvCxnSpPr>
      <xdr:spPr>
        <a:xfrm flipV="1">
          <a:off x="6972300" y="6501851"/>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141410</xdr:rowOff>
    </xdr:from>
    <xdr:to>
      <xdr:col>55</xdr:col>
      <xdr:colOff>50800</xdr:colOff>
      <xdr:row>33</xdr:row>
      <xdr:rowOff>71560</xdr:rowOff>
    </xdr:to>
    <xdr:sp macro="" textlink="">
      <xdr:nvSpPr>
        <xdr:cNvPr id="310" name="楕円 309"/>
        <xdr:cNvSpPr/>
      </xdr:nvSpPr>
      <xdr:spPr>
        <a:xfrm>
          <a:off x="10426700" y="56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119837</xdr:rowOff>
    </xdr:from>
    <xdr:ext cx="599010" cy="259045"/>
    <xdr:sp macro="" textlink="">
      <xdr:nvSpPr>
        <xdr:cNvPr id="311" name="補助費等該当値テキスト"/>
        <xdr:cNvSpPr txBox="1"/>
      </xdr:nvSpPr>
      <xdr:spPr>
        <a:xfrm>
          <a:off x="10528300" y="560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102776</xdr:rowOff>
    </xdr:from>
    <xdr:to>
      <xdr:col>50</xdr:col>
      <xdr:colOff>165100</xdr:colOff>
      <xdr:row>38</xdr:row>
      <xdr:rowOff>32926</xdr:rowOff>
    </xdr:to>
    <xdr:sp macro="" textlink="">
      <xdr:nvSpPr>
        <xdr:cNvPr id="312" name="楕円 311"/>
        <xdr:cNvSpPr/>
      </xdr:nvSpPr>
      <xdr:spPr>
        <a:xfrm>
          <a:off x="9588500" y="64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24053</xdr:rowOff>
    </xdr:from>
    <xdr:ext cx="534377" cy="259045"/>
    <xdr:sp macro="" textlink="">
      <xdr:nvSpPr>
        <xdr:cNvPr id="313" name="テキスト ボックス 312"/>
        <xdr:cNvSpPr txBox="1"/>
      </xdr:nvSpPr>
      <xdr:spPr>
        <a:xfrm>
          <a:off x="9372111" y="65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105329</xdr:rowOff>
    </xdr:from>
    <xdr:to>
      <xdr:col>46</xdr:col>
      <xdr:colOff>38100</xdr:colOff>
      <xdr:row>38</xdr:row>
      <xdr:rowOff>35478</xdr:rowOff>
    </xdr:to>
    <xdr:sp macro="" textlink="">
      <xdr:nvSpPr>
        <xdr:cNvPr id="314" name="楕円 313"/>
        <xdr:cNvSpPr/>
      </xdr:nvSpPr>
      <xdr:spPr>
        <a:xfrm>
          <a:off x="8699500" y="6448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52006</xdr:rowOff>
    </xdr:from>
    <xdr:ext cx="534377" cy="259045"/>
    <xdr:sp macro="" textlink="">
      <xdr:nvSpPr>
        <xdr:cNvPr id="315" name="テキスト ボックス 314"/>
        <xdr:cNvSpPr txBox="1"/>
      </xdr:nvSpPr>
      <xdr:spPr>
        <a:xfrm>
          <a:off x="8483111" y="622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107401</xdr:rowOff>
    </xdr:from>
    <xdr:to>
      <xdr:col>41</xdr:col>
      <xdr:colOff>101600</xdr:colOff>
      <xdr:row>38</xdr:row>
      <xdr:rowOff>37551</xdr:rowOff>
    </xdr:to>
    <xdr:sp macro="" textlink="">
      <xdr:nvSpPr>
        <xdr:cNvPr id="316" name="楕円 315"/>
        <xdr:cNvSpPr/>
      </xdr:nvSpPr>
      <xdr:spPr>
        <a:xfrm>
          <a:off x="7810500" y="64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54078</xdr:rowOff>
    </xdr:from>
    <xdr:ext cx="534377" cy="259045"/>
    <xdr:sp macro="" textlink="">
      <xdr:nvSpPr>
        <xdr:cNvPr id="317" name="テキスト ボックス 316"/>
        <xdr:cNvSpPr txBox="1"/>
      </xdr:nvSpPr>
      <xdr:spPr>
        <a:xfrm>
          <a:off x="7594111" y="622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108369</xdr:rowOff>
    </xdr:from>
    <xdr:to>
      <xdr:col>36</xdr:col>
      <xdr:colOff>165100</xdr:colOff>
      <xdr:row>38</xdr:row>
      <xdr:rowOff>38519</xdr:rowOff>
    </xdr:to>
    <xdr:sp macro="" textlink="">
      <xdr:nvSpPr>
        <xdr:cNvPr id="318" name="楕円 317"/>
        <xdr:cNvSpPr/>
      </xdr:nvSpPr>
      <xdr:spPr>
        <a:xfrm>
          <a:off x="6921500" y="64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55046</xdr:rowOff>
    </xdr:from>
    <xdr:ext cx="534377" cy="259045"/>
    <xdr:sp macro="" textlink="">
      <xdr:nvSpPr>
        <xdr:cNvPr id="319" name="テキスト ボックス 318"/>
        <xdr:cNvSpPr txBox="1"/>
      </xdr:nvSpPr>
      <xdr:spPr>
        <a:xfrm>
          <a:off x="6705111" y="62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167785</xdr:rowOff>
    </xdr:from>
    <xdr:to>
      <xdr:col>55</xdr:col>
      <xdr:colOff>0</xdr:colOff>
      <xdr:row>56</xdr:row>
      <xdr:rowOff>137088</xdr:rowOff>
    </xdr:to>
    <xdr:cxnSp macro="">
      <xdr:nvCxnSpPr>
        <xdr:cNvPr id="351" name="直線コネクタ 350"/>
        <xdr:cNvCxnSpPr/>
      </xdr:nvCxnSpPr>
      <xdr:spPr>
        <a:xfrm>
          <a:off x="9639300" y="9254635"/>
          <a:ext cx="838200" cy="4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167785</xdr:rowOff>
    </xdr:from>
    <xdr:to>
      <xdr:col>50</xdr:col>
      <xdr:colOff>114300</xdr:colOff>
      <xdr:row>55</xdr:row>
      <xdr:rowOff>5446</xdr:rowOff>
    </xdr:to>
    <xdr:cxnSp macro="">
      <xdr:nvCxnSpPr>
        <xdr:cNvPr id="354" name="直線コネクタ 353"/>
        <xdr:cNvCxnSpPr/>
      </xdr:nvCxnSpPr>
      <xdr:spPr>
        <a:xfrm flipV="1">
          <a:off x="8750300" y="9254635"/>
          <a:ext cx="889000" cy="18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95939</xdr:rowOff>
    </xdr:from>
    <xdr:to>
      <xdr:col>45</xdr:col>
      <xdr:colOff>177800</xdr:colOff>
      <xdr:row>55</xdr:row>
      <xdr:rowOff>5446</xdr:rowOff>
    </xdr:to>
    <xdr:cxnSp macro="">
      <xdr:nvCxnSpPr>
        <xdr:cNvPr id="357" name="直線コネクタ 356"/>
        <xdr:cNvCxnSpPr/>
      </xdr:nvCxnSpPr>
      <xdr:spPr>
        <a:xfrm>
          <a:off x="7861300" y="9182789"/>
          <a:ext cx="889000" cy="2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95939</xdr:rowOff>
    </xdr:from>
    <xdr:to>
      <xdr:col>41</xdr:col>
      <xdr:colOff>50800</xdr:colOff>
      <xdr:row>56</xdr:row>
      <xdr:rowOff>29890</xdr:rowOff>
    </xdr:to>
    <xdr:cxnSp macro="">
      <xdr:nvCxnSpPr>
        <xdr:cNvPr id="360" name="直線コネクタ 359"/>
        <xdr:cNvCxnSpPr/>
      </xdr:nvCxnSpPr>
      <xdr:spPr>
        <a:xfrm flipV="1">
          <a:off x="6972300" y="9182789"/>
          <a:ext cx="889000" cy="44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86288</xdr:rowOff>
    </xdr:from>
    <xdr:to>
      <xdr:col>55</xdr:col>
      <xdr:colOff>50800</xdr:colOff>
      <xdr:row>57</xdr:row>
      <xdr:rowOff>16438</xdr:rowOff>
    </xdr:to>
    <xdr:sp macro="" textlink="">
      <xdr:nvSpPr>
        <xdr:cNvPr id="370" name="楕円 369"/>
        <xdr:cNvSpPr/>
      </xdr:nvSpPr>
      <xdr:spPr>
        <a:xfrm>
          <a:off x="10426700" y="96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64715</xdr:rowOff>
    </xdr:from>
    <xdr:ext cx="534377" cy="259045"/>
    <xdr:sp macro="" textlink="">
      <xdr:nvSpPr>
        <xdr:cNvPr id="371" name="普通建設事業費該当値テキスト"/>
        <xdr:cNvSpPr txBox="1"/>
      </xdr:nvSpPr>
      <xdr:spPr>
        <a:xfrm>
          <a:off x="10528300" y="966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116985</xdr:rowOff>
    </xdr:from>
    <xdr:to>
      <xdr:col>50</xdr:col>
      <xdr:colOff>165100</xdr:colOff>
      <xdr:row>54</xdr:row>
      <xdr:rowOff>47135</xdr:rowOff>
    </xdr:to>
    <xdr:sp macro="" textlink="">
      <xdr:nvSpPr>
        <xdr:cNvPr id="372" name="楕円 371"/>
        <xdr:cNvSpPr/>
      </xdr:nvSpPr>
      <xdr:spPr>
        <a:xfrm>
          <a:off x="9588500" y="92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63662</xdr:rowOff>
    </xdr:from>
    <xdr:ext cx="534377" cy="259045"/>
    <xdr:sp macro="" textlink="">
      <xdr:nvSpPr>
        <xdr:cNvPr id="373" name="テキスト ボックス 372"/>
        <xdr:cNvSpPr txBox="1"/>
      </xdr:nvSpPr>
      <xdr:spPr>
        <a:xfrm>
          <a:off x="9372111" y="89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126096</xdr:rowOff>
    </xdr:from>
    <xdr:to>
      <xdr:col>46</xdr:col>
      <xdr:colOff>38100</xdr:colOff>
      <xdr:row>55</xdr:row>
      <xdr:rowOff>56246</xdr:rowOff>
    </xdr:to>
    <xdr:sp macro="" textlink="">
      <xdr:nvSpPr>
        <xdr:cNvPr id="374" name="楕円 373"/>
        <xdr:cNvSpPr/>
      </xdr:nvSpPr>
      <xdr:spPr>
        <a:xfrm>
          <a:off x="8699500" y="93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72773</xdr:rowOff>
    </xdr:from>
    <xdr:ext cx="534377" cy="259045"/>
    <xdr:sp macro="" textlink="">
      <xdr:nvSpPr>
        <xdr:cNvPr id="375" name="テキスト ボックス 374"/>
        <xdr:cNvSpPr txBox="1"/>
      </xdr:nvSpPr>
      <xdr:spPr>
        <a:xfrm>
          <a:off x="8483111" y="91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45139</xdr:rowOff>
    </xdr:from>
    <xdr:to>
      <xdr:col>41</xdr:col>
      <xdr:colOff>101600</xdr:colOff>
      <xdr:row>53</xdr:row>
      <xdr:rowOff>146739</xdr:rowOff>
    </xdr:to>
    <xdr:sp macro="" textlink="">
      <xdr:nvSpPr>
        <xdr:cNvPr id="376" name="楕円 375"/>
        <xdr:cNvSpPr/>
      </xdr:nvSpPr>
      <xdr:spPr>
        <a:xfrm>
          <a:off x="7810500" y="91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163266</xdr:rowOff>
    </xdr:from>
    <xdr:ext cx="534377" cy="259045"/>
    <xdr:sp macro="" textlink="">
      <xdr:nvSpPr>
        <xdr:cNvPr id="377" name="テキスト ボックス 376"/>
        <xdr:cNvSpPr txBox="1"/>
      </xdr:nvSpPr>
      <xdr:spPr>
        <a:xfrm>
          <a:off x="7594111" y="890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150540</xdr:rowOff>
    </xdr:from>
    <xdr:to>
      <xdr:col>36</xdr:col>
      <xdr:colOff>165100</xdr:colOff>
      <xdr:row>56</xdr:row>
      <xdr:rowOff>80690</xdr:rowOff>
    </xdr:to>
    <xdr:sp macro="" textlink="">
      <xdr:nvSpPr>
        <xdr:cNvPr id="378" name="楕円 377"/>
        <xdr:cNvSpPr/>
      </xdr:nvSpPr>
      <xdr:spPr>
        <a:xfrm>
          <a:off x="6921500" y="95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97217</xdr:rowOff>
    </xdr:from>
    <xdr:ext cx="534377" cy="259045"/>
    <xdr:sp macro="" textlink="">
      <xdr:nvSpPr>
        <xdr:cNvPr id="379" name="テキスト ボックス 378"/>
        <xdr:cNvSpPr txBox="1"/>
      </xdr:nvSpPr>
      <xdr:spPr>
        <a:xfrm>
          <a:off x="6705111" y="93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158993</xdr:rowOff>
    </xdr:from>
    <xdr:to>
      <xdr:col>55</xdr:col>
      <xdr:colOff>0</xdr:colOff>
      <xdr:row>77</xdr:row>
      <xdr:rowOff>90779</xdr:rowOff>
    </xdr:to>
    <xdr:cxnSp macro="">
      <xdr:nvCxnSpPr>
        <xdr:cNvPr id="406" name="直線コネクタ 405"/>
        <xdr:cNvCxnSpPr/>
      </xdr:nvCxnSpPr>
      <xdr:spPr>
        <a:xfrm flipV="1">
          <a:off x="9639300" y="13189193"/>
          <a:ext cx="8382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82390</xdr:rowOff>
    </xdr:from>
    <xdr:to>
      <xdr:col>50</xdr:col>
      <xdr:colOff>114300</xdr:colOff>
      <xdr:row>77</xdr:row>
      <xdr:rowOff>90779</xdr:rowOff>
    </xdr:to>
    <xdr:cxnSp macro="">
      <xdr:nvCxnSpPr>
        <xdr:cNvPr id="409" name="直線コネクタ 408"/>
        <xdr:cNvCxnSpPr/>
      </xdr:nvCxnSpPr>
      <xdr:spPr>
        <a:xfrm>
          <a:off x="8750300" y="13112590"/>
          <a:ext cx="889000" cy="1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46614</xdr:rowOff>
    </xdr:from>
    <xdr:to>
      <xdr:col>45</xdr:col>
      <xdr:colOff>177800</xdr:colOff>
      <xdr:row>76</xdr:row>
      <xdr:rowOff>82390</xdr:rowOff>
    </xdr:to>
    <xdr:cxnSp macro="">
      <xdr:nvCxnSpPr>
        <xdr:cNvPr id="412" name="直線コネクタ 411"/>
        <xdr:cNvCxnSpPr/>
      </xdr:nvCxnSpPr>
      <xdr:spPr>
        <a:xfrm>
          <a:off x="7861300" y="13076814"/>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46614</xdr:rowOff>
    </xdr:from>
    <xdr:to>
      <xdr:col>41</xdr:col>
      <xdr:colOff>50800</xdr:colOff>
      <xdr:row>76</xdr:row>
      <xdr:rowOff>119926</xdr:rowOff>
    </xdr:to>
    <xdr:cxnSp macro="">
      <xdr:nvCxnSpPr>
        <xdr:cNvPr id="415" name="直線コネクタ 414"/>
        <xdr:cNvCxnSpPr/>
      </xdr:nvCxnSpPr>
      <xdr:spPr>
        <a:xfrm flipV="1">
          <a:off x="6972300" y="13076814"/>
          <a:ext cx="889000" cy="7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108193</xdr:rowOff>
    </xdr:from>
    <xdr:to>
      <xdr:col>55</xdr:col>
      <xdr:colOff>50800</xdr:colOff>
      <xdr:row>77</xdr:row>
      <xdr:rowOff>38343</xdr:rowOff>
    </xdr:to>
    <xdr:sp macro="" textlink="">
      <xdr:nvSpPr>
        <xdr:cNvPr id="425" name="楕円 424"/>
        <xdr:cNvSpPr/>
      </xdr:nvSpPr>
      <xdr:spPr>
        <a:xfrm>
          <a:off x="10426700" y="131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131070</xdr:rowOff>
    </xdr:from>
    <xdr:ext cx="534377" cy="259045"/>
    <xdr:sp macro="" textlink="">
      <xdr:nvSpPr>
        <xdr:cNvPr id="426" name="普通建設事業費 （ うち新規整備　）該当値テキスト"/>
        <xdr:cNvSpPr txBox="1"/>
      </xdr:nvSpPr>
      <xdr:spPr>
        <a:xfrm>
          <a:off x="10528300" y="1298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39979</xdr:rowOff>
    </xdr:from>
    <xdr:to>
      <xdr:col>50</xdr:col>
      <xdr:colOff>165100</xdr:colOff>
      <xdr:row>77</xdr:row>
      <xdr:rowOff>141579</xdr:rowOff>
    </xdr:to>
    <xdr:sp macro="" textlink="">
      <xdr:nvSpPr>
        <xdr:cNvPr id="427" name="楕円 426"/>
        <xdr:cNvSpPr/>
      </xdr:nvSpPr>
      <xdr:spPr>
        <a:xfrm>
          <a:off x="9588500" y="132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132706</xdr:rowOff>
    </xdr:from>
    <xdr:ext cx="469744" cy="259045"/>
    <xdr:sp macro="" textlink="">
      <xdr:nvSpPr>
        <xdr:cNvPr id="428" name="テキスト ボックス 427"/>
        <xdr:cNvSpPr txBox="1"/>
      </xdr:nvSpPr>
      <xdr:spPr>
        <a:xfrm>
          <a:off x="9404428" y="133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31590</xdr:rowOff>
    </xdr:from>
    <xdr:to>
      <xdr:col>46</xdr:col>
      <xdr:colOff>38100</xdr:colOff>
      <xdr:row>76</xdr:row>
      <xdr:rowOff>133190</xdr:rowOff>
    </xdr:to>
    <xdr:sp macro="" textlink="">
      <xdr:nvSpPr>
        <xdr:cNvPr id="429" name="楕円 428"/>
        <xdr:cNvSpPr/>
      </xdr:nvSpPr>
      <xdr:spPr>
        <a:xfrm>
          <a:off x="8699500" y="130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149717</xdr:rowOff>
    </xdr:from>
    <xdr:ext cx="534377" cy="259045"/>
    <xdr:sp macro="" textlink="">
      <xdr:nvSpPr>
        <xdr:cNvPr id="430" name="テキスト ボックス 429"/>
        <xdr:cNvSpPr txBox="1"/>
      </xdr:nvSpPr>
      <xdr:spPr>
        <a:xfrm>
          <a:off x="8483111" y="128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167264</xdr:rowOff>
    </xdr:from>
    <xdr:to>
      <xdr:col>41</xdr:col>
      <xdr:colOff>101600</xdr:colOff>
      <xdr:row>76</xdr:row>
      <xdr:rowOff>97414</xdr:rowOff>
    </xdr:to>
    <xdr:sp macro="" textlink="">
      <xdr:nvSpPr>
        <xdr:cNvPr id="431" name="楕円 430"/>
        <xdr:cNvSpPr/>
      </xdr:nvSpPr>
      <xdr:spPr>
        <a:xfrm>
          <a:off x="7810500" y="130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113941</xdr:rowOff>
    </xdr:from>
    <xdr:ext cx="534377" cy="259045"/>
    <xdr:sp macro="" textlink="">
      <xdr:nvSpPr>
        <xdr:cNvPr id="432" name="テキスト ボックス 431"/>
        <xdr:cNvSpPr txBox="1"/>
      </xdr:nvSpPr>
      <xdr:spPr>
        <a:xfrm>
          <a:off x="7594111" y="1280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69126</xdr:rowOff>
    </xdr:from>
    <xdr:to>
      <xdr:col>36</xdr:col>
      <xdr:colOff>165100</xdr:colOff>
      <xdr:row>76</xdr:row>
      <xdr:rowOff>170726</xdr:rowOff>
    </xdr:to>
    <xdr:sp macro="" textlink="">
      <xdr:nvSpPr>
        <xdr:cNvPr id="433" name="楕円 432"/>
        <xdr:cNvSpPr/>
      </xdr:nvSpPr>
      <xdr:spPr>
        <a:xfrm>
          <a:off x="69215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15803</xdr:rowOff>
    </xdr:from>
    <xdr:ext cx="534377" cy="259045"/>
    <xdr:sp macro="" textlink="">
      <xdr:nvSpPr>
        <xdr:cNvPr id="434" name="テキスト ボックス 433"/>
        <xdr:cNvSpPr txBox="1"/>
      </xdr:nvSpPr>
      <xdr:spPr>
        <a:xfrm>
          <a:off x="6705111" y="128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31621</xdr:rowOff>
    </xdr:from>
    <xdr:to>
      <xdr:col>55</xdr:col>
      <xdr:colOff>0</xdr:colOff>
      <xdr:row>97</xdr:row>
      <xdr:rowOff>61813</xdr:rowOff>
    </xdr:to>
    <xdr:cxnSp macro="">
      <xdr:nvCxnSpPr>
        <xdr:cNvPr id="465" name="直線コネクタ 464"/>
        <xdr:cNvCxnSpPr/>
      </xdr:nvCxnSpPr>
      <xdr:spPr>
        <a:xfrm>
          <a:off x="9639300" y="16147921"/>
          <a:ext cx="838200" cy="54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31621</xdr:rowOff>
    </xdr:from>
    <xdr:to>
      <xdr:col>50</xdr:col>
      <xdr:colOff>114300</xdr:colOff>
      <xdr:row>95</xdr:row>
      <xdr:rowOff>161891</xdr:rowOff>
    </xdr:to>
    <xdr:cxnSp macro="">
      <xdr:nvCxnSpPr>
        <xdr:cNvPr id="468" name="直線コネクタ 467"/>
        <xdr:cNvCxnSpPr/>
      </xdr:nvCxnSpPr>
      <xdr:spPr>
        <a:xfrm flipV="1">
          <a:off x="8750300" y="16147921"/>
          <a:ext cx="889000" cy="30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11619</xdr:rowOff>
    </xdr:from>
    <xdr:to>
      <xdr:col>45</xdr:col>
      <xdr:colOff>177800</xdr:colOff>
      <xdr:row>95</xdr:row>
      <xdr:rowOff>161891</xdr:rowOff>
    </xdr:to>
    <xdr:cxnSp macro="">
      <xdr:nvCxnSpPr>
        <xdr:cNvPr id="471" name="直線コネクタ 470"/>
        <xdr:cNvCxnSpPr/>
      </xdr:nvCxnSpPr>
      <xdr:spPr>
        <a:xfrm>
          <a:off x="7861300" y="16299369"/>
          <a:ext cx="889000" cy="1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11619</xdr:rowOff>
    </xdr:from>
    <xdr:to>
      <xdr:col>41</xdr:col>
      <xdr:colOff>50800</xdr:colOff>
      <xdr:row>96</xdr:row>
      <xdr:rowOff>135406</xdr:rowOff>
    </xdr:to>
    <xdr:cxnSp macro="">
      <xdr:nvCxnSpPr>
        <xdr:cNvPr id="474" name="直線コネクタ 473"/>
        <xdr:cNvCxnSpPr/>
      </xdr:nvCxnSpPr>
      <xdr:spPr>
        <a:xfrm flipV="1">
          <a:off x="6972300" y="16299369"/>
          <a:ext cx="889000" cy="29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11013</xdr:rowOff>
    </xdr:from>
    <xdr:to>
      <xdr:col>55</xdr:col>
      <xdr:colOff>50800</xdr:colOff>
      <xdr:row>97</xdr:row>
      <xdr:rowOff>112613</xdr:rowOff>
    </xdr:to>
    <xdr:sp macro="" textlink="">
      <xdr:nvSpPr>
        <xdr:cNvPr id="484" name="楕円 483"/>
        <xdr:cNvSpPr/>
      </xdr:nvSpPr>
      <xdr:spPr>
        <a:xfrm>
          <a:off x="10426700" y="166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160890</xdr:rowOff>
    </xdr:from>
    <xdr:ext cx="534377" cy="259045"/>
    <xdr:sp macro="" textlink="">
      <xdr:nvSpPr>
        <xdr:cNvPr id="485" name="普通建設事業費 （ うち更新整備　）該当値テキスト"/>
        <xdr:cNvSpPr txBox="1"/>
      </xdr:nvSpPr>
      <xdr:spPr>
        <a:xfrm>
          <a:off x="10528300" y="166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152271</xdr:rowOff>
    </xdr:from>
    <xdr:to>
      <xdr:col>50</xdr:col>
      <xdr:colOff>165100</xdr:colOff>
      <xdr:row>94</xdr:row>
      <xdr:rowOff>82421</xdr:rowOff>
    </xdr:to>
    <xdr:sp macro="" textlink="">
      <xdr:nvSpPr>
        <xdr:cNvPr id="486" name="楕円 485"/>
        <xdr:cNvSpPr/>
      </xdr:nvSpPr>
      <xdr:spPr>
        <a:xfrm>
          <a:off x="9588500" y="1609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98948</xdr:rowOff>
    </xdr:from>
    <xdr:ext cx="534377" cy="259045"/>
    <xdr:sp macro="" textlink="">
      <xdr:nvSpPr>
        <xdr:cNvPr id="487" name="テキスト ボックス 486"/>
        <xdr:cNvSpPr txBox="1"/>
      </xdr:nvSpPr>
      <xdr:spPr>
        <a:xfrm>
          <a:off x="9372111" y="158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111091</xdr:rowOff>
    </xdr:from>
    <xdr:to>
      <xdr:col>46</xdr:col>
      <xdr:colOff>38100</xdr:colOff>
      <xdr:row>96</xdr:row>
      <xdr:rowOff>41241</xdr:rowOff>
    </xdr:to>
    <xdr:sp macro="" textlink="">
      <xdr:nvSpPr>
        <xdr:cNvPr id="488" name="楕円 487"/>
        <xdr:cNvSpPr/>
      </xdr:nvSpPr>
      <xdr:spPr>
        <a:xfrm>
          <a:off x="8699500" y="163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57768</xdr:rowOff>
    </xdr:from>
    <xdr:ext cx="534377" cy="259045"/>
    <xdr:sp macro="" textlink="">
      <xdr:nvSpPr>
        <xdr:cNvPr id="489" name="テキスト ボックス 488"/>
        <xdr:cNvSpPr txBox="1"/>
      </xdr:nvSpPr>
      <xdr:spPr>
        <a:xfrm>
          <a:off x="8483111" y="161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132269</xdr:rowOff>
    </xdr:from>
    <xdr:to>
      <xdr:col>41</xdr:col>
      <xdr:colOff>101600</xdr:colOff>
      <xdr:row>95</xdr:row>
      <xdr:rowOff>62419</xdr:rowOff>
    </xdr:to>
    <xdr:sp macro="" textlink="">
      <xdr:nvSpPr>
        <xdr:cNvPr id="490" name="楕円 489"/>
        <xdr:cNvSpPr/>
      </xdr:nvSpPr>
      <xdr:spPr>
        <a:xfrm>
          <a:off x="7810500" y="162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78946</xdr:rowOff>
    </xdr:from>
    <xdr:ext cx="534377" cy="259045"/>
    <xdr:sp macro="" textlink="">
      <xdr:nvSpPr>
        <xdr:cNvPr id="491" name="テキスト ボックス 490"/>
        <xdr:cNvSpPr txBox="1"/>
      </xdr:nvSpPr>
      <xdr:spPr>
        <a:xfrm>
          <a:off x="7594111" y="1602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84606</xdr:rowOff>
    </xdr:from>
    <xdr:to>
      <xdr:col>36</xdr:col>
      <xdr:colOff>165100</xdr:colOff>
      <xdr:row>97</xdr:row>
      <xdr:rowOff>14756</xdr:rowOff>
    </xdr:to>
    <xdr:sp macro="" textlink="">
      <xdr:nvSpPr>
        <xdr:cNvPr id="492" name="楕円 491"/>
        <xdr:cNvSpPr/>
      </xdr:nvSpPr>
      <xdr:spPr>
        <a:xfrm>
          <a:off x="6921500" y="165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31283</xdr:rowOff>
    </xdr:from>
    <xdr:ext cx="534377" cy="259045"/>
    <xdr:sp macro="" textlink="">
      <xdr:nvSpPr>
        <xdr:cNvPr id="493" name="テキスト ボックス 492"/>
        <xdr:cNvSpPr txBox="1"/>
      </xdr:nvSpPr>
      <xdr:spPr>
        <a:xfrm>
          <a:off x="6705111" y="163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26867</xdr:rowOff>
    </xdr:from>
    <xdr:to>
      <xdr:col>85</xdr:col>
      <xdr:colOff>127000</xdr:colOff>
      <xdr:row>39</xdr:row>
      <xdr:rowOff>27095</xdr:rowOff>
    </xdr:to>
    <xdr:cxnSp macro="">
      <xdr:nvCxnSpPr>
        <xdr:cNvPr id="522" name="直線コネクタ 521"/>
        <xdr:cNvCxnSpPr/>
      </xdr:nvCxnSpPr>
      <xdr:spPr>
        <a:xfrm>
          <a:off x="15481300" y="671341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26867</xdr:rowOff>
    </xdr:from>
    <xdr:to>
      <xdr:col>81</xdr:col>
      <xdr:colOff>50800</xdr:colOff>
      <xdr:row>39</xdr:row>
      <xdr:rowOff>29343</xdr:rowOff>
    </xdr:to>
    <xdr:cxnSp macro="">
      <xdr:nvCxnSpPr>
        <xdr:cNvPr id="525" name="直線コネクタ 524"/>
        <xdr:cNvCxnSpPr/>
      </xdr:nvCxnSpPr>
      <xdr:spPr>
        <a:xfrm flipV="1">
          <a:off x="14592300" y="671341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29343</xdr:rowOff>
    </xdr:from>
    <xdr:to>
      <xdr:col>76</xdr:col>
      <xdr:colOff>114300</xdr:colOff>
      <xdr:row>39</xdr:row>
      <xdr:rowOff>33592</xdr:rowOff>
    </xdr:to>
    <xdr:cxnSp macro="">
      <xdr:nvCxnSpPr>
        <xdr:cNvPr id="528" name="直線コネクタ 527"/>
        <xdr:cNvCxnSpPr/>
      </xdr:nvCxnSpPr>
      <xdr:spPr>
        <a:xfrm flipV="1">
          <a:off x="13703300" y="6715893"/>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33592</xdr:rowOff>
    </xdr:from>
    <xdr:to>
      <xdr:col>71</xdr:col>
      <xdr:colOff>177800</xdr:colOff>
      <xdr:row>39</xdr:row>
      <xdr:rowOff>37516</xdr:rowOff>
    </xdr:to>
    <xdr:cxnSp macro="">
      <xdr:nvCxnSpPr>
        <xdr:cNvPr id="531" name="直線コネクタ 530"/>
        <xdr:cNvCxnSpPr/>
      </xdr:nvCxnSpPr>
      <xdr:spPr>
        <a:xfrm flipV="1">
          <a:off x="12814300" y="6720142"/>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147745</xdr:rowOff>
    </xdr:from>
    <xdr:to>
      <xdr:col>85</xdr:col>
      <xdr:colOff>177800</xdr:colOff>
      <xdr:row>39</xdr:row>
      <xdr:rowOff>77895</xdr:rowOff>
    </xdr:to>
    <xdr:sp macro="" textlink="">
      <xdr:nvSpPr>
        <xdr:cNvPr id="541" name="楕円 540"/>
        <xdr:cNvSpPr/>
      </xdr:nvSpPr>
      <xdr:spPr>
        <a:xfrm>
          <a:off x="16268700" y="66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147517</xdr:rowOff>
    </xdr:from>
    <xdr:to>
      <xdr:col>81</xdr:col>
      <xdr:colOff>101600</xdr:colOff>
      <xdr:row>39</xdr:row>
      <xdr:rowOff>77667</xdr:rowOff>
    </xdr:to>
    <xdr:sp macro="" textlink="">
      <xdr:nvSpPr>
        <xdr:cNvPr id="543" name="楕円 542"/>
        <xdr:cNvSpPr/>
      </xdr:nvSpPr>
      <xdr:spPr>
        <a:xfrm>
          <a:off x="15430500" y="66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68794</xdr:rowOff>
    </xdr:from>
    <xdr:ext cx="378565" cy="259045"/>
    <xdr:sp macro="" textlink="">
      <xdr:nvSpPr>
        <xdr:cNvPr id="544" name="テキスト ボックス 543"/>
        <xdr:cNvSpPr txBox="1"/>
      </xdr:nvSpPr>
      <xdr:spPr>
        <a:xfrm>
          <a:off x="15292017" y="675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149993</xdr:rowOff>
    </xdr:from>
    <xdr:to>
      <xdr:col>76</xdr:col>
      <xdr:colOff>165100</xdr:colOff>
      <xdr:row>39</xdr:row>
      <xdr:rowOff>80143</xdr:rowOff>
    </xdr:to>
    <xdr:sp macro="" textlink="">
      <xdr:nvSpPr>
        <xdr:cNvPr id="545" name="楕円 544"/>
        <xdr:cNvSpPr/>
      </xdr:nvSpPr>
      <xdr:spPr>
        <a:xfrm>
          <a:off x="14541500" y="66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71270</xdr:rowOff>
    </xdr:from>
    <xdr:ext cx="378565" cy="259045"/>
    <xdr:sp macro="" textlink="">
      <xdr:nvSpPr>
        <xdr:cNvPr id="546" name="テキスト ボックス 545"/>
        <xdr:cNvSpPr txBox="1"/>
      </xdr:nvSpPr>
      <xdr:spPr>
        <a:xfrm>
          <a:off x="14403017" y="675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154242</xdr:rowOff>
    </xdr:from>
    <xdr:to>
      <xdr:col>72</xdr:col>
      <xdr:colOff>38100</xdr:colOff>
      <xdr:row>39</xdr:row>
      <xdr:rowOff>84392</xdr:rowOff>
    </xdr:to>
    <xdr:sp macro="" textlink="">
      <xdr:nvSpPr>
        <xdr:cNvPr id="547" name="楕円 546"/>
        <xdr:cNvSpPr/>
      </xdr:nvSpPr>
      <xdr:spPr>
        <a:xfrm>
          <a:off x="13652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75519</xdr:rowOff>
    </xdr:from>
    <xdr:ext cx="378565" cy="259045"/>
    <xdr:sp macro="" textlink="">
      <xdr:nvSpPr>
        <xdr:cNvPr id="548" name="テキスト ボックス 547"/>
        <xdr:cNvSpPr txBox="1"/>
      </xdr:nvSpPr>
      <xdr:spPr>
        <a:xfrm>
          <a:off x="13514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158166</xdr:rowOff>
    </xdr:from>
    <xdr:to>
      <xdr:col>67</xdr:col>
      <xdr:colOff>101600</xdr:colOff>
      <xdr:row>39</xdr:row>
      <xdr:rowOff>88316</xdr:rowOff>
    </xdr:to>
    <xdr:sp macro="" textlink="">
      <xdr:nvSpPr>
        <xdr:cNvPr id="549" name="楕円 548"/>
        <xdr:cNvSpPr/>
      </xdr:nvSpPr>
      <xdr:spPr>
        <a:xfrm>
          <a:off x="12763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79443</xdr:rowOff>
    </xdr:from>
    <xdr:ext cx="378565" cy="259045"/>
    <xdr:sp macro="" textlink="">
      <xdr:nvSpPr>
        <xdr:cNvPr id="550" name="テキスト ボックス 549"/>
        <xdr:cNvSpPr txBox="1"/>
      </xdr:nvSpPr>
      <xdr:spPr>
        <a:xfrm>
          <a:off x="12625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95146</xdr:rowOff>
    </xdr:from>
    <xdr:to>
      <xdr:col>85</xdr:col>
      <xdr:colOff>127000</xdr:colOff>
      <xdr:row>72</xdr:row>
      <xdr:rowOff>29743</xdr:rowOff>
    </xdr:to>
    <xdr:cxnSp macro="">
      <xdr:nvCxnSpPr>
        <xdr:cNvPr id="626" name="直線コネクタ 625"/>
        <xdr:cNvCxnSpPr/>
      </xdr:nvCxnSpPr>
      <xdr:spPr>
        <a:xfrm>
          <a:off x="15481300" y="12268096"/>
          <a:ext cx="838200" cy="10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84333</xdr:rowOff>
    </xdr:from>
    <xdr:to>
      <xdr:col>81</xdr:col>
      <xdr:colOff>50800</xdr:colOff>
      <xdr:row>71</xdr:row>
      <xdr:rowOff>95146</xdr:rowOff>
    </xdr:to>
    <xdr:cxnSp macro="">
      <xdr:nvCxnSpPr>
        <xdr:cNvPr id="629" name="直線コネクタ 628"/>
        <xdr:cNvCxnSpPr/>
      </xdr:nvCxnSpPr>
      <xdr:spPr>
        <a:xfrm>
          <a:off x="14592300" y="12257283"/>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84333</xdr:rowOff>
    </xdr:from>
    <xdr:to>
      <xdr:col>76</xdr:col>
      <xdr:colOff>114300</xdr:colOff>
      <xdr:row>71</xdr:row>
      <xdr:rowOff>87191</xdr:rowOff>
    </xdr:to>
    <xdr:cxnSp macro="">
      <xdr:nvCxnSpPr>
        <xdr:cNvPr id="632" name="直線コネクタ 631"/>
        <xdr:cNvCxnSpPr/>
      </xdr:nvCxnSpPr>
      <xdr:spPr>
        <a:xfrm flipV="1">
          <a:off x="13703300" y="1225728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3340</xdr:rowOff>
    </xdr:from>
    <xdr:to>
      <xdr:col>71</xdr:col>
      <xdr:colOff>177800</xdr:colOff>
      <xdr:row>71</xdr:row>
      <xdr:rowOff>87191</xdr:rowOff>
    </xdr:to>
    <xdr:cxnSp macro="">
      <xdr:nvCxnSpPr>
        <xdr:cNvPr id="635" name="直線コネクタ 634"/>
        <xdr:cNvCxnSpPr/>
      </xdr:nvCxnSpPr>
      <xdr:spPr>
        <a:xfrm>
          <a:off x="12814300" y="12176290"/>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150393</xdr:rowOff>
    </xdr:from>
    <xdr:to>
      <xdr:col>85</xdr:col>
      <xdr:colOff>177800</xdr:colOff>
      <xdr:row>72</xdr:row>
      <xdr:rowOff>80543</xdr:rowOff>
    </xdr:to>
    <xdr:sp macro="" textlink="">
      <xdr:nvSpPr>
        <xdr:cNvPr id="645" name="楕円 644"/>
        <xdr:cNvSpPr/>
      </xdr:nvSpPr>
      <xdr:spPr>
        <a:xfrm>
          <a:off x="16268700" y="123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1820</xdr:rowOff>
    </xdr:from>
    <xdr:ext cx="534377" cy="259045"/>
    <xdr:sp macro="" textlink="">
      <xdr:nvSpPr>
        <xdr:cNvPr id="646" name="公債費該当値テキスト"/>
        <xdr:cNvSpPr txBox="1"/>
      </xdr:nvSpPr>
      <xdr:spPr>
        <a:xfrm>
          <a:off x="16370300" y="121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44346</xdr:rowOff>
    </xdr:from>
    <xdr:to>
      <xdr:col>81</xdr:col>
      <xdr:colOff>101600</xdr:colOff>
      <xdr:row>71</xdr:row>
      <xdr:rowOff>145946</xdr:rowOff>
    </xdr:to>
    <xdr:sp macro="" textlink="">
      <xdr:nvSpPr>
        <xdr:cNvPr id="647" name="楕円 646"/>
        <xdr:cNvSpPr/>
      </xdr:nvSpPr>
      <xdr:spPr>
        <a:xfrm>
          <a:off x="15430500" y="122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162473</xdr:rowOff>
    </xdr:from>
    <xdr:ext cx="534377" cy="259045"/>
    <xdr:sp macro="" textlink="">
      <xdr:nvSpPr>
        <xdr:cNvPr id="648" name="テキスト ボックス 647"/>
        <xdr:cNvSpPr txBox="1"/>
      </xdr:nvSpPr>
      <xdr:spPr>
        <a:xfrm>
          <a:off x="15214111" y="119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33533</xdr:rowOff>
    </xdr:from>
    <xdr:to>
      <xdr:col>76</xdr:col>
      <xdr:colOff>165100</xdr:colOff>
      <xdr:row>71</xdr:row>
      <xdr:rowOff>135133</xdr:rowOff>
    </xdr:to>
    <xdr:sp macro="" textlink="">
      <xdr:nvSpPr>
        <xdr:cNvPr id="649" name="楕円 648"/>
        <xdr:cNvSpPr/>
      </xdr:nvSpPr>
      <xdr:spPr>
        <a:xfrm>
          <a:off x="14541500" y="122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151660</xdr:rowOff>
    </xdr:from>
    <xdr:ext cx="534377" cy="259045"/>
    <xdr:sp macro="" textlink="">
      <xdr:nvSpPr>
        <xdr:cNvPr id="650" name="テキスト ボックス 649"/>
        <xdr:cNvSpPr txBox="1"/>
      </xdr:nvSpPr>
      <xdr:spPr>
        <a:xfrm>
          <a:off x="14325111" y="119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36391</xdr:rowOff>
    </xdr:from>
    <xdr:to>
      <xdr:col>72</xdr:col>
      <xdr:colOff>38100</xdr:colOff>
      <xdr:row>71</xdr:row>
      <xdr:rowOff>137991</xdr:rowOff>
    </xdr:to>
    <xdr:sp macro="" textlink="">
      <xdr:nvSpPr>
        <xdr:cNvPr id="651" name="楕円 650"/>
        <xdr:cNvSpPr/>
      </xdr:nvSpPr>
      <xdr:spPr>
        <a:xfrm>
          <a:off x="13652500" y="122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154518</xdr:rowOff>
    </xdr:from>
    <xdr:ext cx="534377" cy="259045"/>
    <xdr:sp macro="" textlink="">
      <xdr:nvSpPr>
        <xdr:cNvPr id="652" name="テキスト ボックス 651"/>
        <xdr:cNvSpPr txBox="1"/>
      </xdr:nvSpPr>
      <xdr:spPr>
        <a:xfrm>
          <a:off x="13436111" y="119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123990</xdr:rowOff>
    </xdr:from>
    <xdr:to>
      <xdr:col>67</xdr:col>
      <xdr:colOff>101600</xdr:colOff>
      <xdr:row>71</xdr:row>
      <xdr:rowOff>54140</xdr:rowOff>
    </xdr:to>
    <xdr:sp macro="" textlink="">
      <xdr:nvSpPr>
        <xdr:cNvPr id="653" name="楕円 652"/>
        <xdr:cNvSpPr/>
      </xdr:nvSpPr>
      <xdr:spPr>
        <a:xfrm>
          <a:off x="12763500" y="121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70667</xdr:rowOff>
    </xdr:from>
    <xdr:ext cx="534377" cy="259045"/>
    <xdr:sp macro="" textlink="">
      <xdr:nvSpPr>
        <xdr:cNvPr id="654" name="テキスト ボックス 653"/>
        <xdr:cNvSpPr txBox="1"/>
      </xdr:nvSpPr>
      <xdr:spPr>
        <a:xfrm>
          <a:off x="12547111" y="119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144196</xdr:rowOff>
    </xdr:from>
    <xdr:to>
      <xdr:col>85</xdr:col>
      <xdr:colOff>127000</xdr:colOff>
      <xdr:row>99</xdr:row>
      <xdr:rowOff>18466</xdr:rowOff>
    </xdr:to>
    <xdr:cxnSp macro="">
      <xdr:nvCxnSpPr>
        <xdr:cNvPr id="683" name="直線コネクタ 682"/>
        <xdr:cNvCxnSpPr/>
      </xdr:nvCxnSpPr>
      <xdr:spPr>
        <a:xfrm>
          <a:off x="15481300" y="169462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144196</xdr:rowOff>
    </xdr:from>
    <xdr:to>
      <xdr:col>81</xdr:col>
      <xdr:colOff>50800</xdr:colOff>
      <xdr:row>99</xdr:row>
      <xdr:rowOff>28142</xdr:rowOff>
    </xdr:to>
    <xdr:cxnSp macro="">
      <xdr:nvCxnSpPr>
        <xdr:cNvPr id="686" name="直線コネクタ 685"/>
        <xdr:cNvCxnSpPr/>
      </xdr:nvCxnSpPr>
      <xdr:spPr>
        <a:xfrm flipV="1">
          <a:off x="14592300" y="16946296"/>
          <a:ext cx="889000" cy="5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4711</xdr:rowOff>
    </xdr:from>
    <xdr:to>
      <xdr:col>76</xdr:col>
      <xdr:colOff>114300</xdr:colOff>
      <xdr:row>99</xdr:row>
      <xdr:rowOff>28142</xdr:rowOff>
    </xdr:to>
    <xdr:cxnSp macro="">
      <xdr:nvCxnSpPr>
        <xdr:cNvPr id="689" name="直線コネクタ 688"/>
        <xdr:cNvCxnSpPr/>
      </xdr:nvCxnSpPr>
      <xdr:spPr>
        <a:xfrm>
          <a:off x="13703300" y="1697826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142024</xdr:rowOff>
    </xdr:from>
    <xdr:to>
      <xdr:col>71</xdr:col>
      <xdr:colOff>177800</xdr:colOff>
      <xdr:row>99</xdr:row>
      <xdr:rowOff>4711</xdr:rowOff>
    </xdr:to>
    <xdr:cxnSp macro="">
      <xdr:nvCxnSpPr>
        <xdr:cNvPr id="692" name="直線コネクタ 691"/>
        <xdr:cNvCxnSpPr/>
      </xdr:nvCxnSpPr>
      <xdr:spPr>
        <a:xfrm>
          <a:off x="12814300" y="16944124"/>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139116</xdr:rowOff>
    </xdr:from>
    <xdr:to>
      <xdr:col>85</xdr:col>
      <xdr:colOff>177800</xdr:colOff>
      <xdr:row>99</xdr:row>
      <xdr:rowOff>69266</xdr:rowOff>
    </xdr:to>
    <xdr:sp macro="" textlink="">
      <xdr:nvSpPr>
        <xdr:cNvPr id="702" name="楕円 701"/>
        <xdr:cNvSpPr/>
      </xdr:nvSpPr>
      <xdr:spPr>
        <a:xfrm>
          <a:off x="16268700" y="1694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54043</xdr:rowOff>
    </xdr:from>
    <xdr:ext cx="378565" cy="259045"/>
    <xdr:sp macro="" textlink="">
      <xdr:nvSpPr>
        <xdr:cNvPr id="703" name="積立金該当値テキスト"/>
        <xdr:cNvSpPr txBox="1"/>
      </xdr:nvSpPr>
      <xdr:spPr>
        <a:xfrm>
          <a:off x="16370300" y="1685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93396</xdr:rowOff>
    </xdr:from>
    <xdr:to>
      <xdr:col>81</xdr:col>
      <xdr:colOff>101600</xdr:colOff>
      <xdr:row>99</xdr:row>
      <xdr:rowOff>23546</xdr:rowOff>
    </xdr:to>
    <xdr:sp macro="" textlink="">
      <xdr:nvSpPr>
        <xdr:cNvPr id="704" name="楕円 703"/>
        <xdr:cNvSpPr/>
      </xdr:nvSpPr>
      <xdr:spPr>
        <a:xfrm>
          <a:off x="15430500" y="168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14673</xdr:rowOff>
    </xdr:from>
    <xdr:ext cx="469744" cy="259045"/>
    <xdr:sp macro="" textlink="">
      <xdr:nvSpPr>
        <xdr:cNvPr id="705" name="テキスト ボックス 704"/>
        <xdr:cNvSpPr txBox="1"/>
      </xdr:nvSpPr>
      <xdr:spPr>
        <a:xfrm>
          <a:off x="15246428" y="1698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148792</xdr:rowOff>
    </xdr:from>
    <xdr:to>
      <xdr:col>76</xdr:col>
      <xdr:colOff>165100</xdr:colOff>
      <xdr:row>99</xdr:row>
      <xdr:rowOff>78942</xdr:rowOff>
    </xdr:to>
    <xdr:sp macro="" textlink="">
      <xdr:nvSpPr>
        <xdr:cNvPr id="706" name="楕円 705"/>
        <xdr:cNvSpPr/>
      </xdr:nvSpPr>
      <xdr:spPr>
        <a:xfrm>
          <a:off x="14541500" y="169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70069</xdr:rowOff>
    </xdr:from>
    <xdr:ext cx="378565" cy="259045"/>
    <xdr:sp macro="" textlink="">
      <xdr:nvSpPr>
        <xdr:cNvPr id="707" name="テキスト ボックス 706"/>
        <xdr:cNvSpPr txBox="1"/>
      </xdr:nvSpPr>
      <xdr:spPr>
        <a:xfrm>
          <a:off x="14403017" y="1704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125361</xdr:rowOff>
    </xdr:from>
    <xdr:to>
      <xdr:col>72</xdr:col>
      <xdr:colOff>38100</xdr:colOff>
      <xdr:row>99</xdr:row>
      <xdr:rowOff>55511</xdr:rowOff>
    </xdr:to>
    <xdr:sp macro="" textlink="">
      <xdr:nvSpPr>
        <xdr:cNvPr id="708" name="楕円 707"/>
        <xdr:cNvSpPr/>
      </xdr:nvSpPr>
      <xdr:spPr>
        <a:xfrm>
          <a:off x="13652500" y="169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46638</xdr:rowOff>
    </xdr:from>
    <xdr:ext cx="469744" cy="259045"/>
    <xdr:sp macro="" textlink="">
      <xdr:nvSpPr>
        <xdr:cNvPr id="709" name="テキスト ボックス 708"/>
        <xdr:cNvSpPr txBox="1"/>
      </xdr:nvSpPr>
      <xdr:spPr>
        <a:xfrm>
          <a:off x="13468428" y="170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91224</xdr:rowOff>
    </xdr:from>
    <xdr:to>
      <xdr:col>67</xdr:col>
      <xdr:colOff>101600</xdr:colOff>
      <xdr:row>99</xdr:row>
      <xdr:rowOff>21374</xdr:rowOff>
    </xdr:to>
    <xdr:sp macro="" textlink="">
      <xdr:nvSpPr>
        <xdr:cNvPr id="710" name="楕円 709"/>
        <xdr:cNvSpPr/>
      </xdr:nvSpPr>
      <xdr:spPr>
        <a:xfrm>
          <a:off x="12763500" y="16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12501</xdr:rowOff>
    </xdr:from>
    <xdr:ext cx="469744" cy="259045"/>
    <xdr:sp macro="" textlink="">
      <xdr:nvSpPr>
        <xdr:cNvPr id="711" name="テキスト ボックス 710"/>
        <xdr:cNvSpPr txBox="1"/>
      </xdr:nvSpPr>
      <xdr:spPr>
        <a:xfrm>
          <a:off x="12579428" y="169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31278</xdr:rowOff>
    </xdr:from>
    <xdr:to>
      <xdr:col>116</xdr:col>
      <xdr:colOff>63500</xdr:colOff>
      <xdr:row>38</xdr:row>
      <xdr:rowOff>96756</xdr:rowOff>
    </xdr:to>
    <xdr:cxnSp macro="">
      <xdr:nvCxnSpPr>
        <xdr:cNvPr id="742" name="直線コネクタ 741"/>
        <xdr:cNvCxnSpPr/>
      </xdr:nvCxnSpPr>
      <xdr:spPr>
        <a:xfrm>
          <a:off x="21323300" y="6032028"/>
          <a:ext cx="838200" cy="5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115697</xdr:rowOff>
    </xdr:from>
    <xdr:to>
      <xdr:col>111</xdr:col>
      <xdr:colOff>177800</xdr:colOff>
      <xdr:row>35</xdr:row>
      <xdr:rowOff>31278</xdr:rowOff>
    </xdr:to>
    <xdr:cxnSp macro="">
      <xdr:nvCxnSpPr>
        <xdr:cNvPr id="745" name="直線コネクタ 744"/>
        <xdr:cNvCxnSpPr/>
      </xdr:nvCxnSpPr>
      <xdr:spPr>
        <a:xfrm>
          <a:off x="20434300" y="5944997"/>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115697</xdr:rowOff>
    </xdr:from>
    <xdr:to>
      <xdr:col>107</xdr:col>
      <xdr:colOff>50800</xdr:colOff>
      <xdr:row>38</xdr:row>
      <xdr:rowOff>7765</xdr:rowOff>
    </xdr:to>
    <xdr:cxnSp macro="">
      <xdr:nvCxnSpPr>
        <xdr:cNvPr id="748" name="直線コネクタ 747"/>
        <xdr:cNvCxnSpPr/>
      </xdr:nvCxnSpPr>
      <xdr:spPr>
        <a:xfrm flipV="1">
          <a:off x="19545300" y="5944997"/>
          <a:ext cx="889000" cy="57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7765</xdr:rowOff>
    </xdr:from>
    <xdr:to>
      <xdr:col>102</xdr:col>
      <xdr:colOff>114300</xdr:colOff>
      <xdr:row>38</xdr:row>
      <xdr:rowOff>137088</xdr:rowOff>
    </xdr:to>
    <xdr:cxnSp macro="">
      <xdr:nvCxnSpPr>
        <xdr:cNvPr id="751" name="直線コネクタ 750"/>
        <xdr:cNvCxnSpPr/>
      </xdr:nvCxnSpPr>
      <xdr:spPr>
        <a:xfrm flipV="1">
          <a:off x="18656300" y="6522865"/>
          <a:ext cx="889000" cy="1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45956</xdr:rowOff>
    </xdr:from>
    <xdr:to>
      <xdr:col>116</xdr:col>
      <xdr:colOff>114300</xdr:colOff>
      <xdr:row>38</xdr:row>
      <xdr:rowOff>147556</xdr:rowOff>
    </xdr:to>
    <xdr:sp macro="" textlink="">
      <xdr:nvSpPr>
        <xdr:cNvPr id="761" name="楕円 760"/>
        <xdr:cNvSpPr/>
      </xdr:nvSpPr>
      <xdr:spPr>
        <a:xfrm>
          <a:off x="22110700" y="65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24383</xdr:rowOff>
    </xdr:from>
    <xdr:ext cx="469744" cy="259045"/>
    <xdr:sp macro="" textlink="">
      <xdr:nvSpPr>
        <xdr:cNvPr id="762" name="投資及び出資金該当値テキスト"/>
        <xdr:cNvSpPr txBox="1"/>
      </xdr:nvSpPr>
      <xdr:spPr>
        <a:xfrm>
          <a:off x="22212300" y="653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151928</xdr:rowOff>
    </xdr:from>
    <xdr:to>
      <xdr:col>112</xdr:col>
      <xdr:colOff>38100</xdr:colOff>
      <xdr:row>35</xdr:row>
      <xdr:rowOff>82078</xdr:rowOff>
    </xdr:to>
    <xdr:sp macro="" textlink="">
      <xdr:nvSpPr>
        <xdr:cNvPr id="763" name="楕円 762"/>
        <xdr:cNvSpPr/>
      </xdr:nvSpPr>
      <xdr:spPr>
        <a:xfrm>
          <a:off x="21272500" y="59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98605</xdr:rowOff>
    </xdr:from>
    <xdr:ext cx="469744" cy="259045"/>
    <xdr:sp macro="" textlink="">
      <xdr:nvSpPr>
        <xdr:cNvPr id="764" name="テキスト ボックス 763"/>
        <xdr:cNvSpPr txBox="1"/>
      </xdr:nvSpPr>
      <xdr:spPr>
        <a:xfrm>
          <a:off x="21088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64897</xdr:rowOff>
    </xdr:from>
    <xdr:to>
      <xdr:col>107</xdr:col>
      <xdr:colOff>101600</xdr:colOff>
      <xdr:row>34</xdr:row>
      <xdr:rowOff>166497</xdr:rowOff>
    </xdr:to>
    <xdr:sp macro="" textlink="">
      <xdr:nvSpPr>
        <xdr:cNvPr id="765" name="楕円 764"/>
        <xdr:cNvSpPr/>
      </xdr:nvSpPr>
      <xdr:spPr>
        <a:xfrm>
          <a:off x="20383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11574</xdr:rowOff>
    </xdr:from>
    <xdr:ext cx="469744" cy="259045"/>
    <xdr:sp macro="" textlink="">
      <xdr:nvSpPr>
        <xdr:cNvPr id="766" name="テキスト ボックス 765"/>
        <xdr:cNvSpPr txBox="1"/>
      </xdr:nvSpPr>
      <xdr:spPr>
        <a:xfrm>
          <a:off x="20199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128415</xdr:rowOff>
    </xdr:from>
    <xdr:to>
      <xdr:col>102</xdr:col>
      <xdr:colOff>165100</xdr:colOff>
      <xdr:row>38</xdr:row>
      <xdr:rowOff>58565</xdr:rowOff>
    </xdr:to>
    <xdr:sp macro="" textlink="">
      <xdr:nvSpPr>
        <xdr:cNvPr id="767" name="楕円 766"/>
        <xdr:cNvSpPr/>
      </xdr:nvSpPr>
      <xdr:spPr>
        <a:xfrm>
          <a:off x="19494500" y="64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49692</xdr:rowOff>
    </xdr:from>
    <xdr:ext cx="469744" cy="259045"/>
    <xdr:sp macro="" textlink="">
      <xdr:nvSpPr>
        <xdr:cNvPr id="768" name="テキスト ボックス 767"/>
        <xdr:cNvSpPr txBox="1"/>
      </xdr:nvSpPr>
      <xdr:spPr>
        <a:xfrm>
          <a:off x="19310428" y="65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86288</xdr:rowOff>
    </xdr:from>
    <xdr:to>
      <xdr:col>98</xdr:col>
      <xdr:colOff>38100</xdr:colOff>
      <xdr:row>39</xdr:row>
      <xdr:rowOff>16438</xdr:rowOff>
    </xdr:to>
    <xdr:sp macro="" textlink="">
      <xdr:nvSpPr>
        <xdr:cNvPr id="769" name="楕円 768"/>
        <xdr:cNvSpPr/>
      </xdr:nvSpPr>
      <xdr:spPr>
        <a:xfrm>
          <a:off x="18605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7565</xdr:rowOff>
    </xdr:from>
    <xdr:ext cx="378565" cy="259045"/>
    <xdr:sp macro="" textlink="">
      <xdr:nvSpPr>
        <xdr:cNvPr id="770" name="テキスト ボックス 769"/>
        <xdr:cNvSpPr txBox="1"/>
      </xdr:nvSpPr>
      <xdr:spPr>
        <a:xfrm>
          <a:off x="18467017" y="669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86664</xdr:rowOff>
    </xdr:from>
    <xdr:to>
      <xdr:col>116</xdr:col>
      <xdr:colOff>63500</xdr:colOff>
      <xdr:row>59</xdr:row>
      <xdr:rowOff>87204</xdr:rowOff>
    </xdr:to>
    <xdr:cxnSp macro="">
      <xdr:nvCxnSpPr>
        <xdr:cNvPr id="801" name="直線コネクタ 800"/>
        <xdr:cNvCxnSpPr/>
      </xdr:nvCxnSpPr>
      <xdr:spPr>
        <a:xfrm>
          <a:off x="21323300" y="10202214"/>
          <a:ext cx="8382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86664</xdr:rowOff>
    </xdr:from>
    <xdr:to>
      <xdr:col>111</xdr:col>
      <xdr:colOff>177800</xdr:colOff>
      <xdr:row>59</xdr:row>
      <xdr:rowOff>88608</xdr:rowOff>
    </xdr:to>
    <xdr:cxnSp macro="">
      <xdr:nvCxnSpPr>
        <xdr:cNvPr id="804" name="直線コネクタ 803"/>
        <xdr:cNvCxnSpPr/>
      </xdr:nvCxnSpPr>
      <xdr:spPr>
        <a:xfrm flipV="1">
          <a:off x="20434300" y="10202214"/>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88608</xdr:rowOff>
    </xdr:from>
    <xdr:to>
      <xdr:col>107</xdr:col>
      <xdr:colOff>50800</xdr:colOff>
      <xdr:row>59</xdr:row>
      <xdr:rowOff>88624</xdr:rowOff>
    </xdr:to>
    <xdr:cxnSp macro="">
      <xdr:nvCxnSpPr>
        <xdr:cNvPr id="807" name="直線コネクタ 806"/>
        <xdr:cNvCxnSpPr/>
      </xdr:nvCxnSpPr>
      <xdr:spPr>
        <a:xfrm flipV="1">
          <a:off x="19545300" y="1020415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88330</xdr:rowOff>
    </xdr:from>
    <xdr:to>
      <xdr:col>102</xdr:col>
      <xdr:colOff>114300</xdr:colOff>
      <xdr:row>59</xdr:row>
      <xdr:rowOff>88624</xdr:rowOff>
    </xdr:to>
    <xdr:cxnSp macro="">
      <xdr:nvCxnSpPr>
        <xdr:cNvPr id="810" name="直線コネクタ 809"/>
        <xdr:cNvCxnSpPr/>
      </xdr:nvCxnSpPr>
      <xdr:spPr>
        <a:xfrm>
          <a:off x="18656300" y="10203880"/>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36404</xdr:rowOff>
    </xdr:from>
    <xdr:to>
      <xdr:col>116</xdr:col>
      <xdr:colOff>114300</xdr:colOff>
      <xdr:row>59</xdr:row>
      <xdr:rowOff>138004</xdr:rowOff>
    </xdr:to>
    <xdr:sp macro="" textlink="">
      <xdr:nvSpPr>
        <xdr:cNvPr id="820" name="楕円 819"/>
        <xdr:cNvSpPr/>
      </xdr:nvSpPr>
      <xdr:spPr>
        <a:xfrm>
          <a:off x="22110700" y="101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122781</xdr:rowOff>
    </xdr:from>
    <xdr:ext cx="378565" cy="259045"/>
    <xdr:sp macro="" textlink="">
      <xdr:nvSpPr>
        <xdr:cNvPr id="821" name="貸付金該当値テキスト"/>
        <xdr:cNvSpPr txBox="1"/>
      </xdr:nvSpPr>
      <xdr:spPr>
        <a:xfrm>
          <a:off x="22212300" y="10066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35864</xdr:rowOff>
    </xdr:from>
    <xdr:to>
      <xdr:col>112</xdr:col>
      <xdr:colOff>38100</xdr:colOff>
      <xdr:row>59</xdr:row>
      <xdr:rowOff>137464</xdr:rowOff>
    </xdr:to>
    <xdr:sp macro="" textlink="">
      <xdr:nvSpPr>
        <xdr:cNvPr id="822" name="楕円 821"/>
        <xdr:cNvSpPr/>
      </xdr:nvSpPr>
      <xdr:spPr>
        <a:xfrm>
          <a:off x="21272500" y="10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128591</xdr:rowOff>
    </xdr:from>
    <xdr:ext cx="378565" cy="259045"/>
    <xdr:sp macro="" textlink="">
      <xdr:nvSpPr>
        <xdr:cNvPr id="823" name="テキスト ボックス 822"/>
        <xdr:cNvSpPr txBox="1"/>
      </xdr:nvSpPr>
      <xdr:spPr>
        <a:xfrm>
          <a:off x="21134017" y="10244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37808</xdr:rowOff>
    </xdr:from>
    <xdr:to>
      <xdr:col>107</xdr:col>
      <xdr:colOff>101600</xdr:colOff>
      <xdr:row>59</xdr:row>
      <xdr:rowOff>139408</xdr:rowOff>
    </xdr:to>
    <xdr:sp macro="" textlink="">
      <xdr:nvSpPr>
        <xdr:cNvPr id="824" name="楕円 823"/>
        <xdr:cNvSpPr/>
      </xdr:nvSpPr>
      <xdr:spPr>
        <a:xfrm>
          <a:off x="20383500" y="101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130535</xdr:rowOff>
    </xdr:from>
    <xdr:ext cx="378565" cy="259045"/>
    <xdr:sp macro="" textlink="">
      <xdr:nvSpPr>
        <xdr:cNvPr id="825" name="テキスト ボックス 824"/>
        <xdr:cNvSpPr txBox="1"/>
      </xdr:nvSpPr>
      <xdr:spPr>
        <a:xfrm>
          <a:off x="20245017" y="1024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37824</xdr:rowOff>
    </xdr:from>
    <xdr:to>
      <xdr:col>102</xdr:col>
      <xdr:colOff>165100</xdr:colOff>
      <xdr:row>59</xdr:row>
      <xdr:rowOff>139424</xdr:rowOff>
    </xdr:to>
    <xdr:sp macro="" textlink="">
      <xdr:nvSpPr>
        <xdr:cNvPr id="826" name="楕円 825"/>
        <xdr:cNvSpPr/>
      </xdr:nvSpPr>
      <xdr:spPr>
        <a:xfrm>
          <a:off x="19494500" y="101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130551</xdr:rowOff>
    </xdr:from>
    <xdr:ext cx="378565" cy="259045"/>
    <xdr:sp macro="" textlink="">
      <xdr:nvSpPr>
        <xdr:cNvPr id="827" name="テキスト ボックス 826"/>
        <xdr:cNvSpPr txBox="1"/>
      </xdr:nvSpPr>
      <xdr:spPr>
        <a:xfrm>
          <a:off x="19356017" y="10246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37530</xdr:rowOff>
    </xdr:from>
    <xdr:to>
      <xdr:col>98</xdr:col>
      <xdr:colOff>38100</xdr:colOff>
      <xdr:row>59</xdr:row>
      <xdr:rowOff>139130</xdr:rowOff>
    </xdr:to>
    <xdr:sp macro="" textlink="">
      <xdr:nvSpPr>
        <xdr:cNvPr id="828" name="楕円 827"/>
        <xdr:cNvSpPr/>
      </xdr:nvSpPr>
      <xdr:spPr>
        <a:xfrm>
          <a:off x="18605500" y="101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130257</xdr:rowOff>
    </xdr:from>
    <xdr:ext cx="378565" cy="259045"/>
    <xdr:sp macro="" textlink="">
      <xdr:nvSpPr>
        <xdr:cNvPr id="829" name="テキスト ボックス 828"/>
        <xdr:cNvSpPr txBox="1"/>
      </xdr:nvSpPr>
      <xdr:spPr>
        <a:xfrm>
          <a:off x="18467017" y="10245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153416</xdr:rowOff>
    </xdr:from>
    <xdr:to>
      <xdr:col>116</xdr:col>
      <xdr:colOff>63500</xdr:colOff>
      <xdr:row>74</xdr:row>
      <xdr:rowOff>27724</xdr:rowOff>
    </xdr:to>
    <xdr:cxnSp macro="">
      <xdr:nvCxnSpPr>
        <xdr:cNvPr id="859" name="直線コネクタ 858"/>
        <xdr:cNvCxnSpPr/>
      </xdr:nvCxnSpPr>
      <xdr:spPr>
        <a:xfrm flipV="1">
          <a:off x="21323300" y="12669266"/>
          <a:ext cx="8382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27724</xdr:rowOff>
    </xdr:from>
    <xdr:to>
      <xdr:col>111</xdr:col>
      <xdr:colOff>177800</xdr:colOff>
      <xdr:row>74</xdr:row>
      <xdr:rowOff>60376</xdr:rowOff>
    </xdr:to>
    <xdr:cxnSp macro="">
      <xdr:nvCxnSpPr>
        <xdr:cNvPr id="862" name="直線コネクタ 861"/>
        <xdr:cNvCxnSpPr/>
      </xdr:nvCxnSpPr>
      <xdr:spPr>
        <a:xfrm flipV="1">
          <a:off x="20434300" y="12715024"/>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58242</xdr:rowOff>
    </xdr:from>
    <xdr:to>
      <xdr:col>107</xdr:col>
      <xdr:colOff>50800</xdr:colOff>
      <xdr:row>74</xdr:row>
      <xdr:rowOff>60376</xdr:rowOff>
    </xdr:to>
    <xdr:cxnSp macro="">
      <xdr:nvCxnSpPr>
        <xdr:cNvPr id="865" name="直線コネクタ 864"/>
        <xdr:cNvCxnSpPr/>
      </xdr:nvCxnSpPr>
      <xdr:spPr>
        <a:xfrm>
          <a:off x="19545300" y="1274554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58242</xdr:rowOff>
    </xdr:from>
    <xdr:to>
      <xdr:col>102</xdr:col>
      <xdr:colOff>114300</xdr:colOff>
      <xdr:row>74</xdr:row>
      <xdr:rowOff>94780</xdr:rowOff>
    </xdr:to>
    <xdr:cxnSp macro="">
      <xdr:nvCxnSpPr>
        <xdr:cNvPr id="868" name="直線コネクタ 867"/>
        <xdr:cNvCxnSpPr/>
      </xdr:nvCxnSpPr>
      <xdr:spPr>
        <a:xfrm flipV="1">
          <a:off x="18656300" y="12745542"/>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102616</xdr:rowOff>
    </xdr:from>
    <xdr:to>
      <xdr:col>116</xdr:col>
      <xdr:colOff>114300</xdr:colOff>
      <xdr:row>74</xdr:row>
      <xdr:rowOff>32766</xdr:rowOff>
    </xdr:to>
    <xdr:sp macro="" textlink="">
      <xdr:nvSpPr>
        <xdr:cNvPr id="878" name="楕円 877"/>
        <xdr:cNvSpPr/>
      </xdr:nvSpPr>
      <xdr:spPr>
        <a:xfrm>
          <a:off x="22110700" y="126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125493</xdr:rowOff>
    </xdr:from>
    <xdr:ext cx="534377" cy="259045"/>
    <xdr:sp macro="" textlink="">
      <xdr:nvSpPr>
        <xdr:cNvPr id="879" name="繰出金該当値テキスト"/>
        <xdr:cNvSpPr txBox="1"/>
      </xdr:nvSpPr>
      <xdr:spPr>
        <a:xfrm>
          <a:off x="22212300" y="124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148374</xdr:rowOff>
    </xdr:from>
    <xdr:to>
      <xdr:col>112</xdr:col>
      <xdr:colOff>38100</xdr:colOff>
      <xdr:row>74</xdr:row>
      <xdr:rowOff>78524</xdr:rowOff>
    </xdr:to>
    <xdr:sp macro="" textlink="">
      <xdr:nvSpPr>
        <xdr:cNvPr id="880" name="楕円 879"/>
        <xdr:cNvSpPr/>
      </xdr:nvSpPr>
      <xdr:spPr>
        <a:xfrm>
          <a:off x="21272500" y="126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95051</xdr:rowOff>
    </xdr:from>
    <xdr:ext cx="534377" cy="259045"/>
    <xdr:sp macro="" textlink="">
      <xdr:nvSpPr>
        <xdr:cNvPr id="881" name="テキスト ボックス 880"/>
        <xdr:cNvSpPr txBox="1"/>
      </xdr:nvSpPr>
      <xdr:spPr>
        <a:xfrm>
          <a:off x="21056111" y="124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9576</xdr:rowOff>
    </xdr:from>
    <xdr:to>
      <xdr:col>107</xdr:col>
      <xdr:colOff>101600</xdr:colOff>
      <xdr:row>74</xdr:row>
      <xdr:rowOff>111176</xdr:rowOff>
    </xdr:to>
    <xdr:sp macro="" textlink="">
      <xdr:nvSpPr>
        <xdr:cNvPr id="882" name="楕円 881"/>
        <xdr:cNvSpPr/>
      </xdr:nvSpPr>
      <xdr:spPr>
        <a:xfrm>
          <a:off x="20383500" y="126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127703</xdr:rowOff>
    </xdr:from>
    <xdr:ext cx="534377" cy="259045"/>
    <xdr:sp macro="" textlink="">
      <xdr:nvSpPr>
        <xdr:cNvPr id="883" name="テキスト ボックス 882"/>
        <xdr:cNvSpPr txBox="1"/>
      </xdr:nvSpPr>
      <xdr:spPr>
        <a:xfrm>
          <a:off x="20167111" y="124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7442</xdr:rowOff>
    </xdr:from>
    <xdr:to>
      <xdr:col>102</xdr:col>
      <xdr:colOff>165100</xdr:colOff>
      <xdr:row>74</xdr:row>
      <xdr:rowOff>109042</xdr:rowOff>
    </xdr:to>
    <xdr:sp macro="" textlink="">
      <xdr:nvSpPr>
        <xdr:cNvPr id="884" name="楕円 883"/>
        <xdr:cNvSpPr/>
      </xdr:nvSpPr>
      <xdr:spPr>
        <a:xfrm>
          <a:off x="19494500" y="126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125569</xdr:rowOff>
    </xdr:from>
    <xdr:ext cx="534377" cy="259045"/>
    <xdr:sp macro="" textlink="">
      <xdr:nvSpPr>
        <xdr:cNvPr id="885" name="テキスト ボックス 884"/>
        <xdr:cNvSpPr txBox="1"/>
      </xdr:nvSpPr>
      <xdr:spPr>
        <a:xfrm>
          <a:off x="19278111" y="124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43980</xdr:rowOff>
    </xdr:from>
    <xdr:to>
      <xdr:col>98</xdr:col>
      <xdr:colOff>38100</xdr:colOff>
      <xdr:row>74</xdr:row>
      <xdr:rowOff>145580</xdr:rowOff>
    </xdr:to>
    <xdr:sp macro="" textlink="">
      <xdr:nvSpPr>
        <xdr:cNvPr id="886" name="楕円 885"/>
        <xdr:cNvSpPr/>
      </xdr:nvSpPr>
      <xdr:spPr>
        <a:xfrm>
          <a:off x="18605500" y="127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162107</xdr:rowOff>
    </xdr:from>
    <xdr:ext cx="534377" cy="259045"/>
    <xdr:sp macro="" textlink="">
      <xdr:nvSpPr>
        <xdr:cNvPr id="887" name="テキスト ボックス 886"/>
        <xdr:cNvSpPr txBox="1"/>
      </xdr:nvSpPr>
      <xdr:spPr>
        <a:xfrm>
          <a:off x="18389111" y="125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560,352</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そのうち、約１／３を占める扶助費については、生活保護率が高いことや介護給付・訓練等給付の増加等により、類似団体の平均よりも高い水準で推移している。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普通建設事業費は、新庁舎や中央消防署建設</a:t>
          </a:r>
          <a:r>
            <a:rPr kumimoji="1" lang="ja-JP" altLang="en-US" sz="1100">
              <a:solidFill>
                <a:sysClr val="windowText" lastClr="000000"/>
              </a:solidFill>
              <a:effectLst/>
              <a:latin typeface="+mn-lt"/>
              <a:ea typeface="+mn-ea"/>
              <a:cs typeface="+mn-cs"/>
            </a:rPr>
            <a:t>工事の完了</a:t>
          </a:r>
          <a:r>
            <a:rPr kumimoji="1" lang="ja-JP" altLang="ja-JP" sz="1100">
              <a:solidFill>
                <a:sysClr val="windowText" lastClr="000000"/>
              </a:solidFill>
              <a:effectLst/>
              <a:latin typeface="+mn-lt"/>
              <a:ea typeface="+mn-ea"/>
              <a:cs typeface="+mn-cs"/>
            </a:rPr>
            <a:t>等により、類似団体よりも</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水準となった。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また、公債費においては、近年減少傾向であったが、南海トラフ地震対策に集中的に取り組んだ結果高水準で推移し、類似団体内でも高い水準となっている。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その他の経費についても、公共施設マネジメントの推進や事務事業の見直し等により可能な限り削減に努める。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40640</xdr:rowOff>
    </xdr:from>
    <xdr:to>
      <xdr:col>24</xdr:col>
      <xdr:colOff>63500</xdr:colOff>
      <xdr:row>35</xdr:row>
      <xdr:rowOff>55880</xdr:rowOff>
    </xdr:to>
    <xdr:cxnSp macro="">
      <xdr:nvCxnSpPr>
        <xdr:cNvPr id="61" name="直線コネクタ 60"/>
        <xdr:cNvCxnSpPr/>
      </xdr:nvCxnSpPr>
      <xdr:spPr>
        <a:xfrm>
          <a:off x="3797300" y="60413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30734</xdr:rowOff>
    </xdr:from>
    <xdr:to>
      <xdr:col>19</xdr:col>
      <xdr:colOff>177800</xdr:colOff>
      <xdr:row>35</xdr:row>
      <xdr:rowOff>40640</xdr:rowOff>
    </xdr:to>
    <xdr:cxnSp macro="">
      <xdr:nvCxnSpPr>
        <xdr:cNvPr id="64" name="直線コネクタ 63"/>
        <xdr:cNvCxnSpPr/>
      </xdr:nvCxnSpPr>
      <xdr:spPr>
        <a:xfrm>
          <a:off x="2908300" y="603148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26924</xdr:rowOff>
    </xdr:from>
    <xdr:to>
      <xdr:col>15</xdr:col>
      <xdr:colOff>50800</xdr:colOff>
      <xdr:row>35</xdr:row>
      <xdr:rowOff>30734</xdr:rowOff>
    </xdr:to>
    <xdr:cxnSp macro="">
      <xdr:nvCxnSpPr>
        <xdr:cNvPr id="67" name="直線コネクタ 66"/>
        <xdr:cNvCxnSpPr/>
      </xdr:nvCxnSpPr>
      <xdr:spPr>
        <a:xfrm>
          <a:off x="2019300" y="602767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26924</xdr:rowOff>
    </xdr:from>
    <xdr:to>
      <xdr:col>10</xdr:col>
      <xdr:colOff>114300</xdr:colOff>
      <xdr:row>35</xdr:row>
      <xdr:rowOff>38354</xdr:rowOff>
    </xdr:to>
    <xdr:cxnSp macro="">
      <xdr:nvCxnSpPr>
        <xdr:cNvPr id="70" name="直線コネクタ 69"/>
        <xdr:cNvCxnSpPr/>
      </xdr:nvCxnSpPr>
      <xdr:spPr>
        <a:xfrm flipV="1">
          <a:off x="1130300" y="60276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80" name="楕円 79"/>
        <xdr:cNvSpPr/>
      </xdr:nvSpPr>
      <xdr:spPr>
        <a:xfrm>
          <a:off x="45847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469744" cy="259045"/>
    <xdr:sp macro="" textlink="">
      <xdr:nvSpPr>
        <xdr:cNvPr id="81" name="議会費該当値テキスト"/>
        <xdr:cNvSpPr txBox="1"/>
      </xdr:nvSpPr>
      <xdr:spPr>
        <a:xfrm>
          <a:off x="4686300"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161290</xdr:rowOff>
    </xdr:from>
    <xdr:to>
      <xdr:col>20</xdr:col>
      <xdr:colOff>38100</xdr:colOff>
      <xdr:row>35</xdr:row>
      <xdr:rowOff>91440</xdr:rowOff>
    </xdr:to>
    <xdr:sp macro="" textlink="">
      <xdr:nvSpPr>
        <xdr:cNvPr id="82" name="楕円 81"/>
        <xdr:cNvSpPr/>
      </xdr:nvSpPr>
      <xdr:spPr>
        <a:xfrm>
          <a:off x="3746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83" name="テキスト ボックス 82"/>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151384</xdr:rowOff>
    </xdr:from>
    <xdr:to>
      <xdr:col>15</xdr:col>
      <xdr:colOff>101600</xdr:colOff>
      <xdr:row>35</xdr:row>
      <xdr:rowOff>81534</xdr:rowOff>
    </xdr:to>
    <xdr:sp macro="" textlink="">
      <xdr:nvSpPr>
        <xdr:cNvPr id="84" name="楕円 83"/>
        <xdr:cNvSpPr/>
      </xdr:nvSpPr>
      <xdr:spPr>
        <a:xfrm>
          <a:off x="2857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98061</xdr:rowOff>
    </xdr:from>
    <xdr:ext cx="469744" cy="259045"/>
    <xdr:sp macro="" textlink="">
      <xdr:nvSpPr>
        <xdr:cNvPr id="85" name="テキスト ボックス 84"/>
        <xdr:cNvSpPr txBox="1"/>
      </xdr:nvSpPr>
      <xdr:spPr>
        <a:xfrm>
          <a:off x="2673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147574</xdr:rowOff>
    </xdr:from>
    <xdr:to>
      <xdr:col>10</xdr:col>
      <xdr:colOff>165100</xdr:colOff>
      <xdr:row>35</xdr:row>
      <xdr:rowOff>77724</xdr:rowOff>
    </xdr:to>
    <xdr:sp macro="" textlink="">
      <xdr:nvSpPr>
        <xdr:cNvPr id="86" name="楕円 85"/>
        <xdr:cNvSpPr/>
      </xdr:nvSpPr>
      <xdr:spPr>
        <a:xfrm>
          <a:off x="19685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94251</xdr:rowOff>
    </xdr:from>
    <xdr:ext cx="469744" cy="259045"/>
    <xdr:sp macro="" textlink="">
      <xdr:nvSpPr>
        <xdr:cNvPr id="87" name="テキスト ボックス 86"/>
        <xdr:cNvSpPr txBox="1"/>
      </xdr:nvSpPr>
      <xdr:spPr>
        <a:xfrm>
          <a:off x="1784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105681</xdr:rowOff>
    </xdr:from>
    <xdr:ext cx="469744" cy="259045"/>
    <xdr:sp macro="" textlink="">
      <xdr:nvSpPr>
        <xdr:cNvPr id="89" name="テキスト ボックス 88"/>
        <xdr:cNvSpPr txBox="1"/>
      </xdr:nvSpPr>
      <xdr:spPr>
        <a:xfrm>
          <a:off x="895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55793</xdr:rowOff>
    </xdr:from>
    <xdr:to>
      <xdr:col>24</xdr:col>
      <xdr:colOff>63500</xdr:colOff>
      <xdr:row>57</xdr:row>
      <xdr:rowOff>166098</xdr:rowOff>
    </xdr:to>
    <xdr:cxnSp macro="">
      <xdr:nvCxnSpPr>
        <xdr:cNvPr id="121" name="直線コネクタ 120"/>
        <xdr:cNvCxnSpPr/>
      </xdr:nvCxnSpPr>
      <xdr:spPr>
        <a:xfrm flipV="1">
          <a:off x="3797300" y="9142643"/>
          <a:ext cx="838200" cy="79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166098</xdr:rowOff>
    </xdr:from>
    <xdr:to>
      <xdr:col>19</xdr:col>
      <xdr:colOff>177800</xdr:colOff>
      <xdr:row>58</xdr:row>
      <xdr:rowOff>138742</xdr:rowOff>
    </xdr:to>
    <xdr:cxnSp macro="">
      <xdr:nvCxnSpPr>
        <xdr:cNvPr id="124" name="直線コネクタ 123"/>
        <xdr:cNvCxnSpPr/>
      </xdr:nvCxnSpPr>
      <xdr:spPr>
        <a:xfrm flipV="1">
          <a:off x="2908300" y="9938748"/>
          <a:ext cx="889000" cy="14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138742</xdr:rowOff>
    </xdr:from>
    <xdr:to>
      <xdr:col>15</xdr:col>
      <xdr:colOff>50800</xdr:colOff>
      <xdr:row>59</xdr:row>
      <xdr:rowOff>123165</xdr:rowOff>
    </xdr:to>
    <xdr:cxnSp macro="">
      <xdr:nvCxnSpPr>
        <xdr:cNvPr id="127" name="直線コネクタ 126"/>
        <xdr:cNvCxnSpPr/>
      </xdr:nvCxnSpPr>
      <xdr:spPr>
        <a:xfrm flipV="1">
          <a:off x="2019300" y="10082842"/>
          <a:ext cx="889000" cy="15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105671</xdr:rowOff>
    </xdr:from>
    <xdr:to>
      <xdr:col>10</xdr:col>
      <xdr:colOff>114300</xdr:colOff>
      <xdr:row>59</xdr:row>
      <xdr:rowOff>123165</xdr:rowOff>
    </xdr:to>
    <xdr:cxnSp macro="">
      <xdr:nvCxnSpPr>
        <xdr:cNvPr id="130" name="直線コネクタ 129"/>
        <xdr:cNvCxnSpPr/>
      </xdr:nvCxnSpPr>
      <xdr:spPr>
        <a:xfrm>
          <a:off x="1130300" y="10221221"/>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4993</xdr:rowOff>
    </xdr:from>
    <xdr:to>
      <xdr:col>24</xdr:col>
      <xdr:colOff>114300</xdr:colOff>
      <xdr:row>53</xdr:row>
      <xdr:rowOff>106593</xdr:rowOff>
    </xdr:to>
    <xdr:sp macro="" textlink="">
      <xdr:nvSpPr>
        <xdr:cNvPr id="140" name="楕円 139"/>
        <xdr:cNvSpPr/>
      </xdr:nvSpPr>
      <xdr:spPr>
        <a:xfrm>
          <a:off x="4584700" y="90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91370</xdr:rowOff>
    </xdr:from>
    <xdr:ext cx="599010" cy="259045"/>
    <xdr:sp macro="" textlink="">
      <xdr:nvSpPr>
        <xdr:cNvPr id="141" name="総務費該当値テキスト"/>
        <xdr:cNvSpPr txBox="1"/>
      </xdr:nvSpPr>
      <xdr:spPr>
        <a:xfrm>
          <a:off x="4686300" y="900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115298</xdr:rowOff>
    </xdr:from>
    <xdr:to>
      <xdr:col>20</xdr:col>
      <xdr:colOff>38100</xdr:colOff>
      <xdr:row>58</xdr:row>
      <xdr:rowOff>45448</xdr:rowOff>
    </xdr:to>
    <xdr:sp macro="" textlink="">
      <xdr:nvSpPr>
        <xdr:cNvPr id="142" name="楕円 141"/>
        <xdr:cNvSpPr/>
      </xdr:nvSpPr>
      <xdr:spPr>
        <a:xfrm>
          <a:off x="3746500" y="98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61975</xdr:rowOff>
    </xdr:from>
    <xdr:ext cx="534377" cy="259045"/>
    <xdr:sp macro="" textlink="">
      <xdr:nvSpPr>
        <xdr:cNvPr id="143" name="テキスト ボックス 142"/>
        <xdr:cNvSpPr txBox="1"/>
      </xdr:nvSpPr>
      <xdr:spPr>
        <a:xfrm>
          <a:off x="3530111" y="966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87942</xdr:rowOff>
    </xdr:from>
    <xdr:to>
      <xdr:col>15</xdr:col>
      <xdr:colOff>101600</xdr:colOff>
      <xdr:row>59</xdr:row>
      <xdr:rowOff>18092</xdr:rowOff>
    </xdr:to>
    <xdr:sp macro="" textlink="">
      <xdr:nvSpPr>
        <xdr:cNvPr id="144" name="楕円 143"/>
        <xdr:cNvSpPr/>
      </xdr:nvSpPr>
      <xdr:spPr>
        <a:xfrm>
          <a:off x="2857500" y="100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34619</xdr:rowOff>
    </xdr:from>
    <xdr:ext cx="534377" cy="259045"/>
    <xdr:sp macro="" textlink="">
      <xdr:nvSpPr>
        <xdr:cNvPr id="145" name="テキスト ボックス 144"/>
        <xdr:cNvSpPr txBox="1"/>
      </xdr:nvSpPr>
      <xdr:spPr>
        <a:xfrm>
          <a:off x="2641111" y="98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72365</xdr:rowOff>
    </xdr:from>
    <xdr:to>
      <xdr:col>10</xdr:col>
      <xdr:colOff>165100</xdr:colOff>
      <xdr:row>60</xdr:row>
      <xdr:rowOff>2515</xdr:rowOff>
    </xdr:to>
    <xdr:sp macro="" textlink="">
      <xdr:nvSpPr>
        <xdr:cNvPr id="146" name="楕円 145"/>
        <xdr:cNvSpPr/>
      </xdr:nvSpPr>
      <xdr:spPr>
        <a:xfrm>
          <a:off x="1968500" y="101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165092</xdr:rowOff>
    </xdr:from>
    <xdr:ext cx="534377" cy="259045"/>
    <xdr:sp macro="" textlink="">
      <xdr:nvSpPr>
        <xdr:cNvPr id="147" name="テキスト ボックス 146"/>
        <xdr:cNvSpPr txBox="1"/>
      </xdr:nvSpPr>
      <xdr:spPr>
        <a:xfrm>
          <a:off x="1752111" y="102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54871</xdr:rowOff>
    </xdr:from>
    <xdr:to>
      <xdr:col>6</xdr:col>
      <xdr:colOff>38100</xdr:colOff>
      <xdr:row>59</xdr:row>
      <xdr:rowOff>156471</xdr:rowOff>
    </xdr:to>
    <xdr:sp macro="" textlink="">
      <xdr:nvSpPr>
        <xdr:cNvPr id="148" name="楕円 147"/>
        <xdr:cNvSpPr/>
      </xdr:nvSpPr>
      <xdr:spPr>
        <a:xfrm>
          <a:off x="1079500" y="101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147598</xdr:rowOff>
    </xdr:from>
    <xdr:ext cx="534377" cy="259045"/>
    <xdr:sp macro="" textlink="">
      <xdr:nvSpPr>
        <xdr:cNvPr id="149" name="テキスト ボックス 148"/>
        <xdr:cNvSpPr txBox="1"/>
      </xdr:nvSpPr>
      <xdr:spPr>
        <a:xfrm>
          <a:off x="863111" y="102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163388</xdr:rowOff>
    </xdr:from>
    <xdr:to>
      <xdr:col>24</xdr:col>
      <xdr:colOff>63500</xdr:colOff>
      <xdr:row>73</xdr:row>
      <xdr:rowOff>32367</xdr:rowOff>
    </xdr:to>
    <xdr:cxnSp macro="">
      <xdr:nvCxnSpPr>
        <xdr:cNvPr id="181" name="直線コネクタ 180"/>
        <xdr:cNvCxnSpPr/>
      </xdr:nvCxnSpPr>
      <xdr:spPr>
        <a:xfrm flipV="1">
          <a:off x="3797300" y="12507788"/>
          <a:ext cx="8382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32367</xdr:rowOff>
    </xdr:from>
    <xdr:to>
      <xdr:col>19</xdr:col>
      <xdr:colOff>177800</xdr:colOff>
      <xdr:row>73</xdr:row>
      <xdr:rowOff>90268</xdr:rowOff>
    </xdr:to>
    <xdr:cxnSp macro="">
      <xdr:nvCxnSpPr>
        <xdr:cNvPr id="184" name="直線コネクタ 183"/>
        <xdr:cNvCxnSpPr/>
      </xdr:nvCxnSpPr>
      <xdr:spPr>
        <a:xfrm flipV="1">
          <a:off x="2908300" y="12548217"/>
          <a:ext cx="8890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53735</xdr:rowOff>
    </xdr:from>
    <xdr:to>
      <xdr:col>15</xdr:col>
      <xdr:colOff>50800</xdr:colOff>
      <xdr:row>73</xdr:row>
      <xdr:rowOff>90268</xdr:rowOff>
    </xdr:to>
    <xdr:cxnSp macro="">
      <xdr:nvCxnSpPr>
        <xdr:cNvPr id="187" name="直線コネクタ 186"/>
        <xdr:cNvCxnSpPr/>
      </xdr:nvCxnSpPr>
      <xdr:spPr>
        <a:xfrm>
          <a:off x="2019300" y="12569585"/>
          <a:ext cx="889000" cy="3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53735</xdr:rowOff>
    </xdr:from>
    <xdr:to>
      <xdr:col>10</xdr:col>
      <xdr:colOff>114300</xdr:colOff>
      <xdr:row>73</xdr:row>
      <xdr:rowOff>74451</xdr:rowOff>
    </xdr:to>
    <xdr:cxnSp macro="">
      <xdr:nvCxnSpPr>
        <xdr:cNvPr id="190" name="直線コネクタ 189"/>
        <xdr:cNvCxnSpPr/>
      </xdr:nvCxnSpPr>
      <xdr:spPr>
        <a:xfrm flipV="1">
          <a:off x="1130300" y="12569585"/>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112588</xdr:rowOff>
    </xdr:from>
    <xdr:to>
      <xdr:col>24</xdr:col>
      <xdr:colOff>114300</xdr:colOff>
      <xdr:row>73</xdr:row>
      <xdr:rowOff>42738</xdr:rowOff>
    </xdr:to>
    <xdr:sp macro="" textlink="">
      <xdr:nvSpPr>
        <xdr:cNvPr id="200" name="楕円 199"/>
        <xdr:cNvSpPr/>
      </xdr:nvSpPr>
      <xdr:spPr>
        <a:xfrm>
          <a:off x="4584700" y="124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135465</xdr:rowOff>
    </xdr:from>
    <xdr:ext cx="599010" cy="259045"/>
    <xdr:sp macro="" textlink="">
      <xdr:nvSpPr>
        <xdr:cNvPr id="201" name="民生費該当値テキスト"/>
        <xdr:cNvSpPr txBox="1"/>
      </xdr:nvSpPr>
      <xdr:spPr>
        <a:xfrm>
          <a:off x="4686300" y="1230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153017</xdr:rowOff>
    </xdr:from>
    <xdr:to>
      <xdr:col>20</xdr:col>
      <xdr:colOff>38100</xdr:colOff>
      <xdr:row>73</xdr:row>
      <xdr:rowOff>83167</xdr:rowOff>
    </xdr:to>
    <xdr:sp macro="" textlink="">
      <xdr:nvSpPr>
        <xdr:cNvPr id="202" name="楕円 201"/>
        <xdr:cNvSpPr/>
      </xdr:nvSpPr>
      <xdr:spPr>
        <a:xfrm>
          <a:off x="3746500" y="124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99694</xdr:rowOff>
    </xdr:from>
    <xdr:ext cx="599010" cy="259045"/>
    <xdr:sp macro="" textlink="">
      <xdr:nvSpPr>
        <xdr:cNvPr id="203" name="テキスト ボックス 202"/>
        <xdr:cNvSpPr txBox="1"/>
      </xdr:nvSpPr>
      <xdr:spPr>
        <a:xfrm>
          <a:off x="3497795" y="122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39468</xdr:rowOff>
    </xdr:from>
    <xdr:to>
      <xdr:col>15</xdr:col>
      <xdr:colOff>101600</xdr:colOff>
      <xdr:row>73</xdr:row>
      <xdr:rowOff>141068</xdr:rowOff>
    </xdr:to>
    <xdr:sp macro="" textlink="">
      <xdr:nvSpPr>
        <xdr:cNvPr id="204" name="楕円 203"/>
        <xdr:cNvSpPr/>
      </xdr:nvSpPr>
      <xdr:spPr>
        <a:xfrm>
          <a:off x="2857500" y="125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157595</xdr:rowOff>
    </xdr:from>
    <xdr:ext cx="599010" cy="259045"/>
    <xdr:sp macro="" textlink="">
      <xdr:nvSpPr>
        <xdr:cNvPr id="205" name="テキスト ボックス 204"/>
        <xdr:cNvSpPr txBox="1"/>
      </xdr:nvSpPr>
      <xdr:spPr>
        <a:xfrm>
          <a:off x="2608795" y="1233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2935</xdr:rowOff>
    </xdr:from>
    <xdr:to>
      <xdr:col>10</xdr:col>
      <xdr:colOff>165100</xdr:colOff>
      <xdr:row>73</xdr:row>
      <xdr:rowOff>104535</xdr:rowOff>
    </xdr:to>
    <xdr:sp macro="" textlink="">
      <xdr:nvSpPr>
        <xdr:cNvPr id="206" name="楕円 205"/>
        <xdr:cNvSpPr/>
      </xdr:nvSpPr>
      <xdr:spPr>
        <a:xfrm>
          <a:off x="1968500" y="125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121062</xdr:rowOff>
    </xdr:from>
    <xdr:ext cx="599010" cy="259045"/>
    <xdr:sp macro="" textlink="">
      <xdr:nvSpPr>
        <xdr:cNvPr id="207" name="テキスト ボックス 206"/>
        <xdr:cNvSpPr txBox="1"/>
      </xdr:nvSpPr>
      <xdr:spPr>
        <a:xfrm>
          <a:off x="1719795" y="1229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23651</xdr:rowOff>
    </xdr:from>
    <xdr:to>
      <xdr:col>6</xdr:col>
      <xdr:colOff>38100</xdr:colOff>
      <xdr:row>73</xdr:row>
      <xdr:rowOff>125251</xdr:rowOff>
    </xdr:to>
    <xdr:sp macro="" textlink="">
      <xdr:nvSpPr>
        <xdr:cNvPr id="208" name="楕円 207"/>
        <xdr:cNvSpPr/>
      </xdr:nvSpPr>
      <xdr:spPr>
        <a:xfrm>
          <a:off x="1079500" y="125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141778</xdr:rowOff>
    </xdr:from>
    <xdr:ext cx="599010" cy="259045"/>
    <xdr:sp macro="" textlink="">
      <xdr:nvSpPr>
        <xdr:cNvPr id="209" name="テキスト ボックス 208"/>
        <xdr:cNvSpPr txBox="1"/>
      </xdr:nvSpPr>
      <xdr:spPr>
        <a:xfrm>
          <a:off x="830795" y="1231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154037</xdr:rowOff>
    </xdr:from>
    <xdr:to>
      <xdr:col>24</xdr:col>
      <xdr:colOff>63500</xdr:colOff>
      <xdr:row>97</xdr:row>
      <xdr:rowOff>99205</xdr:rowOff>
    </xdr:to>
    <xdr:cxnSp macro="">
      <xdr:nvCxnSpPr>
        <xdr:cNvPr id="241" name="直線コネクタ 240"/>
        <xdr:cNvCxnSpPr/>
      </xdr:nvCxnSpPr>
      <xdr:spPr>
        <a:xfrm>
          <a:off x="3797300" y="16613237"/>
          <a:ext cx="838200" cy="1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154037</xdr:rowOff>
    </xdr:from>
    <xdr:to>
      <xdr:col>19</xdr:col>
      <xdr:colOff>177800</xdr:colOff>
      <xdr:row>97</xdr:row>
      <xdr:rowOff>16517</xdr:rowOff>
    </xdr:to>
    <xdr:cxnSp macro="">
      <xdr:nvCxnSpPr>
        <xdr:cNvPr id="244" name="直線コネクタ 243"/>
        <xdr:cNvCxnSpPr/>
      </xdr:nvCxnSpPr>
      <xdr:spPr>
        <a:xfrm flipV="1">
          <a:off x="2908300" y="16613237"/>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16517</xdr:rowOff>
    </xdr:from>
    <xdr:to>
      <xdr:col>15</xdr:col>
      <xdr:colOff>50800</xdr:colOff>
      <xdr:row>97</xdr:row>
      <xdr:rowOff>159914</xdr:rowOff>
    </xdr:to>
    <xdr:cxnSp macro="">
      <xdr:nvCxnSpPr>
        <xdr:cNvPr id="247" name="直線コネクタ 246"/>
        <xdr:cNvCxnSpPr/>
      </xdr:nvCxnSpPr>
      <xdr:spPr>
        <a:xfrm flipV="1">
          <a:off x="2019300" y="16647167"/>
          <a:ext cx="889000" cy="1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159914</xdr:rowOff>
    </xdr:from>
    <xdr:to>
      <xdr:col>10</xdr:col>
      <xdr:colOff>114300</xdr:colOff>
      <xdr:row>98</xdr:row>
      <xdr:rowOff>30201</xdr:rowOff>
    </xdr:to>
    <xdr:cxnSp macro="">
      <xdr:nvCxnSpPr>
        <xdr:cNvPr id="250" name="直線コネクタ 249"/>
        <xdr:cNvCxnSpPr/>
      </xdr:nvCxnSpPr>
      <xdr:spPr>
        <a:xfrm flipV="1">
          <a:off x="1130300" y="16790564"/>
          <a:ext cx="889000" cy="4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48405</xdr:rowOff>
    </xdr:from>
    <xdr:to>
      <xdr:col>24</xdr:col>
      <xdr:colOff>114300</xdr:colOff>
      <xdr:row>97</xdr:row>
      <xdr:rowOff>150005</xdr:rowOff>
    </xdr:to>
    <xdr:sp macro="" textlink="">
      <xdr:nvSpPr>
        <xdr:cNvPr id="260" name="楕円 259"/>
        <xdr:cNvSpPr/>
      </xdr:nvSpPr>
      <xdr:spPr>
        <a:xfrm>
          <a:off x="4584700" y="166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26832</xdr:rowOff>
    </xdr:from>
    <xdr:ext cx="534377" cy="259045"/>
    <xdr:sp macro="" textlink="">
      <xdr:nvSpPr>
        <xdr:cNvPr id="261" name="衛生費該当値テキスト"/>
        <xdr:cNvSpPr txBox="1"/>
      </xdr:nvSpPr>
      <xdr:spPr>
        <a:xfrm>
          <a:off x="4686300" y="166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103237</xdr:rowOff>
    </xdr:from>
    <xdr:to>
      <xdr:col>20</xdr:col>
      <xdr:colOff>38100</xdr:colOff>
      <xdr:row>97</xdr:row>
      <xdr:rowOff>33387</xdr:rowOff>
    </xdr:to>
    <xdr:sp macro="" textlink="">
      <xdr:nvSpPr>
        <xdr:cNvPr id="262" name="楕円 261"/>
        <xdr:cNvSpPr/>
      </xdr:nvSpPr>
      <xdr:spPr>
        <a:xfrm>
          <a:off x="3746500" y="165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24514</xdr:rowOff>
    </xdr:from>
    <xdr:ext cx="534377" cy="259045"/>
    <xdr:sp macro="" textlink="">
      <xdr:nvSpPr>
        <xdr:cNvPr id="263" name="テキスト ボックス 262"/>
        <xdr:cNvSpPr txBox="1"/>
      </xdr:nvSpPr>
      <xdr:spPr>
        <a:xfrm>
          <a:off x="3530111" y="1665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137167</xdr:rowOff>
    </xdr:from>
    <xdr:to>
      <xdr:col>15</xdr:col>
      <xdr:colOff>101600</xdr:colOff>
      <xdr:row>97</xdr:row>
      <xdr:rowOff>67317</xdr:rowOff>
    </xdr:to>
    <xdr:sp macro="" textlink="">
      <xdr:nvSpPr>
        <xdr:cNvPr id="264" name="楕円 263"/>
        <xdr:cNvSpPr/>
      </xdr:nvSpPr>
      <xdr:spPr>
        <a:xfrm>
          <a:off x="28575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58444</xdr:rowOff>
    </xdr:from>
    <xdr:ext cx="534377" cy="259045"/>
    <xdr:sp macro="" textlink="">
      <xdr:nvSpPr>
        <xdr:cNvPr id="265" name="テキスト ボックス 264"/>
        <xdr:cNvSpPr txBox="1"/>
      </xdr:nvSpPr>
      <xdr:spPr>
        <a:xfrm>
          <a:off x="2641111" y="166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109114</xdr:rowOff>
    </xdr:from>
    <xdr:to>
      <xdr:col>10</xdr:col>
      <xdr:colOff>165100</xdr:colOff>
      <xdr:row>98</xdr:row>
      <xdr:rowOff>39264</xdr:rowOff>
    </xdr:to>
    <xdr:sp macro="" textlink="">
      <xdr:nvSpPr>
        <xdr:cNvPr id="266" name="楕円 265"/>
        <xdr:cNvSpPr/>
      </xdr:nvSpPr>
      <xdr:spPr>
        <a:xfrm>
          <a:off x="1968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30391</xdr:rowOff>
    </xdr:from>
    <xdr:ext cx="534377" cy="259045"/>
    <xdr:sp macro="" textlink="">
      <xdr:nvSpPr>
        <xdr:cNvPr id="267" name="テキスト ボックス 266"/>
        <xdr:cNvSpPr txBox="1"/>
      </xdr:nvSpPr>
      <xdr:spPr>
        <a:xfrm>
          <a:off x="1752111" y="168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150851</xdr:rowOff>
    </xdr:from>
    <xdr:to>
      <xdr:col>6</xdr:col>
      <xdr:colOff>38100</xdr:colOff>
      <xdr:row>98</xdr:row>
      <xdr:rowOff>81001</xdr:rowOff>
    </xdr:to>
    <xdr:sp macro="" textlink="">
      <xdr:nvSpPr>
        <xdr:cNvPr id="268" name="楕円 267"/>
        <xdr:cNvSpPr/>
      </xdr:nvSpPr>
      <xdr:spPr>
        <a:xfrm>
          <a:off x="1079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72128</xdr:rowOff>
    </xdr:from>
    <xdr:ext cx="534377" cy="259045"/>
    <xdr:sp macro="" textlink="">
      <xdr:nvSpPr>
        <xdr:cNvPr id="269" name="テキスト ボックス 268"/>
        <xdr:cNvSpPr txBox="1"/>
      </xdr:nvSpPr>
      <xdr:spPr>
        <a:xfrm>
          <a:off x="863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36830</xdr:rowOff>
    </xdr:from>
    <xdr:to>
      <xdr:col>55</xdr:col>
      <xdr:colOff>0</xdr:colOff>
      <xdr:row>37</xdr:row>
      <xdr:rowOff>80264</xdr:rowOff>
    </xdr:to>
    <xdr:cxnSp macro="">
      <xdr:nvCxnSpPr>
        <xdr:cNvPr id="296" name="直線コネクタ 295"/>
        <xdr:cNvCxnSpPr/>
      </xdr:nvCxnSpPr>
      <xdr:spPr>
        <a:xfrm flipV="1">
          <a:off x="9639300" y="638048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168961</xdr:rowOff>
    </xdr:from>
    <xdr:to>
      <xdr:col>50</xdr:col>
      <xdr:colOff>114300</xdr:colOff>
      <xdr:row>37</xdr:row>
      <xdr:rowOff>80264</xdr:rowOff>
    </xdr:to>
    <xdr:cxnSp macro="">
      <xdr:nvCxnSpPr>
        <xdr:cNvPr id="299" name="直線コネクタ 298"/>
        <xdr:cNvCxnSpPr/>
      </xdr:nvCxnSpPr>
      <xdr:spPr>
        <a:xfrm>
          <a:off x="8750300" y="6341161"/>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168961</xdr:rowOff>
    </xdr:from>
    <xdr:to>
      <xdr:col>45</xdr:col>
      <xdr:colOff>177800</xdr:colOff>
      <xdr:row>37</xdr:row>
      <xdr:rowOff>77064</xdr:rowOff>
    </xdr:to>
    <xdr:cxnSp macro="">
      <xdr:nvCxnSpPr>
        <xdr:cNvPr id="302" name="直線コネクタ 301"/>
        <xdr:cNvCxnSpPr/>
      </xdr:nvCxnSpPr>
      <xdr:spPr>
        <a:xfrm flipV="1">
          <a:off x="7861300" y="634116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77064</xdr:rowOff>
    </xdr:from>
    <xdr:to>
      <xdr:col>41</xdr:col>
      <xdr:colOff>50800</xdr:colOff>
      <xdr:row>37</xdr:row>
      <xdr:rowOff>77978</xdr:rowOff>
    </xdr:to>
    <xdr:cxnSp macro="">
      <xdr:nvCxnSpPr>
        <xdr:cNvPr id="305" name="直線コネクタ 304"/>
        <xdr:cNvCxnSpPr/>
      </xdr:nvCxnSpPr>
      <xdr:spPr>
        <a:xfrm flipV="1">
          <a:off x="6972300" y="64207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157480</xdr:rowOff>
    </xdr:from>
    <xdr:to>
      <xdr:col>55</xdr:col>
      <xdr:colOff>50800</xdr:colOff>
      <xdr:row>37</xdr:row>
      <xdr:rowOff>87630</xdr:rowOff>
    </xdr:to>
    <xdr:sp macro="" textlink="">
      <xdr:nvSpPr>
        <xdr:cNvPr id="315" name="楕円 314"/>
        <xdr:cNvSpPr/>
      </xdr:nvSpPr>
      <xdr:spPr>
        <a:xfrm>
          <a:off x="10426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135907</xdr:rowOff>
    </xdr:from>
    <xdr:ext cx="378565" cy="259045"/>
    <xdr:sp macro="" textlink="">
      <xdr:nvSpPr>
        <xdr:cNvPr id="316" name="労働費該当値テキスト"/>
        <xdr:cNvSpPr txBox="1"/>
      </xdr:nvSpPr>
      <xdr:spPr>
        <a:xfrm>
          <a:off x="10528300" y="630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29464</xdr:rowOff>
    </xdr:from>
    <xdr:to>
      <xdr:col>50</xdr:col>
      <xdr:colOff>165100</xdr:colOff>
      <xdr:row>37</xdr:row>
      <xdr:rowOff>131064</xdr:rowOff>
    </xdr:to>
    <xdr:sp macro="" textlink="">
      <xdr:nvSpPr>
        <xdr:cNvPr id="317" name="楕円 316"/>
        <xdr:cNvSpPr/>
      </xdr:nvSpPr>
      <xdr:spPr>
        <a:xfrm>
          <a:off x="958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122191</xdr:rowOff>
    </xdr:from>
    <xdr:ext cx="378565" cy="259045"/>
    <xdr:sp macro="" textlink="">
      <xdr:nvSpPr>
        <xdr:cNvPr id="318" name="テキスト ボックス 317"/>
        <xdr:cNvSpPr txBox="1"/>
      </xdr:nvSpPr>
      <xdr:spPr>
        <a:xfrm>
          <a:off x="9450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118161</xdr:rowOff>
    </xdr:from>
    <xdr:to>
      <xdr:col>46</xdr:col>
      <xdr:colOff>38100</xdr:colOff>
      <xdr:row>37</xdr:row>
      <xdr:rowOff>48311</xdr:rowOff>
    </xdr:to>
    <xdr:sp macro="" textlink="">
      <xdr:nvSpPr>
        <xdr:cNvPr id="319" name="楕円 318"/>
        <xdr:cNvSpPr/>
      </xdr:nvSpPr>
      <xdr:spPr>
        <a:xfrm>
          <a:off x="8699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64838</xdr:rowOff>
    </xdr:from>
    <xdr:ext cx="378565" cy="259045"/>
    <xdr:sp macro="" textlink="">
      <xdr:nvSpPr>
        <xdr:cNvPr id="320" name="テキスト ボックス 319"/>
        <xdr:cNvSpPr txBox="1"/>
      </xdr:nvSpPr>
      <xdr:spPr>
        <a:xfrm>
          <a:off x="8561017" y="6065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26264</xdr:rowOff>
    </xdr:from>
    <xdr:to>
      <xdr:col>41</xdr:col>
      <xdr:colOff>101600</xdr:colOff>
      <xdr:row>37</xdr:row>
      <xdr:rowOff>127864</xdr:rowOff>
    </xdr:to>
    <xdr:sp macro="" textlink="">
      <xdr:nvSpPr>
        <xdr:cNvPr id="321" name="楕円 320"/>
        <xdr:cNvSpPr/>
      </xdr:nvSpPr>
      <xdr:spPr>
        <a:xfrm>
          <a:off x="7810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118991</xdr:rowOff>
    </xdr:from>
    <xdr:ext cx="378565" cy="259045"/>
    <xdr:sp macro="" textlink="">
      <xdr:nvSpPr>
        <xdr:cNvPr id="322" name="テキスト ボックス 321"/>
        <xdr:cNvSpPr txBox="1"/>
      </xdr:nvSpPr>
      <xdr:spPr>
        <a:xfrm>
          <a:off x="7672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27178</xdr:rowOff>
    </xdr:from>
    <xdr:to>
      <xdr:col>36</xdr:col>
      <xdr:colOff>165100</xdr:colOff>
      <xdr:row>37</xdr:row>
      <xdr:rowOff>128778</xdr:rowOff>
    </xdr:to>
    <xdr:sp macro="" textlink="">
      <xdr:nvSpPr>
        <xdr:cNvPr id="323" name="楕円 322"/>
        <xdr:cNvSpPr/>
      </xdr:nvSpPr>
      <xdr:spPr>
        <a:xfrm>
          <a:off x="6921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119905</xdr:rowOff>
    </xdr:from>
    <xdr:ext cx="378565" cy="259045"/>
    <xdr:sp macro="" textlink="">
      <xdr:nvSpPr>
        <xdr:cNvPr id="324" name="テキスト ボックス 323"/>
        <xdr:cNvSpPr txBox="1"/>
      </xdr:nvSpPr>
      <xdr:spPr>
        <a:xfrm>
          <a:off x="6783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97295</xdr:rowOff>
    </xdr:from>
    <xdr:to>
      <xdr:col>55</xdr:col>
      <xdr:colOff>0</xdr:colOff>
      <xdr:row>55</xdr:row>
      <xdr:rowOff>109239</xdr:rowOff>
    </xdr:to>
    <xdr:cxnSp macro="">
      <xdr:nvCxnSpPr>
        <xdr:cNvPr id="349" name="直線コネクタ 348"/>
        <xdr:cNvCxnSpPr/>
      </xdr:nvCxnSpPr>
      <xdr:spPr>
        <a:xfrm>
          <a:off x="9639300" y="9527045"/>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97295</xdr:rowOff>
    </xdr:from>
    <xdr:to>
      <xdr:col>50</xdr:col>
      <xdr:colOff>114300</xdr:colOff>
      <xdr:row>55</xdr:row>
      <xdr:rowOff>147186</xdr:rowOff>
    </xdr:to>
    <xdr:cxnSp macro="">
      <xdr:nvCxnSpPr>
        <xdr:cNvPr id="352" name="直線コネクタ 351"/>
        <xdr:cNvCxnSpPr/>
      </xdr:nvCxnSpPr>
      <xdr:spPr>
        <a:xfrm flipV="1">
          <a:off x="8750300" y="9527045"/>
          <a:ext cx="889000" cy="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82664</xdr:rowOff>
    </xdr:from>
    <xdr:to>
      <xdr:col>45</xdr:col>
      <xdr:colOff>177800</xdr:colOff>
      <xdr:row>55</xdr:row>
      <xdr:rowOff>147186</xdr:rowOff>
    </xdr:to>
    <xdr:cxnSp macro="">
      <xdr:nvCxnSpPr>
        <xdr:cNvPr id="355" name="直線コネクタ 354"/>
        <xdr:cNvCxnSpPr/>
      </xdr:nvCxnSpPr>
      <xdr:spPr>
        <a:xfrm>
          <a:off x="7861300" y="9512414"/>
          <a:ext cx="8890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82664</xdr:rowOff>
    </xdr:from>
    <xdr:to>
      <xdr:col>41</xdr:col>
      <xdr:colOff>50800</xdr:colOff>
      <xdr:row>55</xdr:row>
      <xdr:rowOff>117183</xdr:rowOff>
    </xdr:to>
    <xdr:cxnSp macro="">
      <xdr:nvCxnSpPr>
        <xdr:cNvPr id="358" name="直線コネクタ 357"/>
        <xdr:cNvCxnSpPr/>
      </xdr:nvCxnSpPr>
      <xdr:spPr>
        <a:xfrm flipV="1">
          <a:off x="6972300" y="9512414"/>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58439</xdr:rowOff>
    </xdr:from>
    <xdr:to>
      <xdr:col>55</xdr:col>
      <xdr:colOff>50800</xdr:colOff>
      <xdr:row>55</xdr:row>
      <xdr:rowOff>160039</xdr:rowOff>
    </xdr:to>
    <xdr:sp macro="" textlink="">
      <xdr:nvSpPr>
        <xdr:cNvPr id="368" name="楕円 367"/>
        <xdr:cNvSpPr/>
      </xdr:nvSpPr>
      <xdr:spPr>
        <a:xfrm>
          <a:off x="10426700" y="94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81316</xdr:rowOff>
    </xdr:from>
    <xdr:ext cx="469744" cy="259045"/>
    <xdr:sp macro="" textlink="">
      <xdr:nvSpPr>
        <xdr:cNvPr id="369" name="農林水産業費該当値テキスト"/>
        <xdr:cNvSpPr txBox="1"/>
      </xdr:nvSpPr>
      <xdr:spPr>
        <a:xfrm>
          <a:off x="10528300" y="93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46495</xdr:rowOff>
    </xdr:from>
    <xdr:to>
      <xdr:col>50</xdr:col>
      <xdr:colOff>165100</xdr:colOff>
      <xdr:row>55</xdr:row>
      <xdr:rowOff>148095</xdr:rowOff>
    </xdr:to>
    <xdr:sp macro="" textlink="">
      <xdr:nvSpPr>
        <xdr:cNvPr id="370" name="楕円 369"/>
        <xdr:cNvSpPr/>
      </xdr:nvSpPr>
      <xdr:spPr>
        <a:xfrm>
          <a:off x="9588500" y="94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164622</xdr:rowOff>
    </xdr:from>
    <xdr:ext cx="469744" cy="259045"/>
    <xdr:sp macro="" textlink="">
      <xdr:nvSpPr>
        <xdr:cNvPr id="371" name="テキスト ボックス 370"/>
        <xdr:cNvSpPr txBox="1"/>
      </xdr:nvSpPr>
      <xdr:spPr>
        <a:xfrm>
          <a:off x="9404428" y="925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96386</xdr:rowOff>
    </xdr:from>
    <xdr:to>
      <xdr:col>46</xdr:col>
      <xdr:colOff>38100</xdr:colOff>
      <xdr:row>56</xdr:row>
      <xdr:rowOff>26536</xdr:rowOff>
    </xdr:to>
    <xdr:sp macro="" textlink="">
      <xdr:nvSpPr>
        <xdr:cNvPr id="372" name="楕円 371"/>
        <xdr:cNvSpPr/>
      </xdr:nvSpPr>
      <xdr:spPr>
        <a:xfrm>
          <a:off x="8699500" y="9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43063</xdr:rowOff>
    </xdr:from>
    <xdr:ext cx="469744" cy="259045"/>
    <xdr:sp macro="" textlink="">
      <xdr:nvSpPr>
        <xdr:cNvPr id="373" name="テキスト ボックス 372"/>
        <xdr:cNvSpPr txBox="1"/>
      </xdr:nvSpPr>
      <xdr:spPr>
        <a:xfrm>
          <a:off x="8515428" y="9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31864</xdr:rowOff>
    </xdr:from>
    <xdr:to>
      <xdr:col>41</xdr:col>
      <xdr:colOff>101600</xdr:colOff>
      <xdr:row>55</xdr:row>
      <xdr:rowOff>133464</xdr:rowOff>
    </xdr:to>
    <xdr:sp macro="" textlink="">
      <xdr:nvSpPr>
        <xdr:cNvPr id="374" name="楕円 373"/>
        <xdr:cNvSpPr/>
      </xdr:nvSpPr>
      <xdr:spPr>
        <a:xfrm>
          <a:off x="7810500" y="9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149991</xdr:rowOff>
    </xdr:from>
    <xdr:ext cx="469744" cy="259045"/>
    <xdr:sp macro="" textlink="">
      <xdr:nvSpPr>
        <xdr:cNvPr id="375" name="テキスト ボックス 374"/>
        <xdr:cNvSpPr txBox="1"/>
      </xdr:nvSpPr>
      <xdr:spPr>
        <a:xfrm>
          <a:off x="7626428" y="923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66383</xdr:rowOff>
    </xdr:from>
    <xdr:to>
      <xdr:col>36</xdr:col>
      <xdr:colOff>165100</xdr:colOff>
      <xdr:row>55</xdr:row>
      <xdr:rowOff>167983</xdr:rowOff>
    </xdr:to>
    <xdr:sp macro="" textlink="">
      <xdr:nvSpPr>
        <xdr:cNvPr id="376" name="楕円 375"/>
        <xdr:cNvSpPr/>
      </xdr:nvSpPr>
      <xdr:spPr>
        <a:xfrm>
          <a:off x="6921500" y="949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13060</xdr:rowOff>
    </xdr:from>
    <xdr:ext cx="469744" cy="259045"/>
    <xdr:sp macro="" textlink="">
      <xdr:nvSpPr>
        <xdr:cNvPr id="377" name="テキスト ボックス 376"/>
        <xdr:cNvSpPr txBox="1"/>
      </xdr:nvSpPr>
      <xdr:spPr>
        <a:xfrm>
          <a:off x="6737428" y="927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45529</xdr:rowOff>
    </xdr:from>
    <xdr:to>
      <xdr:col>55</xdr:col>
      <xdr:colOff>0</xdr:colOff>
      <xdr:row>78</xdr:row>
      <xdr:rowOff>139294</xdr:rowOff>
    </xdr:to>
    <xdr:cxnSp macro="">
      <xdr:nvCxnSpPr>
        <xdr:cNvPr id="406" name="直線コネクタ 405"/>
        <xdr:cNvCxnSpPr/>
      </xdr:nvCxnSpPr>
      <xdr:spPr>
        <a:xfrm flipV="1">
          <a:off x="9639300" y="13418629"/>
          <a:ext cx="838200" cy="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139294</xdr:rowOff>
    </xdr:from>
    <xdr:to>
      <xdr:col>50</xdr:col>
      <xdr:colOff>114300</xdr:colOff>
      <xdr:row>78</xdr:row>
      <xdr:rowOff>141860</xdr:rowOff>
    </xdr:to>
    <xdr:cxnSp macro="">
      <xdr:nvCxnSpPr>
        <xdr:cNvPr id="409" name="直線コネクタ 408"/>
        <xdr:cNvCxnSpPr/>
      </xdr:nvCxnSpPr>
      <xdr:spPr>
        <a:xfrm flipV="1">
          <a:off x="8750300" y="13512394"/>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120408</xdr:rowOff>
    </xdr:from>
    <xdr:to>
      <xdr:col>45</xdr:col>
      <xdr:colOff>177800</xdr:colOff>
      <xdr:row>78</xdr:row>
      <xdr:rowOff>141860</xdr:rowOff>
    </xdr:to>
    <xdr:cxnSp macro="">
      <xdr:nvCxnSpPr>
        <xdr:cNvPr id="412" name="直線コネクタ 411"/>
        <xdr:cNvCxnSpPr/>
      </xdr:nvCxnSpPr>
      <xdr:spPr>
        <a:xfrm>
          <a:off x="7861300" y="13493508"/>
          <a:ext cx="889000" cy="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120408</xdr:rowOff>
    </xdr:from>
    <xdr:to>
      <xdr:col>41</xdr:col>
      <xdr:colOff>50800</xdr:colOff>
      <xdr:row>78</xdr:row>
      <xdr:rowOff>126721</xdr:rowOff>
    </xdr:to>
    <xdr:cxnSp macro="">
      <xdr:nvCxnSpPr>
        <xdr:cNvPr id="415" name="直線コネクタ 414"/>
        <xdr:cNvCxnSpPr/>
      </xdr:nvCxnSpPr>
      <xdr:spPr>
        <a:xfrm flipV="1">
          <a:off x="6972300" y="13493508"/>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166179</xdr:rowOff>
    </xdr:from>
    <xdr:to>
      <xdr:col>55</xdr:col>
      <xdr:colOff>50800</xdr:colOff>
      <xdr:row>78</xdr:row>
      <xdr:rowOff>96329</xdr:rowOff>
    </xdr:to>
    <xdr:sp macro="" textlink="">
      <xdr:nvSpPr>
        <xdr:cNvPr id="425" name="楕円 424"/>
        <xdr:cNvSpPr/>
      </xdr:nvSpPr>
      <xdr:spPr>
        <a:xfrm>
          <a:off x="10426700" y="13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144606</xdr:rowOff>
    </xdr:from>
    <xdr:ext cx="534377" cy="259045"/>
    <xdr:sp macro="" textlink="">
      <xdr:nvSpPr>
        <xdr:cNvPr id="426" name="商工費該当値テキスト"/>
        <xdr:cNvSpPr txBox="1"/>
      </xdr:nvSpPr>
      <xdr:spPr>
        <a:xfrm>
          <a:off x="10528300" y="133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88494</xdr:rowOff>
    </xdr:from>
    <xdr:to>
      <xdr:col>50</xdr:col>
      <xdr:colOff>165100</xdr:colOff>
      <xdr:row>79</xdr:row>
      <xdr:rowOff>18644</xdr:rowOff>
    </xdr:to>
    <xdr:sp macro="" textlink="">
      <xdr:nvSpPr>
        <xdr:cNvPr id="427" name="楕円 426"/>
        <xdr:cNvSpPr/>
      </xdr:nvSpPr>
      <xdr:spPr>
        <a:xfrm>
          <a:off x="9588500" y="13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9771</xdr:rowOff>
    </xdr:from>
    <xdr:ext cx="469744" cy="259045"/>
    <xdr:sp macro="" textlink="">
      <xdr:nvSpPr>
        <xdr:cNvPr id="428" name="テキスト ボックス 427"/>
        <xdr:cNvSpPr txBox="1"/>
      </xdr:nvSpPr>
      <xdr:spPr>
        <a:xfrm>
          <a:off x="9404428" y="135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91060</xdr:rowOff>
    </xdr:from>
    <xdr:to>
      <xdr:col>46</xdr:col>
      <xdr:colOff>38100</xdr:colOff>
      <xdr:row>79</xdr:row>
      <xdr:rowOff>21210</xdr:rowOff>
    </xdr:to>
    <xdr:sp macro="" textlink="">
      <xdr:nvSpPr>
        <xdr:cNvPr id="429" name="楕円 428"/>
        <xdr:cNvSpPr/>
      </xdr:nvSpPr>
      <xdr:spPr>
        <a:xfrm>
          <a:off x="8699500" y="134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12337</xdr:rowOff>
    </xdr:from>
    <xdr:ext cx="469744" cy="259045"/>
    <xdr:sp macro="" textlink="">
      <xdr:nvSpPr>
        <xdr:cNvPr id="430" name="テキスト ボックス 429"/>
        <xdr:cNvSpPr txBox="1"/>
      </xdr:nvSpPr>
      <xdr:spPr>
        <a:xfrm>
          <a:off x="8515428" y="135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69608</xdr:rowOff>
    </xdr:from>
    <xdr:to>
      <xdr:col>41</xdr:col>
      <xdr:colOff>101600</xdr:colOff>
      <xdr:row>78</xdr:row>
      <xdr:rowOff>171208</xdr:rowOff>
    </xdr:to>
    <xdr:sp macro="" textlink="">
      <xdr:nvSpPr>
        <xdr:cNvPr id="431" name="楕円 430"/>
        <xdr:cNvSpPr/>
      </xdr:nvSpPr>
      <xdr:spPr>
        <a:xfrm>
          <a:off x="7810500" y="134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162335</xdr:rowOff>
    </xdr:from>
    <xdr:ext cx="469744" cy="259045"/>
    <xdr:sp macro="" textlink="">
      <xdr:nvSpPr>
        <xdr:cNvPr id="432" name="テキスト ボックス 431"/>
        <xdr:cNvSpPr txBox="1"/>
      </xdr:nvSpPr>
      <xdr:spPr>
        <a:xfrm>
          <a:off x="7626428" y="135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75921</xdr:rowOff>
    </xdr:from>
    <xdr:to>
      <xdr:col>36</xdr:col>
      <xdr:colOff>165100</xdr:colOff>
      <xdr:row>79</xdr:row>
      <xdr:rowOff>6071</xdr:rowOff>
    </xdr:to>
    <xdr:sp macro="" textlink="">
      <xdr:nvSpPr>
        <xdr:cNvPr id="433" name="楕円 432"/>
        <xdr:cNvSpPr/>
      </xdr:nvSpPr>
      <xdr:spPr>
        <a:xfrm>
          <a:off x="6921500" y="134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168648</xdr:rowOff>
    </xdr:from>
    <xdr:ext cx="469744" cy="259045"/>
    <xdr:sp macro="" textlink="">
      <xdr:nvSpPr>
        <xdr:cNvPr id="434" name="テキスト ボックス 433"/>
        <xdr:cNvSpPr txBox="1"/>
      </xdr:nvSpPr>
      <xdr:spPr>
        <a:xfrm>
          <a:off x="6737428" y="135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65481</xdr:rowOff>
    </xdr:from>
    <xdr:to>
      <xdr:col>55</xdr:col>
      <xdr:colOff>0</xdr:colOff>
      <xdr:row>96</xdr:row>
      <xdr:rowOff>150882</xdr:rowOff>
    </xdr:to>
    <xdr:cxnSp macro="">
      <xdr:nvCxnSpPr>
        <xdr:cNvPr id="464" name="直線コネクタ 463"/>
        <xdr:cNvCxnSpPr/>
      </xdr:nvCxnSpPr>
      <xdr:spPr>
        <a:xfrm flipV="1">
          <a:off x="9639300" y="16524681"/>
          <a:ext cx="8382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63881</xdr:rowOff>
    </xdr:from>
    <xdr:to>
      <xdr:col>50</xdr:col>
      <xdr:colOff>114300</xdr:colOff>
      <xdr:row>96</xdr:row>
      <xdr:rowOff>150882</xdr:rowOff>
    </xdr:to>
    <xdr:cxnSp macro="">
      <xdr:nvCxnSpPr>
        <xdr:cNvPr id="467" name="直線コネクタ 466"/>
        <xdr:cNvCxnSpPr/>
      </xdr:nvCxnSpPr>
      <xdr:spPr>
        <a:xfrm>
          <a:off x="8750300" y="16523081"/>
          <a:ext cx="889000" cy="8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93808</xdr:rowOff>
    </xdr:from>
    <xdr:to>
      <xdr:col>45</xdr:col>
      <xdr:colOff>177800</xdr:colOff>
      <xdr:row>96</xdr:row>
      <xdr:rowOff>63881</xdr:rowOff>
    </xdr:to>
    <xdr:cxnSp macro="">
      <xdr:nvCxnSpPr>
        <xdr:cNvPr id="470" name="直線コネクタ 469"/>
        <xdr:cNvCxnSpPr/>
      </xdr:nvCxnSpPr>
      <xdr:spPr>
        <a:xfrm>
          <a:off x="7861300" y="16381558"/>
          <a:ext cx="889000" cy="1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93808</xdr:rowOff>
    </xdr:from>
    <xdr:to>
      <xdr:col>41</xdr:col>
      <xdr:colOff>50800</xdr:colOff>
      <xdr:row>97</xdr:row>
      <xdr:rowOff>42545</xdr:rowOff>
    </xdr:to>
    <xdr:cxnSp macro="">
      <xdr:nvCxnSpPr>
        <xdr:cNvPr id="473" name="直線コネクタ 472"/>
        <xdr:cNvCxnSpPr/>
      </xdr:nvCxnSpPr>
      <xdr:spPr>
        <a:xfrm flipV="1">
          <a:off x="6972300" y="16381558"/>
          <a:ext cx="889000" cy="29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14681</xdr:rowOff>
    </xdr:from>
    <xdr:to>
      <xdr:col>55</xdr:col>
      <xdr:colOff>50800</xdr:colOff>
      <xdr:row>96</xdr:row>
      <xdr:rowOff>116281</xdr:rowOff>
    </xdr:to>
    <xdr:sp macro="" textlink="">
      <xdr:nvSpPr>
        <xdr:cNvPr id="483" name="楕円 482"/>
        <xdr:cNvSpPr/>
      </xdr:nvSpPr>
      <xdr:spPr>
        <a:xfrm>
          <a:off x="10426700" y="164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37558</xdr:rowOff>
    </xdr:from>
    <xdr:ext cx="534377" cy="259045"/>
    <xdr:sp macro="" textlink="">
      <xdr:nvSpPr>
        <xdr:cNvPr id="484" name="土木費該当値テキスト"/>
        <xdr:cNvSpPr txBox="1"/>
      </xdr:nvSpPr>
      <xdr:spPr>
        <a:xfrm>
          <a:off x="10528300" y="163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100082</xdr:rowOff>
    </xdr:from>
    <xdr:to>
      <xdr:col>50</xdr:col>
      <xdr:colOff>165100</xdr:colOff>
      <xdr:row>97</xdr:row>
      <xdr:rowOff>30232</xdr:rowOff>
    </xdr:to>
    <xdr:sp macro="" textlink="">
      <xdr:nvSpPr>
        <xdr:cNvPr id="485" name="楕円 484"/>
        <xdr:cNvSpPr/>
      </xdr:nvSpPr>
      <xdr:spPr>
        <a:xfrm>
          <a:off x="9588500" y="16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21359</xdr:rowOff>
    </xdr:from>
    <xdr:ext cx="534377" cy="259045"/>
    <xdr:sp macro="" textlink="">
      <xdr:nvSpPr>
        <xdr:cNvPr id="486" name="テキスト ボックス 485"/>
        <xdr:cNvSpPr txBox="1"/>
      </xdr:nvSpPr>
      <xdr:spPr>
        <a:xfrm>
          <a:off x="9372111" y="1665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13081</xdr:rowOff>
    </xdr:from>
    <xdr:to>
      <xdr:col>46</xdr:col>
      <xdr:colOff>38100</xdr:colOff>
      <xdr:row>96</xdr:row>
      <xdr:rowOff>114681</xdr:rowOff>
    </xdr:to>
    <xdr:sp macro="" textlink="">
      <xdr:nvSpPr>
        <xdr:cNvPr id="487" name="楕円 486"/>
        <xdr:cNvSpPr/>
      </xdr:nvSpPr>
      <xdr:spPr>
        <a:xfrm>
          <a:off x="8699500" y="164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131208</xdr:rowOff>
    </xdr:from>
    <xdr:ext cx="534377" cy="259045"/>
    <xdr:sp macro="" textlink="">
      <xdr:nvSpPr>
        <xdr:cNvPr id="488" name="テキスト ボックス 487"/>
        <xdr:cNvSpPr txBox="1"/>
      </xdr:nvSpPr>
      <xdr:spPr>
        <a:xfrm>
          <a:off x="8483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43008</xdr:rowOff>
    </xdr:from>
    <xdr:to>
      <xdr:col>41</xdr:col>
      <xdr:colOff>101600</xdr:colOff>
      <xdr:row>95</xdr:row>
      <xdr:rowOff>144608</xdr:rowOff>
    </xdr:to>
    <xdr:sp macro="" textlink="">
      <xdr:nvSpPr>
        <xdr:cNvPr id="489" name="楕円 488"/>
        <xdr:cNvSpPr/>
      </xdr:nvSpPr>
      <xdr:spPr>
        <a:xfrm>
          <a:off x="7810500" y="163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161135</xdr:rowOff>
    </xdr:from>
    <xdr:ext cx="534377" cy="259045"/>
    <xdr:sp macro="" textlink="">
      <xdr:nvSpPr>
        <xdr:cNvPr id="490" name="テキスト ボックス 489"/>
        <xdr:cNvSpPr txBox="1"/>
      </xdr:nvSpPr>
      <xdr:spPr>
        <a:xfrm>
          <a:off x="7594111" y="16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163195</xdr:rowOff>
    </xdr:from>
    <xdr:to>
      <xdr:col>36</xdr:col>
      <xdr:colOff>165100</xdr:colOff>
      <xdr:row>97</xdr:row>
      <xdr:rowOff>93345</xdr:rowOff>
    </xdr:to>
    <xdr:sp macro="" textlink="">
      <xdr:nvSpPr>
        <xdr:cNvPr id="491" name="楕円 490"/>
        <xdr:cNvSpPr/>
      </xdr:nvSpPr>
      <xdr:spPr>
        <a:xfrm>
          <a:off x="6921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84472</xdr:rowOff>
    </xdr:from>
    <xdr:ext cx="534377" cy="259045"/>
    <xdr:sp macro="" textlink="">
      <xdr:nvSpPr>
        <xdr:cNvPr id="492" name="テキスト ボックス 491"/>
        <xdr:cNvSpPr txBox="1"/>
      </xdr:nvSpPr>
      <xdr:spPr>
        <a:xfrm>
          <a:off x="6705111" y="16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106281</xdr:rowOff>
    </xdr:from>
    <xdr:to>
      <xdr:col>85</xdr:col>
      <xdr:colOff>127000</xdr:colOff>
      <xdr:row>35</xdr:row>
      <xdr:rowOff>96701</xdr:rowOff>
    </xdr:to>
    <xdr:cxnSp macro="">
      <xdr:nvCxnSpPr>
        <xdr:cNvPr id="524" name="直線コネクタ 523"/>
        <xdr:cNvCxnSpPr/>
      </xdr:nvCxnSpPr>
      <xdr:spPr>
        <a:xfrm>
          <a:off x="15481300" y="5935581"/>
          <a:ext cx="838200" cy="16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106281</xdr:rowOff>
    </xdr:from>
    <xdr:to>
      <xdr:col>81</xdr:col>
      <xdr:colOff>50800</xdr:colOff>
      <xdr:row>35</xdr:row>
      <xdr:rowOff>35850</xdr:rowOff>
    </xdr:to>
    <xdr:cxnSp macro="">
      <xdr:nvCxnSpPr>
        <xdr:cNvPr id="527" name="直線コネクタ 526"/>
        <xdr:cNvCxnSpPr/>
      </xdr:nvCxnSpPr>
      <xdr:spPr>
        <a:xfrm flipV="1">
          <a:off x="14592300" y="5935581"/>
          <a:ext cx="889000" cy="10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68834</xdr:rowOff>
    </xdr:from>
    <xdr:to>
      <xdr:col>76</xdr:col>
      <xdr:colOff>114300</xdr:colOff>
      <xdr:row>35</xdr:row>
      <xdr:rowOff>35850</xdr:rowOff>
    </xdr:to>
    <xdr:cxnSp macro="">
      <xdr:nvCxnSpPr>
        <xdr:cNvPr id="530" name="直線コネクタ 529"/>
        <xdr:cNvCxnSpPr/>
      </xdr:nvCxnSpPr>
      <xdr:spPr>
        <a:xfrm>
          <a:off x="13703300" y="5898134"/>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118690</xdr:rowOff>
    </xdr:from>
    <xdr:to>
      <xdr:col>71</xdr:col>
      <xdr:colOff>177800</xdr:colOff>
      <xdr:row>34</xdr:row>
      <xdr:rowOff>68834</xdr:rowOff>
    </xdr:to>
    <xdr:cxnSp macro="">
      <xdr:nvCxnSpPr>
        <xdr:cNvPr id="533" name="直線コネクタ 532"/>
        <xdr:cNvCxnSpPr/>
      </xdr:nvCxnSpPr>
      <xdr:spPr>
        <a:xfrm>
          <a:off x="12814300" y="5776540"/>
          <a:ext cx="889000" cy="1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45901</xdr:rowOff>
    </xdr:from>
    <xdr:to>
      <xdr:col>85</xdr:col>
      <xdr:colOff>177800</xdr:colOff>
      <xdr:row>35</xdr:row>
      <xdr:rowOff>147501</xdr:rowOff>
    </xdr:to>
    <xdr:sp macro="" textlink="">
      <xdr:nvSpPr>
        <xdr:cNvPr id="543" name="楕円 542"/>
        <xdr:cNvSpPr/>
      </xdr:nvSpPr>
      <xdr:spPr>
        <a:xfrm>
          <a:off x="162687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68778</xdr:rowOff>
    </xdr:from>
    <xdr:ext cx="534377" cy="259045"/>
    <xdr:sp macro="" textlink="">
      <xdr:nvSpPr>
        <xdr:cNvPr id="544" name="消防費該当値テキスト"/>
        <xdr:cNvSpPr txBox="1"/>
      </xdr:nvSpPr>
      <xdr:spPr>
        <a:xfrm>
          <a:off x="16370300" y="589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55481</xdr:rowOff>
    </xdr:from>
    <xdr:to>
      <xdr:col>81</xdr:col>
      <xdr:colOff>101600</xdr:colOff>
      <xdr:row>34</xdr:row>
      <xdr:rowOff>157081</xdr:rowOff>
    </xdr:to>
    <xdr:sp macro="" textlink="">
      <xdr:nvSpPr>
        <xdr:cNvPr id="545" name="楕円 544"/>
        <xdr:cNvSpPr/>
      </xdr:nvSpPr>
      <xdr:spPr>
        <a:xfrm>
          <a:off x="15430500" y="58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2158</xdr:rowOff>
    </xdr:from>
    <xdr:ext cx="534377" cy="259045"/>
    <xdr:sp macro="" textlink="">
      <xdr:nvSpPr>
        <xdr:cNvPr id="546" name="テキスト ボックス 545"/>
        <xdr:cNvSpPr txBox="1"/>
      </xdr:nvSpPr>
      <xdr:spPr>
        <a:xfrm>
          <a:off x="15214111" y="56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156500</xdr:rowOff>
    </xdr:from>
    <xdr:to>
      <xdr:col>76</xdr:col>
      <xdr:colOff>165100</xdr:colOff>
      <xdr:row>35</xdr:row>
      <xdr:rowOff>86650</xdr:rowOff>
    </xdr:to>
    <xdr:sp macro="" textlink="">
      <xdr:nvSpPr>
        <xdr:cNvPr id="547" name="楕円 546"/>
        <xdr:cNvSpPr/>
      </xdr:nvSpPr>
      <xdr:spPr>
        <a:xfrm>
          <a:off x="14541500" y="59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103177</xdr:rowOff>
    </xdr:from>
    <xdr:ext cx="534377" cy="259045"/>
    <xdr:sp macro="" textlink="">
      <xdr:nvSpPr>
        <xdr:cNvPr id="548" name="テキスト ボックス 547"/>
        <xdr:cNvSpPr txBox="1"/>
      </xdr:nvSpPr>
      <xdr:spPr>
        <a:xfrm>
          <a:off x="14325111" y="57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18034</xdr:rowOff>
    </xdr:from>
    <xdr:to>
      <xdr:col>72</xdr:col>
      <xdr:colOff>38100</xdr:colOff>
      <xdr:row>34</xdr:row>
      <xdr:rowOff>119634</xdr:rowOff>
    </xdr:to>
    <xdr:sp macro="" textlink="">
      <xdr:nvSpPr>
        <xdr:cNvPr id="549" name="楕円 548"/>
        <xdr:cNvSpPr/>
      </xdr:nvSpPr>
      <xdr:spPr>
        <a:xfrm>
          <a:off x="13652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136161</xdr:rowOff>
    </xdr:from>
    <xdr:ext cx="534377" cy="259045"/>
    <xdr:sp macro="" textlink="">
      <xdr:nvSpPr>
        <xdr:cNvPr id="550" name="テキスト ボックス 549"/>
        <xdr:cNvSpPr txBox="1"/>
      </xdr:nvSpPr>
      <xdr:spPr>
        <a:xfrm>
          <a:off x="13436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67890</xdr:rowOff>
    </xdr:from>
    <xdr:to>
      <xdr:col>67</xdr:col>
      <xdr:colOff>101600</xdr:colOff>
      <xdr:row>33</xdr:row>
      <xdr:rowOff>169490</xdr:rowOff>
    </xdr:to>
    <xdr:sp macro="" textlink="">
      <xdr:nvSpPr>
        <xdr:cNvPr id="551" name="楕円 550"/>
        <xdr:cNvSpPr/>
      </xdr:nvSpPr>
      <xdr:spPr>
        <a:xfrm>
          <a:off x="12763500" y="57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14567</xdr:rowOff>
    </xdr:from>
    <xdr:ext cx="534377" cy="259045"/>
    <xdr:sp macro="" textlink="">
      <xdr:nvSpPr>
        <xdr:cNvPr id="552" name="テキスト ボックス 551"/>
        <xdr:cNvSpPr txBox="1"/>
      </xdr:nvSpPr>
      <xdr:spPr>
        <a:xfrm>
          <a:off x="12547111" y="55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106553</xdr:rowOff>
    </xdr:from>
    <xdr:to>
      <xdr:col>85</xdr:col>
      <xdr:colOff>127000</xdr:colOff>
      <xdr:row>56</xdr:row>
      <xdr:rowOff>112764</xdr:rowOff>
    </xdr:to>
    <xdr:cxnSp macro="">
      <xdr:nvCxnSpPr>
        <xdr:cNvPr id="582" name="直線コネクタ 581"/>
        <xdr:cNvCxnSpPr/>
      </xdr:nvCxnSpPr>
      <xdr:spPr>
        <a:xfrm>
          <a:off x="15481300" y="9707753"/>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106553</xdr:rowOff>
    </xdr:from>
    <xdr:to>
      <xdr:col>81</xdr:col>
      <xdr:colOff>50800</xdr:colOff>
      <xdr:row>56</xdr:row>
      <xdr:rowOff>169342</xdr:rowOff>
    </xdr:to>
    <xdr:cxnSp macro="">
      <xdr:nvCxnSpPr>
        <xdr:cNvPr id="585" name="直線コネクタ 584"/>
        <xdr:cNvCxnSpPr/>
      </xdr:nvCxnSpPr>
      <xdr:spPr>
        <a:xfrm flipV="1">
          <a:off x="14592300" y="9707753"/>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12256</xdr:rowOff>
    </xdr:from>
    <xdr:to>
      <xdr:col>76</xdr:col>
      <xdr:colOff>114300</xdr:colOff>
      <xdr:row>56</xdr:row>
      <xdr:rowOff>169342</xdr:rowOff>
    </xdr:to>
    <xdr:cxnSp macro="">
      <xdr:nvCxnSpPr>
        <xdr:cNvPr id="588" name="直線コネクタ 587"/>
        <xdr:cNvCxnSpPr/>
      </xdr:nvCxnSpPr>
      <xdr:spPr>
        <a:xfrm>
          <a:off x="13703300" y="9270556"/>
          <a:ext cx="889000" cy="49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12256</xdr:rowOff>
    </xdr:from>
    <xdr:to>
      <xdr:col>71</xdr:col>
      <xdr:colOff>177800</xdr:colOff>
      <xdr:row>57</xdr:row>
      <xdr:rowOff>15151</xdr:rowOff>
    </xdr:to>
    <xdr:cxnSp macro="">
      <xdr:nvCxnSpPr>
        <xdr:cNvPr id="591" name="直線コネクタ 590"/>
        <xdr:cNvCxnSpPr/>
      </xdr:nvCxnSpPr>
      <xdr:spPr>
        <a:xfrm flipV="1">
          <a:off x="12814300" y="9270556"/>
          <a:ext cx="889000" cy="5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61964</xdr:rowOff>
    </xdr:from>
    <xdr:to>
      <xdr:col>85</xdr:col>
      <xdr:colOff>177800</xdr:colOff>
      <xdr:row>56</xdr:row>
      <xdr:rowOff>163564</xdr:rowOff>
    </xdr:to>
    <xdr:sp macro="" textlink="">
      <xdr:nvSpPr>
        <xdr:cNvPr id="601" name="楕円 600"/>
        <xdr:cNvSpPr/>
      </xdr:nvSpPr>
      <xdr:spPr>
        <a:xfrm>
          <a:off x="16268700" y="96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40391</xdr:rowOff>
    </xdr:from>
    <xdr:ext cx="534377" cy="259045"/>
    <xdr:sp macro="" textlink="">
      <xdr:nvSpPr>
        <xdr:cNvPr id="602" name="教育費該当値テキスト"/>
        <xdr:cNvSpPr txBox="1"/>
      </xdr:nvSpPr>
      <xdr:spPr>
        <a:xfrm>
          <a:off x="16370300" y="96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55753</xdr:rowOff>
    </xdr:from>
    <xdr:to>
      <xdr:col>81</xdr:col>
      <xdr:colOff>101600</xdr:colOff>
      <xdr:row>56</xdr:row>
      <xdr:rowOff>157353</xdr:rowOff>
    </xdr:to>
    <xdr:sp macro="" textlink="">
      <xdr:nvSpPr>
        <xdr:cNvPr id="603" name="楕円 602"/>
        <xdr:cNvSpPr/>
      </xdr:nvSpPr>
      <xdr:spPr>
        <a:xfrm>
          <a:off x="15430500" y="96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148480</xdr:rowOff>
    </xdr:from>
    <xdr:ext cx="534377" cy="259045"/>
    <xdr:sp macro="" textlink="">
      <xdr:nvSpPr>
        <xdr:cNvPr id="604" name="テキスト ボックス 603"/>
        <xdr:cNvSpPr txBox="1"/>
      </xdr:nvSpPr>
      <xdr:spPr>
        <a:xfrm>
          <a:off x="15214111" y="9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118542</xdr:rowOff>
    </xdr:from>
    <xdr:to>
      <xdr:col>76</xdr:col>
      <xdr:colOff>165100</xdr:colOff>
      <xdr:row>57</xdr:row>
      <xdr:rowOff>48692</xdr:rowOff>
    </xdr:to>
    <xdr:sp macro="" textlink="">
      <xdr:nvSpPr>
        <xdr:cNvPr id="605" name="楕円 604"/>
        <xdr:cNvSpPr/>
      </xdr:nvSpPr>
      <xdr:spPr>
        <a:xfrm>
          <a:off x="14541500" y="97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65219</xdr:rowOff>
    </xdr:from>
    <xdr:ext cx="534377" cy="259045"/>
    <xdr:sp macro="" textlink="">
      <xdr:nvSpPr>
        <xdr:cNvPr id="606" name="テキスト ボックス 605"/>
        <xdr:cNvSpPr txBox="1"/>
      </xdr:nvSpPr>
      <xdr:spPr>
        <a:xfrm>
          <a:off x="14325111" y="94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132906</xdr:rowOff>
    </xdr:from>
    <xdr:to>
      <xdr:col>72</xdr:col>
      <xdr:colOff>38100</xdr:colOff>
      <xdr:row>54</xdr:row>
      <xdr:rowOff>63056</xdr:rowOff>
    </xdr:to>
    <xdr:sp macro="" textlink="">
      <xdr:nvSpPr>
        <xdr:cNvPr id="607" name="楕円 606"/>
        <xdr:cNvSpPr/>
      </xdr:nvSpPr>
      <xdr:spPr>
        <a:xfrm>
          <a:off x="13652500" y="92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79583</xdr:rowOff>
    </xdr:from>
    <xdr:ext cx="534377" cy="259045"/>
    <xdr:sp macro="" textlink="">
      <xdr:nvSpPr>
        <xdr:cNvPr id="608" name="テキスト ボックス 607"/>
        <xdr:cNvSpPr txBox="1"/>
      </xdr:nvSpPr>
      <xdr:spPr>
        <a:xfrm>
          <a:off x="13436111" y="89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135801</xdr:rowOff>
    </xdr:from>
    <xdr:to>
      <xdr:col>67</xdr:col>
      <xdr:colOff>101600</xdr:colOff>
      <xdr:row>57</xdr:row>
      <xdr:rowOff>65951</xdr:rowOff>
    </xdr:to>
    <xdr:sp macro="" textlink="">
      <xdr:nvSpPr>
        <xdr:cNvPr id="609" name="楕円 608"/>
        <xdr:cNvSpPr/>
      </xdr:nvSpPr>
      <xdr:spPr>
        <a:xfrm>
          <a:off x="12763500" y="9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57078</xdr:rowOff>
    </xdr:from>
    <xdr:ext cx="534377" cy="259045"/>
    <xdr:sp macro="" textlink="">
      <xdr:nvSpPr>
        <xdr:cNvPr id="610" name="テキスト ボックス 609"/>
        <xdr:cNvSpPr txBox="1"/>
      </xdr:nvSpPr>
      <xdr:spPr>
        <a:xfrm>
          <a:off x="12547111" y="98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26867</xdr:rowOff>
    </xdr:from>
    <xdr:to>
      <xdr:col>85</xdr:col>
      <xdr:colOff>127000</xdr:colOff>
      <xdr:row>79</xdr:row>
      <xdr:rowOff>27096</xdr:rowOff>
    </xdr:to>
    <xdr:cxnSp macro="">
      <xdr:nvCxnSpPr>
        <xdr:cNvPr id="639" name="直線コネクタ 638"/>
        <xdr:cNvCxnSpPr/>
      </xdr:nvCxnSpPr>
      <xdr:spPr>
        <a:xfrm>
          <a:off x="15481300" y="1357141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26867</xdr:rowOff>
    </xdr:from>
    <xdr:to>
      <xdr:col>81</xdr:col>
      <xdr:colOff>50800</xdr:colOff>
      <xdr:row>79</xdr:row>
      <xdr:rowOff>29344</xdr:rowOff>
    </xdr:to>
    <xdr:cxnSp macro="">
      <xdr:nvCxnSpPr>
        <xdr:cNvPr id="642" name="直線コネクタ 641"/>
        <xdr:cNvCxnSpPr/>
      </xdr:nvCxnSpPr>
      <xdr:spPr>
        <a:xfrm flipV="1">
          <a:off x="14592300" y="1357141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29344</xdr:rowOff>
    </xdr:from>
    <xdr:to>
      <xdr:col>76</xdr:col>
      <xdr:colOff>114300</xdr:colOff>
      <xdr:row>79</xdr:row>
      <xdr:rowOff>33592</xdr:rowOff>
    </xdr:to>
    <xdr:cxnSp macro="">
      <xdr:nvCxnSpPr>
        <xdr:cNvPr id="645" name="直線コネクタ 644"/>
        <xdr:cNvCxnSpPr/>
      </xdr:nvCxnSpPr>
      <xdr:spPr>
        <a:xfrm flipV="1">
          <a:off x="13703300" y="13573894"/>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33592</xdr:rowOff>
    </xdr:from>
    <xdr:to>
      <xdr:col>71</xdr:col>
      <xdr:colOff>177800</xdr:colOff>
      <xdr:row>79</xdr:row>
      <xdr:rowOff>37516</xdr:rowOff>
    </xdr:to>
    <xdr:cxnSp macro="">
      <xdr:nvCxnSpPr>
        <xdr:cNvPr id="648" name="直線コネクタ 647"/>
        <xdr:cNvCxnSpPr/>
      </xdr:nvCxnSpPr>
      <xdr:spPr>
        <a:xfrm flipV="1">
          <a:off x="12814300" y="13578142"/>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147746</xdr:rowOff>
    </xdr:from>
    <xdr:to>
      <xdr:col>85</xdr:col>
      <xdr:colOff>177800</xdr:colOff>
      <xdr:row>79</xdr:row>
      <xdr:rowOff>77896</xdr:rowOff>
    </xdr:to>
    <xdr:sp macro="" textlink="">
      <xdr:nvSpPr>
        <xdr:cNvPr id="658" name="楕円 657"/>
        <xdr:cNvSpPr/>
      </xdr:nvSpPr>
      <xdr:spPr>
        <a:xfrm>
          <a:off x="16268700" y="135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78565" cy="259045"/>
    <xdr:sp macro="" textlink="">
      <xdr:nvSpPr>
        <xdr:cNvPr id="659" name="災害復旧費該当値テキスト"/>
        <xdr:cNvSpPr txBox="1"/>
      </xdr:nvSpPr>
      <xdr:spPr>
        <a:xfrm>
          <a:off x="16370300" y="13459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147517</xdr:rowOff>
    </xdr:from>
    <xdr:to>
      <xdr:col>81</xdr:col>
      <xdr:colOff>101600</xdr:colOff>
      <xdr:row>79</xdr:row>
      <xdr:rowOff>77667</xdr:rowOff>
    </xdr:to>
    <xdr:sp macro="" textlink="">
      <xdr:nvSpPr>
        <xdr:cNvPr id="660" name="楕円 659"/>
        <xdr:cNvSpPr/>
      </xdr:nvSpPr>
      <xdr:spPr>
        <a:xfrm>
          <a:off x="15430500" y="135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68794</xdr:rowOff>
    </xdr:from>
    <xdr:ext cx="378565" cy="259045"/>
    <xdr:sp macro="" textlink="">
      <xdr:nvSpPr>
        <xdr:cNvPr id="661" name="テキスト ボックス 660"/>
        <xdr:cNvSpPr txBox="1"/>
      </xdr:nvSpPr>
      <xdr:spPr>
        <a:xfrm>
          <a:off x="15292017" y="1361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149994</xdr:rowOff>
    </xdr:from>
    <xdr:to>
      <xdr:col>76</xdr:col>
      <xdr:colOff>165100</xdr:colOff>
      <xdr:row>79</xdr:row>
      <xdr:rowOff>80144</xdr:rowOff>
    </xdr:to>
    <xdr:sp macro="" textlink="">
      <xdr:nvSpPr>
        <xdr:cNvPr id="662" name="楕円 661"/>
        <xdr:cNvSpPr/>
      </xdr:nvSpPr>
      <xdr:spPr>
        <a:xfrm>
          <a:off x="14541500" y="135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71271</xdr:rowOff>
    </xdr:from>
    <xdr:ext cx="378565" cy="259045"/>
    <xdr:sp macro="" textlink="">
      <xdr:nvSpPr>
        <xdr:cNvPr id="663" name="テキスト ボックス 662"/>
        <xdr:cNvSpPr txBox="1"/>
      </xdr:nvSpPr>
      <xdr:spPr>
        <a:xfrm>
          <a:off x="14403017" y="1361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154242</xdr:rowOff>
    </xdr:from>
    <xdr:to>
      <xdr:col>72</xdr:col>
      <xdr:colOff>38100</xdr:colOff>
      <xdr:row>79</xdr:row>
      <xdr:rowOff>84392</xdr:rowOff>
    </xdr:to>
    <xdr:sp macro="" textlink="">
      <xdr:nvSpPr>
        <xdr:cNvPr id="664" name="楕円 663"/>
        <xdr:cNvSpPr/>
      </xdr:nvSpPr>
      <xdr:spPr>
        <a:xfrm>
          <a:off x="13652500" y="135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75519</xdr:rowOff>
    </xdr:from>
    <xdr:ext cx="378565" cy="259045"/>
    <xdr:sp macro="" textlink="">
      <xdr:nvSpPr>
        <xdr:cNvPr id="665" name="テキスト ボックス 664"/>
        <xdr:cNvSpPr txBox="1"/>
      </xdr:nvSpPr>
      <xdr:spPr>
        <a:xfrm>
          <a:off x="13514017" y="1362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158166</xdr:rowOff>
    </xdr:from>
    <xdr:to>
      <xdr:col>67</xdr:col>
      <xdr:colOff>101600</xdr:colOff>
      <xdr:row>79</xdr:row>
      <xdr:rowOff>88316</xdr:rowOff>
    </xdr:to>
    <xdr:sp macro="" textlink="">
      <xdr:nvSpPr>
        <xdr:cNvPr id="666" name="楕円 665"/>
        <xdr:cNvSpPr/>
      </xdr:nvSpPr>
      <xdr:spPr>
        <a:xfrm>
          <a:off x="12763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79443</xdr:rowOff>
    </xdr:from>
    <xdr:ext cx="378565" cy="259045"/>
    <xdr:sp macro="" textlink="">
      <xdr:nvSpPr>
        <xdr:cNvPr id="667" name="テキスト ボックス 666"/>
        <xdr:cNvSpPr txBox="1"/>
      </xdr:nvSpPr>
      <xdr:spPr>
        <a:xfrm>
          <a:off x="12625017" y="1362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95146</xdr:rowOff>
    </xdr:from>
    <xdr:to>
      <xdr:col>85</xdr:col>
      <xdr:colOff>127000</xdr:colOff>
      <xdr:row>92</xdr:row>
      <xdr:rowOff>29674</xdr:rowOff>
    </xdr:to>
    <xdr:cxnSp macro="">
      <xdr:nvCxnSpPr>
        <xdr:cNvPr id="694" name="直線コネクタ 693"/>
        <xdr:cNvCxnSpPr/>
      </xdr:nvCxnSpPr>
      <xdr:spPr>
        <a:xfrm>
          <a:off x="15481300" y="15697096"/>
          <a:ext cx="838200" cy="10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84333</xdr:rowOff>
    </xdr:from>
    <xdr:to>
      <xdr:col>81</xdr:col>
      <xdr:colOff>50800</xdr:colOff>
      <xdr:row>91</xdr:row>
      <xdr:rowOff>95146</xdr:rowOff>
    </xdr:to>
    <xdr:cxnSp macro="">
      <xdr:nvCxnSpPr>
        <xdr:cNvPr id="697" name="直線コネクタ 696"/>
        <xdr:cNvCxnSpPr/>
      </xdr:nvCxnSpPr>
      <xdr:spPr>
        <a:xfrm>
          <a:off x="14592300" y="15686283"/>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84333</xdr:rowOff>
    </xdr:from>
    <xdr:to>
      <xdr:col>76</xdr:col>
      <xdr:colOff>114300</xdr:colOff>
      <xdr:row>91</xdr:row>
      <xdr:rowOff>86756</xdr:rowOff>
    </xdr:to>
    <xdr:cxnSp macro="">
      <xdr:nvCxnSpPr>
        <xdr:cNvPr id="700" name="直線コネクタ 699"/>
        <xdr:cNvCxnSpPr/>
      </xdr:nvCxnSpPr>
      <xdr:spPr>
        <a:xfrm flipV="1">
          <a:off x="13703300" y="15686283"/>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3203</xdr:rowOff>
    </xdr:from>
    <xdr:to>
      <xdr:col>71</xdr:col>
      <xdr:colOff>177800</xdr:colOff>
      <xdr:row>91</xdr:row>
      <xdr:rowOff>86756</xdr:rowOff>
    </xdr:to>
    <xdr:cxnSp macro="">
      <xdr:nvCxnSpPr>
        <xdr:cNvPr id="703" name="直線コネクタ 702"/>
        <xdr:cNvCxnSpPr/>
      </xdr:nvCxnSpPr>
      <xdr:spPr>
        <a:xfrm>
          <a:off x="12814300" y="15605153"/>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150324</xdr:rowOff>
    </xdr:from>
    <xdr:to>
      <xdr:col>85</xdr:col>
      <xdr:colOff>177800</xdr:colOff>
      <xdr:row>92</xdr:row>
      <xdr:rowOff>80474</xdr:rowOff>
    </xdr:to>
    <xdr:sp macro="" textlink="">
      <xdr:nvSpPr>
        <xdr:cNvPr id="713" name="楕円 712"/>
        <xdr:cNvSpPr/>
      </xdr:nvSpPr>
      <xdr:spPr>
        <a:xfrm>
          <a:off x="16268700" y="157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1751</xdr:rowOff>
    </xdr:from>
    <xdr:ext cx="534377" cy="259045"/>
    <xdr:sp macro="" textlink="">
      <xdr:nvSpPr>
        <xdr:cNvPr id="714" name="公債費該当値テキスト"/>
        <xdr:cNvSpPr txBox="1"/>
      </xdr:nvSpPr>
      <xdr:spPr>
        <a:xfrm>
          <a:off x="16370300" y="1560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44346</xdr:rowOff>
    </xdr:from>
    <xdr:to>
      <xdr:col>81</xdr:col>
      <xdr:colOff>101600</xdr:colOff>
      <xdr:row>91</xdr:row>
      <xdr:rowOff>145946</xdr:rowOff>
    </xdr:to>
    <xdr:sp macro="" textlink="">
      <xdr:nvSpPr>
        <xdr:cNvPr id="715" name="楕円 714"/>
        <xdr:cNvSpPr/>
      </xdr:nvSpPr>
      <xdr:spPr>
        <a:xfrm>
          <a:off x="15430500" y="156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162473</xdr:rowOff>
    </xdr:from>
    <xdr:ext cx="534377" cy="259045"/>
    <xdr:sp macro="" textlink="">
      <xdr:nvSpPr>
        <xdr:cNvPr id="716" name="テキスト ボックス 715"/>
        <xdr:cNvSpPr txBox="1"/>
      </xdr:nvSpPr>
      <xdr:spPr>
        <a:xfrm>
          <a:off x="15214111" y="154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33533</xdr:rowOff>
    </xdr:from>
    <xdr:to>
      <xdr:col>76</xdr:col>
      <xdr:colOff>165100</xdr:colOff>
      <xdr:row>91</xdr:row>
      <xdr:rowOff>135133</xdr:rowOff>
    </xdr:to>
    <xdr:sp macro="" textlink="">
      <xdr:nvSpPr>
        <xdr:cNvPr id="717" name="楕円 716"/>
        <xdr:cNvSpPr/>
      </xdr:nvSpPr>
      <xdr:spPr>
        <a:xfrm>
          <a:off x="14541500" y="156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151660</xdr:rowOff>
    </xdr:from>
    <xdr:ext cx="534377" cy="259045"/>
    <xdr:sp macro="" textlink="">
      <xdr:nvSpPr>
        <xdr:cNvPr id="718" name="テキスト ボックス 717"/>
        <xdr:cNvSpPr txBox="1"/>
      </xdr:nvSpPr>
      <xdr:spPr>
        <a:xfrm>
          <a:off x="14325111" y="154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35956</xdr:rowOff>
    </xdr:from>
    <xdr:to>
      <xdr:col>72</xdr:col>
      <xdr:colOff>38100</xdr:colOff>
      <xdr:row>91</xdr:row>
      <xdr:rowOff>137556</xdr:rowOff>
    </xdr:to>
    <xdr:sp macro="" textlink="">
      <xdr:nvSpPr>
        <xdr:cNvPr id="719" name="楕円 718"/>
        <xdr:cNvSpPr/>
      </xdr:nvSpPr>
      <xdr:spPr>
        <a:xfrm>
          <a:off x="13652500" y="156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154083</xdr:rowOff>
    </xdr:from>
    <xdr:ext cx="534377" cy="259045"/>
    <xdr:sp macro="" textlink="">
      <xdr:nvSpPr>
        <xdr:cNvPr id="720" name="テキスト ボックス 719"/>
        <xdr:cNvSpPr txBox="1"/>
      </xdr:nvSpPr>
      <xdr:spPr>
        <a:xfrm>
          <a:off x="13436111" y="154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123853</xdr:rowOff>
    </xdr:from>
    <xdr:to>
      <xdr:col>67</xdr:col>
      <xdr:colOff>101600</xdr:colOff>
      <xdr:row>91</xdr:row>
      <xdr:rowOff>54003</xdr:rowOff>
    </xdr:to>
    <xdr:sp macro="" textlink="">
      <xdr:nvSpPr>
        <xdr:cNvPr id="721" name="楕円 720"/>
        <xdr:cNvSpPr/>
      </xdr:nvSpPr>
      <xdr:spPr>
        <a:xfrm>
          <a:off x="12763500" y="155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70530</xdr:rowOff>
    </xdr:from>
    <xdr:ext cx="534377" cy="259045"/>
    <xdr:sp macro="" textlink="">
      <xdr:nvSpPr>
        <xdr:cNvPr id="722" name="テキスト ボックス 721"/>
        <xdr:cNvSpPr txBox="1"/>
      </xdr:nvSpPr>
      <xdr:spPr>
        <a:xfrm>
          <a:off x="12547111" y="1532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560,352</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総務費については、新庁舎建設等により平成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年度から類似団体平均を上回ってい</a:t>
          </a:r>
          <a:r>
            <a:rPr kumimoji="1" lang="ja-JP" altLang="en-US" sz="1100">
              <a:solidFill>
                <a:sysClr val="windowText" lastClr="000000"/>
              </a:solidFill>
              <a:effectLst/>
              <a:latin typeface="+mn-lt"/>
              <a:ea typeface="+mn-ea"/>
              <a:cs typeface="+mn-cs"/>
            </a:rPr>
            <a:t>たが，建設工事が完了したことなどにより，</a:t>
          </a:r>
          <a:r>
            <a:rPr kumimoji="1" lang="ja-JP" altLang="ja-JP" sz="1100">
              <a:solidFill>
                <a:sysClr val="windowText" lastClr="000000"/>
              </a:solidFill>
              <a:effectLst/>
              <a:latin typeface="+mn-lt"/>
              <a:ea typeface="+mn-ea"/>
              <a:cs typeface="+mn-cs"/>
            </a:rPr>
            <a:t>類似団体よりも低い水準</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消防費については、類似団体の平均と比較して，大幅に高い水準となっているが，本市の喫緊の課題である南海トラフ地震対策に取り組んだものであり、高知県平均も全国平均より高い水準となっている。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民生費については、性質別と同様に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生活保護率が高いことや介護給付・訓練等給付の増加等により、類似団体の平均よりも高い水準で推移している。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においては、依然として類似団体内でも高い水準となっており、引き続き義務的経費の縮減に向けた，投資事業の平準化と先送りによる起債発行額の抑制や、借入条件の見直しによる単年度元利償還金の縮減など、計画的な市債の発行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その他の経費についても、公共施設マネジメントの推進や事務事業の見直し等により可能な限り削減に努める。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年度に地方消費税交付金の減等により、</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年ぶりに財政調整基金を繰り入れしたことに伴い、標準財政規模に対する財政調整基金残高の割合は依然低い水準となっている。</a:t>
          </a:r>
          <a:endParaRPr lang="ja-JP" altLang="ja-JP" sz="1400">
            <a:solidFill>
              <a:sysClr val="windowText" lastClr="000000"/>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en-US" sz="1100" b="0" i="0" baseline="0">
              <a:solidFill>
                <a:schemeClr val="dk1"/>
              </a:solidFill>
              <a:effectLst/>
              <a:latin typeface="+mn-lt"/>
              <a:ea typeface="+mn-ea"/>
              <a:cs typeface="+mn-cs"/>
            </a:rPr>
            <a:t>令和２</a:t>
          </a:r>
          <a:r>
            <a:rPr kumimoji="1" lang="ja-JP" altLang="ja-JP" sz="1100" b="0" i="0" baseline="0">
              <a:solidFill>
                <a:schemeClr val="dk1"/>
              </a:solidFill>
              <a:effectLst/>
              <a:latin typeface="+mn-lt"/>
              <a:ea typeface="+mn-ea"/>
              <a:cs typeface="+mn-cs"/>
            </a:rPr>
            <a:t>年度は、財政調整基金や減債基金を取り崩すことなく、実質単年度収支の黒字を確保できたものの、普通建設事業等の臨時的経費が減となった一方で、新たな公共施設の維持的経費が大幅に増加しており、経常収支比率</a:t>
          </a:r>
          <a:r>
            <a:rPr kumimoji="1" lang="ja-JP" altLang="en-US" sz="1100" b="0" i="0" baseline="0">
              <a:solidFill>
                <a:schemeClr val="dk1"/>
              </a:solidFill>
              <a:effectLst/>
              <a:latin typeface="+mn-lt"/>
              <a:ea typeface="+mn-ea"/>
              <a:cs typeface="+mn-cs"/>
            </a:rPr>
            <a:t>は依然として高いままであり、財政構造の硬直化が著しい状況である</a:t>
          </a:r>
          <a:r>
            <a:rPr kumimoji="1" lang="ja-JP"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過去の施設建設経費等による多額の公債費負担が要因となり，収益事業，駐車場事業の</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特別会計が赤字となっているが，その他の会計は黒字を保っている。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収益事業については，平成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年度から包括委託制度を導入し経費削減を行った。単年度黒字の確保により累積赤字額の圧縮を目指し，今後もミッドナイト競輪の開催などによる売上の増加や経費の削減を図っていく。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駐車場事業については，平成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年度決算から単年度黒字となり，平成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年度で起債償還も終了したことから，累積赤字額は令和８年度に解消される見込みである。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183971577</v>
      </c>
      <c r="BO4" s="426"/>
      <c r="BP4" s="426"/>
      <c r="BQ4" s="426"/>
      <c r="BR4" s="426"/>
      <c r="BS4" s="426"/>
      <c r="BT4" s="426"/>
      <c r="BU4" s="427"/>
      <c r="BV4" s="425">
        <v>159101814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0.7</v>
      </c>
      <c r="CU4" s="610"/>
      <c r="CV4" s="610"/>
      <c r="CW4" s="610"/>
      <c r="CX4" s="610"/>
      <c r="CY4" s="610"/>
      <c r="CZ4" s="610"/>
      <c r="DA4" s="611"/>
      <c r="DB4" s="609">
        <v>0.5</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182236645</v>
      </c>
      <c r="BO5" s="431"/>
      <c r="BP5" s="431"/>
      <c r="BQ5" s="431"/>
      <c r="BR5" s="431"/>
      <c r="BS5" s="431"/>
      <c r="BT5" s="431"/>
      <c r="BU5" s="432"/>
      <c r="BV5" s="430">
        <v>157773862</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96.3</v>
      </c>
      <c r="CU5" s="401"/>
      <c r="CV5" s="401"/>
      <c r="CW5" s="401"/>
      <c r="CX5" s="401"/>
      <c r="CY5" s="401"/>
      <c r="CZ5" s="401"/>
      <c r="DA5" s="402"/>
      <c r="DB5" s="400">
        <v>97.8</v>
      </c>
      <c r="DC5" s="401"/>
      <c r="DD5" s="401"/>
      <c r="DE5" s="401"/>
      <c r="DF5" s="401"/>
      <c r="DG5" s="401"/>
      <c r="DH5" s="401"/>
      <c r="DI5" s="402"/>
      <c r="DJ5" s="186"/>
      <c r="DK5" s="186"/>
      <c r="DL5" s="186"/>
      <c r="DM5" s="186"/>
      <c r="DN5" s="186"/>
      <c r="DO5" s="186"/>
    </row>
    <row r="6" spans="1:119" ht="18.75" customHeight="1">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1734932</v>
      </c>
      <c r="BO6" s="431"/>
      <c r="BP6" s="431"/>
      <c r="BQ6" s="431"/>
      <c r="BR6" s="431"/>
      <c r="BS6" s="431"/>
      <c r="BT6" s="431"/>
      <c r="BU6" s="432"/>
      <c r="BV6" s="430">
        <v>1327952</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102.6</v>
      </c>
      <c r="CU6" s="584"/>
      <c r="CV6" s="584"/>
      <c r="CW6" s="584"/>
      <c r="CX6" s="584"/>
      <c r="CY6" s="584"/>
      <c r="CZ6" s="584"/>
      <c r="DA6" s="585"/>
      <c r="DB6" s="583">
        <v>103.8</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1189786</v>
      </c>
      <c r="BO7" s="431"/>
      <c r="BP7" s="431"/>
      <c r="BQ7" s="431"/>
      <c r="BR7" s="431"/>
      <c r="BS7" s="431"/>
      <c r="BT7" s="431"/>
      <c r="BU7" s="432"/>
      <c r="BV7" s="430">
        <v>922338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78960151</v>
      </c>
      <c r="CU7" s="431"/>
      <c r="CV7" s="431"/>
      <c r="CW7" s="431"/>
      <c r="CX7" s="431"/>
      <c r="CY7" s="431"/>
      <c r="CZ7" s="431"/>
      <c r="DA7" s="432"/>
      <c r="DB7" s="430">
        <v>78603438</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104</v>
      </c>
      <c r="AV8" s="488"/>
      <c r="AW8" s="488"/>
      <c r="AX8" s="488"/>
      <c r="AY8" s="410" t="s">
        <v>108</v>
      </c>
      <c r="AZ8" s="411"/>
      <c r="BA8" s="411"/>
      <c r="BB8" s="411"/>
      <c r="BC8" s="411"/>
      <c r="BD8" s="411"/>
      <c r="BE8" s="411"/>
      <c r="BF8" s="411"/>
      <c r="BG8" s="411"/>
      <c r="BH8" s="411"/>
      <c r="BI8" s="411"/>
      <c r="BJ8" s="411"/>
      <c r="BK8" s="411"/>
      <c r="BL8" s="411"/>
      <c r="BM8" s="412"/>
      <c r="BN8" s="430">
        <v>545146</v>
      </c>
      <c r="BO8" s="431"/>
      <c r="BP8" s="431"/>
      <c r="BQ8" s="431"/>
      <c r="BR8" s="431"/>
      <c r="BS8" s="431"/>
      <c r="BT8" s="431"/>
      <c r="BU8" s="432"/>
      <c r="BV8" s="430">
        <v>405614</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0.64</v>
      </c>
      <c r="CU8" s="544"/>
      <c r="CV8" s="544"/>
      <c r="CW8" s="544"/>
      <c r="CX8" s="544"/>
      <c r="CY8" s="544"/>
      <c r="CZ8" s="544"/>
      <c r="DA8" s="545"/>
      <c r="DB8" s="543">
        <v>0.64</v>
      </c>
      <c r="DC8" s="544"/>
      <c r="DD8" s="544"/>
      <c r="DE8" s="544"/>
      <c r="DF8" s="544"/>
      <c r="DG8" s="544"/>
      <c r="DH8" s="544"/>
      <c r="DI8" s="545"/>
      <c r="DJ8" s="186"/>
      <c r="DK8" s="186"/>
      <c r="DL8" s="186"/>
      <c r="DM8" s="186"/>
      <c r="DN8" s="186"/>
      <c r="DO8" s="186"/>
    </row>
    <row r="9" spans="1:119" ht="18.75" customHeight="1" thickBot="1">
      <c r="A9" s="187"/>
      <c r="B9" s="572" t="s">
        <v>110</v>
      </c>
      <c r="C9" s="573"/>
      <c r="D9" s="573"/>
      <c r="E9" s="573"/>
      <c r="F9" s="573"/>
      <c r="G9" s="573"/>
      <c r="H9" s="573"/>
      <c r="I9" s="573"/>
      <c r="J9" s="573"/>
      <c r="K9" s="493"/>
      <c r="L9" s="574" t="s">
        <v>111</v>
      </c>
      <c r="M9" s="575"/>
      <c r="N9" s="575"/>
      <c r="O9" s="575"/>
      <c r="P9" s="575"/>
      <c r="Q9" s="576"/>
      <c r="R9" s="577">
        <v>326545</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139532</v>
      </c>
      <c r="BO9" s="431"/>
      <c r="BP9" s="431"/>
      <c r="BQ9" s="431"/>
      <c r="BR9" s="431"/>
      <c r="BS9" s="431"/>
      <c r="BT9" s="431"/>
      <c r="BU9" s="432"/>
      <c r="BV9" s="430">
        <v>-68818</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17.600000000000001</v>
      </c>
      <c r="CU9" s="401"/>
      <c r="CV9" s="401"/>
      <c r="CW9" s="401"/>
      <c r="CX9" s="401"/>
      <c r="CY9" s="401"/>
      <c r="CZ9" s="401"/>
      <c r="DA9" s="402"/>
      <c r="DB9" s="400">
        <v>19.8</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116</v>
      </c>
      <c r="M10" s="404"/>
      <c r="N10" s="404"/>
      <c r="O10" s="404"/>
      <c r="P10" s="404"/>
      <c r="Q10" s="405"/>
      <c r="R10" s="406">
        <v>337190</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254</v>
      </c>
      <c r="BO10" s="431"/>
      <c r="BP10" s="431"/>
      <c r="BQ10" s="431"/>
      <c r="BR10" s="431"/>
      <c r="BS10" s="431"/>
      <c r="BT10" s="431"/>
      <c r="BU10" s="432"/>
      <c r="BV10" s="430">
        <v>2343</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4377</v>
      </c>
      <c r="BO11" s="431"/>
      <c r="BP11" s="431"/>
      <c r="BQ11" s="431"/>
      <c r="BR11" s="431"/>
      <c r="BS11" s="431"/>
      <c r="BT11" s="431"/>
      <c r="BU11" s="432"/>
      <c r="BV11" s="430">
        <v>175</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c r="A12" s="187"/>
      <c r="B12" s="546" t="s">
        <v>129</v>
      </c>
      <c r="C12" s="547"/>
      <c r="D12" s="547"/>
      <c r="E12" s="547"/>
      <c r="F12" s="547"/>
      <c r="G12" s="547"/>
      <c r="H12" s="547"/>
      <c r="I12" s="547"/>
      <c r="J12" s="547"/>
      <c r="K12" s="548"/>
      <c r="L12" s="555" t="s">
        <v>130</v>
      </c>
      <c r="M12" s="556"/>
      <c r="N12" s="556"/>
      <c r="O12" s="556"/>
      <c r="P12" s="556"/>
      <c r="Q12" s="557"/>
      <c r="R12" s="558">
        <v>325218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124</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300000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137</v>
      </c>
      <c r="N13" s="531"/>
      <c r="O13" s="531"/>
      <c r="P13" s="531"/>
      <c r="Q13" s="532"/>
      <c r="R13" s="533">
        <v>323443</v>
      </c>
      <c r="S13" s="534"/>
      <c r="T13" s="534"/>
      <c r="U13" s="534"/>
      <c r="V13" s="535"/>
      <c r="W13" s="521" t="s">
        <v>138</v>
      </c>
      <c r="X13" s="443"/>
      <c r="Y13" s="443"/>
      <c r="Z13" s="443"/>
      <c r="AA13" s="443"/>
      <c r="AB13" s="444"/>
      <c r="AC13" s="406">
        <v>4176</v>
      </c>
      <c r="AD13" s="407"/>
      <c r="AE13" s="407"/>
      <c r="AF13" s="407"/>
      <c r="AG13" s="408"/>
      <c r="AH13" s="406">
        <v>4540</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144163</v>
      </c>
      <c r="BO13" s="431"/>
      <c r="BP13" s="431"/>
      <c r="BQ13" s="431"/>
      <c r="BR13" s="431"/>
      <c r="BS13" s="431"/>
      <c r="BT13" s="431"/>
      <c r="BU13" s="432"/>
      <c r="BV13" s="430">
        <v>-366300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13.6</v>
      </c>
      <c r="CU13" s="401"/>
      <c r="CV13" s="401"/>
      <c r="CW13" s="401"/>
      <c r="CX13" s="401"/>
      <c r="CY13" s="401"/>
      <c r="CZ13" s="401"/>
      <c r="DA13" s="402"/>
      <c r="DB13" s="400">
        <v>14.2</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327575</v>
      </c>
      <c r="S14" s="534"/>
      <c r="T14" s="534"/>
      <c r="U14" s="534"/>
      <c r="V14" s="535"/>
      <c r="W14" s="536"/>
      <c r="X14" s="446"/>
      <c r="Y14" s="446"/>
      <c r="Z14" s="446"/>
      <c r="AA14" s="446"/>
      <c r="AB14" s="447"/>
      <c r="AC14" s="526">
        <v>3.1</v>
      </c>
      <c r="AD14" s="527"/>
      <c r="AE14" s="527"/>
      <c r="AF14" s="527"/>
      <c r="AG14" s="528"/>
      <c r="AH14" s="526">
        <v>3.3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172.2</v>
      </c>
      <c r="CU14" s="538"/>
      <c r="CV14" s="538"/>
      <c r="CW14" s="538"/>
      <c r="CX14" s="538"/>
      <c r="CY14" s="538"/>
      <c r="CZ14" s="538"/>
      <c r="DA14" s="539"/>
      <c r="DB14" s="537">
        <v>180.2</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145</v>
      </c>
      <c r="N15" s="531"/>
      <c r="O15" s="531"/>
      <c r="P15" s="531"/>
      <c r="Q15" s="532"/>
      <c r="R15" s="533">
        <v>325748</v>
      </c>
      <c r="S15" s="534"/>
      <c r="T15" s="534"/>
      <c r="U15" s="534"/>
      <c r="V15" s="535"/>
      <c r="W15" s="521" t="s">
        <v>146</v>
      </c>
      <c r="X15" s="443"/>
      <c r="Y15" s="443"/>
      <c r="Z15" s="443"/>
      <c r="AA15" s="443"/>
      <c r="AB15" s="444"/>
      <c r="AC15" s="406">
        <v>21559</v>
      </c>
      <c r="AD15" s="407"/>
      <c r="AE15" s="407"/>
      <c r="AF15" s="407"/>
      <c r="AG15" s="408"/>
      <c r="AH15" s="406">
        <v>22211</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41278950</v>
      </c>
      <c r="BO15" s="426"/>
      <c r="BP15" s="426"/>
      <c r="BQ15" s="426"/>
      <c r="BR15" s="426"/>
      <c r="BS15" s="426"/>
      <c r="BT15" s="426"/>
      <c r="BU15" s="427"/>
      <c r="BV15" s="425">
        <v>39433592</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16</v>
      </c>
      <c r="AD16" s="527"/>
      <c r="AE16" s="527"/>
      <c r="AF16" s="527"/>
      <c r="AG16" s="528"/>
      <c r="AH16" s="526">
        <v>16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63185636</v>
      </c>
      <c r="BO16" s="431"/>
      <c r="BP16" s="431"/>
      <c r="BQ16" s="431"/>
      <c r="BR16" s="431"/>
      <c r="BS16" s="431"/>
      <c r="BT16" s="431"/>
      <c r="BU16" s="432"/>
      <c r="BV16" s="430">
        <v>62597397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108937</v>
      </c>
      <c r="AD17" s="407"/>
      <c r="AE17" s="407"/>
      <c r="AF17" s="407"/>
      <c r="AG17" s="408"/>
      <c r="AH17" s="406">
        <v>112110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52531422</v>
      </c>
      <c r="BO17" s="431"/>
      <c r="BP17" s="431"/>
      <c r="BQ17" s="431"/>
      <c r="BR17" s="431"/>
      <c r="BS17" s="431"/>
      <c r="BT17" s="431"/>
      <c r="BU17" s="432"/>
      <c r="BV17" s="430">
        <v>50635212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156</v>
      </c>
      <c r="C18" s="493"/>
      <c r="D18" s="493"/>
      <c r="E18" s="494"/>
      <c r="F18" s="494"/>
      <c r="G18" s="494"/>
      <c r="H18" s="494"/>
      <c r="I18" s="494"/>
      <c r="J18" s="494"/>
      <c r="K18" s="494"/>
      <c r="L18" s="495">
        <v>309</v>
      </c>
      <c r="M18" s="495"/>
      <c r="N18" s="495"/>
      <c r="O18" s="495"/>
      <c r="P18" s="495"/>
      <c r="Q18" s="495"/>
      <c r="R18" s="496"/>
      <c r="S18" s="496"/>
      <c r="T18" s="496"/>
      <c r="U18" s="496"/>
      <c r="V18" s="497"/>
      <c r="W18" s="511"/>
      <c r="X18" s="512"/>
      <c r="Y18" s="512"/>
      <c r="Z18" s="512"/>
      <c r="AA18" s="512"/>
      <c r="AB18" s="522"/>
      <c r="AC18" s="394">
        <v>80.900000000000006</v>
      </c>
      <c r="AD18" s="395"/>
      <c r="AE18" s="395"/>
      <c r="AF18" s="395"/>
      <c r="AG18" s="498"/>
      <c r="AH18" s="394">
        <v>80.7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78183803</v>
      </c>
      <c r="BO18" s="431"/>
      <c r="BP18" s="431"/>
      <c r="BQ18" s="431"/>
      <c r="BR18" s="431"/>
      <c r="BS18" s="431"/>
      <c r="BT18" s="431"/>
      <c r="BU18" s="432"/>
      <c r="BV18" s="430">
        <v>79928968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158</v>
      </c>
      <c r="C19" s="493"/>
      <c r="D19" s="493"/>
      <c r="E19" s="494"/>
      <c r="F19" s="494"/>
      <c r="G19" s="494"/>
      <c r="H19" s="494"/>
      <c r="I19" s="494"/>
      <c r="J19" s="494"/>
      <c r="K19" s="494"/>
      <c r="L19" s="500">
        <v>1057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88122506</v>
      </c>
      <c r="BO19" s="431"/>
      <c r="BP19" s="431"/>
      <c r="BQ19" s="431"/>
      <c r="BR19" s="431"/>
      <c r="BS19" s="431"/>
      <c r="BT19" s="431"/>
      <c r="BU19" s="432"/>
      <c r="BV19" s="430">
        <v>86286815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160</v>
      </c>
      <c r="C20" s="493"/>
      <c r="D20" s="493"/>
      <c r="E20" s="494"/>
      <c r="F20" s="494"/>
      <c r="G20" s="494"/>
      <c r="H20" s="494"/>
      <c r="I20" s="494"/>
      <c r="J20" s="494"/>
      <c r="K20" s="494"/>
      <c r="L20" s="500">
        <v>154171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210377339</v>
      </c>
      <c r="BO23" s="431"/>
      <c r="BP23" s="431"/>
      <c r="BQ23" s="431"/>
      <c r="BR23" s="431"/>
      <c r="BS23" s="431"/>
      <c r="BT23" s="431"/>
      <c r="BU23" s="432"/>
      <c r="BV23" s="430">
        <v>210720969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169</v>
      </c>
      <c r="F24" s="404"/>
      <c r="G24" s="404"/>
      <c r="H24" s="404"/>
      <c r="I24" s="404"/>
      <c r="J24" s="404"/>
      <c r="K24" s="405"/>
      <c r="L24" s="406">
        <v>1</v>
      </c>
      <c r="M24" s="407"/>
      <c r="N24" s="407"/>
      <c r="O24" s="407"/>
      <c r="P24" s="408"/>
      <c r="Q24" s="406">
        <v>9675</v>
      </c>
      <c r="R24" s="407"/>
      <c r="S24" s="407"/>
      <c r="T24" s="407"/>
      <c r="U24" s="407"/>
      <c r="V24" s="408"/>
      <c r="W24" s="472"/>
      <c r="X24" s="463"/>
      <c r="Y24" s="464"/>
      <c r="Z24" s="403" t="s">
        <v>170</v>
      </c>
      <c r="AA24" s="404"/>
      <c r="AB24" s="404"/>
      <c r="AC24" s="404"/>
      <c r="AD24" s="404"/>
      <c r="AE24" s="404"/>
      <c r="AF24" s="404"/>
      <c r="AG24" s="405"/>
      <c r="AH24" s="406">
        <v>2379</v>
      </c>
      <c r="AI24" s="407"/>
      <c r="AJ24" s="407"/>
      <c r="AK24" s="407"/>
      <c r="AL24" s="408"/>
      <c r="AM24" s="406">
        <v>7386795</v>
      </c>
      <c r="AN24" s="407"/>
      <c r="AO24" s="407"/>
      <c r="AP24" s="407"/>
      <c r="AQ24" s="407"/>
      <c r="AR24" s="408"/>
      <c r="AS24" s="406">
        <v>3105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111200211</v>
      </c>
      <c r="BO24" s="431"/>
      <c r="BP24" s="431"/>
      <c r="BQ24" s="431"/>
      <c r="BR24" s="431"/>
      <c r="BS24" s="431"/>
      <c r="BT24" s="431"/>
      <c r="BU24" s="432"/>
      <c r="BV24" s="430">
        <v>113004220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172</v>
      </c>
      <c r="F25" s="404"/>
      <c r="G25" s="404"/>
      <c r="H25" s="404"/>
      <c r="I25" s="404"/>
      <c r="J25" s="404"/>
      <c r="K25" s="405"/>
      <c r="L25" s="406">
        <v>2</v>
      </c>
      <c r="M25" s="407"/>
      <c r="N25" s="407"/>
      <c r="O25" s="407"/>
      <c r="P25" s="408"/>
      <c r="Q25" s="406">
        <v>8444</v>
      </c>
      <c r="R25" s="407"/>
      <c r="S25" s="407"/>
      <c r="T25" s="407"/>
      <c r="U25" s="407"/>
      <c r="V25" s="408"/>
      <c r="W25" s="472"/>
      <c r="X25" s="463"/>
      <c r="Y25" s="464"/>
      <c r="Z25" s="403" t="s">
        <v>173</v>
      </c>
      <c r="AA25" s="404"/>
      <c r="AB25" s="404"/>
      <c r="AC25" s="404"/>
      <c r="AD25" s="404"/>
      <c r="AE25" s="404"/>
      <c r="AF25" s="404"/>
      <c r="AG25" s="405"/>
      <c r="AH25" s="406">
        <v>378</v>
      </c>
      <c r="AI25" s="407"/>
      <c r="AJ25" s="407"/>
      <c r="AK25" s="407"/>
      <c r="AL25" s="408"/>
      <c r="AM25" s="406">
        <v>1171422</v>
      </c>
      <c r="AN25" s="407"/>
      <c r="AO25" s="407"/>
      <c r="AP25" s="407"/>
      <c r="AQ25" s="407"/>
      <c r="AR25" s="408"/>
      <c r="AS25" s="406">
        <v>3099</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9508666</v>
      </c>
      <c r="BO25" s="426"/>
      <c r="BP25" s="426"/>
      <c r="BQ25" s="426"/>
      <c r="BR25" s="426"/>
      <c r="BS25" s="426"/>
      <c r="BT25" s="426"/>
      <c r="BU25" s="427"/>
      <c r="BV25" s="425">
        <v>7969730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175</v>
      </c>
      <c r="F26" s="404"/>
      <c r="G26" s="404"/>
      <c r="H26" s="404"/>
      <c r="I26" s="404"/>
      <c r="J26" s="404"/>
      <c r="K26" s="405"/>
      <c r="L26" s="406">
        <v>1</v>
      </c>
      <c r="M26" s="407"/>
      <c r="N26" s="407"/>
      <c r="O26" s="407"/>
      <c r="P26" s="408"/>
      <c r="Q26" s="406">
        <v>6831</v>
      </c>
      <c r="R26" s="407"/>
      <c r="S26" s="407"/>
      <c r="T26" s="407"/>
      <c r="U26" s="407"/>
      <c r="V26" s="408"/>
      <c r="W26" s="472"/>
      <c r="X26" s="463"/>
      <c r="Y26" s="464"/>
      <c r="Z26" s="403" t="s">
        <v>176</v>
      </c>
      <c r="AA26" s="485"/>
      <c r="AB26" s="485"/>
      <c r="AC26" s="485"/>
      <c r="AD26" s="485"/>
      <c r="AE26" s="485"/>
      <c r="AF26" s="485"/>
      <c r="AG26" s="486"/>
      <c r="AH26" s="406">
        <v>214</v>
      </c>
      <c r="AI26" s="407"/>
      <c r="AJ26" s="407"/>
      <c r="AK26" s="407"/>
      <c r="AL26" s="408"/>
      <c r="AM26" s="406">
        <v>620600</v>
      </c>
      <c r="AN26" s="407"/>
      <c r="AO26" s="407"/>
      <c r="AP26" s="407"/>
      <c r="AQ26" s="407"/>
      <c r="AR26" s="408"/>
      <c r="AS26" s="406">
        <v>2900</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15924</v>
      </c>
      <c r="BO26" s="431"/>
      <c r="BP26" s="431"/>
      <c r="BQ26" s="431"/>
      <c r="BR26" s="431"/>
      <c r="BS26" s="431"/>
      <c r="BT26" s="431"/>
      <c r="BU26" s="432"/>
      <c r="BV26" s="430">
        <v>8530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178</v>
      </c>
      <c r="F27" s="404"/>
      <c r="G27" s="404"/>
      <c r="H27" s="404"/>
      <c r="I27" s="404"/>
      <c r="J27" s="404"/>
      <c r="K27" s="405"/>
      <c r="L27" s="406">
        <v>1</v>
      </c>
      <c r="M27" s="407"/>
      <c r="N27" s="407"/>
      <c r="O27" s="407"/>
      <c r="P27" s="408"/>
      <c r="Q27" s="406">
        <v>6780</v>
      </c>
      <c r="R27" s="407"/>
      <c r="S27" s="407"/>
      <c r="T27" s="407"/>
      <c r="U27" s="407"/>
      <c r="V27" s="408"/>
      <c r="W27" s="472"/>
      <c r="X27" s="463"/>
      <c r="Y27" s="464"/>
      <c r="Z27" s="403" t="s">
        <v>179</v>
      </c>
      <c r="AA27" s="404"/>
      <c r="AB27" s="404"/>
      <c r="AC27" s="404"/>
      <c r="AD27" s="404"/>
      <c r="AE27" s="404"/>
      <c r="AF27" s="404"/>
      <c r="AG27" s="405"/>
      <c r="AH27" s="406">
        <v>93</v>
      </c>
      <c r="AI27" s="407"/>
      <c r="AJ27" s="407"/>
      <c r="AK27" s="407"/>
      <c r="AL27" s="408"/>
      <c r="AM27" s="406">
        <v>352506</v>
      </c>
      <c r="AN27" s="407"/>
      <c r="AO27" s="407"/>
      <c r="AP27" s="407"/>
      <c r="AQ27" s="407"/>
      <c r="AR27" s="408"/>
      <c r="AS27" s="406">
        <v>3790</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2707980</v>
      </c>
      <c r="BO27" s="434"/>
      <c r="BP27" s="434"/>
      <c r="BQ27" s="434"/>
      <c r="BR27" s="434"/>
      <c r="BS27" s="434"/>
      <c r="BT27" s="434"/>
      <c r="BU27" s="435"/>
      <c r="BV27" s="433">
        <v>2707258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181</v>
      </c>
      <c r="F28" s="404"/>
      <c r="G28" s="404"/>
      <c r="H28" s="404"/>
      <c r="I28" s="404"/>
      <c r="J28" s="404"/>
      <c r="K28" s="405"/>
      <c r="L28" s="406">
        <v>1</v>
      </c>
      <c r="M28" s="407"/>
      <c r="N28" s="407"/>
      <c r="O28" s="407"/>
      <c r="P28" s="408"/>
      <c r="Q28" s="406">
        <v>6150</v>
      </c>
      <c r="R28" s="407"/>
      <c r="S28" s="407"/>
      <c r="T28" s="407"/>
      <c r="U28" s="407"/>
      <c r="V28" s="408"/>
      <c r="W28" s="472"/>
      <c r="X28" s="463"/>
      <c r="Y28" s="464"/>
      <c r="Z28" s="403" t="s">
        <v>182</v>
      </c>
      <c r="AA28" s="404"/>
      <c r="AB28" s="404"/>
      <c r="AC28" s="404"/>
      <c r="AD28" s="404"/>
      <c r="AE28" s="404"/>
      <c r="AF28" s="404"/>
      <c r="AG28" s="405"/>
      <c r="AH28" s="406">
        <v>6</v>
      </c>
      <c r="AI28" s="407"/>
      <c r="AJ28" s="407"/>
      <c r="AK28" s="407"/>
      <c r="AL28" s="408"/>
      <c r="AM28" s="406">
        <v>15372</v>
      </c>
      <c r="AN28" s="407"/>
      <c r="AO28" s="407"/>
      <c r="AP28" s="407"/>
      <c r="AQ28" s="407"/>
      <c r="AR28" s="408"/>
      <c r="AS28" s="406">
        <v>2562</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3046368</v>
      </c>
      <c r="BO28" s="426"/>
      <c r="BP28" s="426"/>
      <c r="BQ28" s="426"/>
      <c r="BR28" s="426"/>
      <c r="BS28" s="426"/>
      <c r="BT28" s="426"/>
      <c r="BU28" s="427"/>
      <c r="BV28" s="425">
        <v>2836114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184</v>
      </c>
      <c r="F29" s="404"/>
      <c r="G29" s="404"/>
      <c r="H29" s="404"/>
      <c r="I29" s="404"/>
      <c r="J29" s="404"/>
      <c r="K29" s="405"/>
      <c r="L29" s="406">
        <v>32</v>
      </c>
      <c r="M29" s="407"/>
      <c r="N29" s="407"/>
      <c r="O29" s="407"/>
      <c r="P29" s="408"/>
      <c r="Q29" s="406">
        <v>5850</v>
      </c>
      <c r="R29" s="407"/>
      <c r="S29" s="407"/>
      <c r="T29" s="407"/>
      <c r="U29" s="407"/>
      <c r="V29" s="408"/>
      <c r="W29" s="473"/>
      <c r="X29" s="474"/>
      <c r="Y29" s="475"/>
      <c r="Z29" s="403" t="s">
        <v>185</v>
      </c>
      <c r="AA29" s="404"/>
      <c r="AB29" s="404"/>
      <c r="AC29" s="404"/>
      <c r="AD29" s="404"/>
      <c r="AE29" s="404"/>
      <c r="AF29" s="404"/>
      <c r="AG29" s="405"/>
      <c r="AH29" s="406">
        <v>2478</v>
      </c>
      <c r="AI29" s="407"/>
      <c r="AJ29" s="407"/>
      <c r="AK29" s="407"/>
      <c r="AL29" s="408"/>
      <c r="AM29" s="406">
        <v>7754673</v>
      </c>
      <c r="AN29" s="407"/>
      <c r="AO29" s="407"/>
      <c r="AP29" s="407"/>
      <c r="AQ29" s="407"/>
      <c r="AR29" s="408"/>
      <c r="AS29" s="406">
        <v>3129</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1691203</v>
      </c>
      <c r="BO29" s="431"/>
      <c r="BP29" s="431"/>
      <c r="BQ29" s="431"/>
      <c r="BR29" s="431"/>
      <c r="BS29" s="431"/>
      <c r="BT29" s="431"/>
      <c r="BU29" s="432"/>
      <c r="BV29" s="430">
        <v>1615434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99.1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5532068</v>
      </c>
      <c r="BO30" s="434"/>
      <c r="BP30" s="434"/>
      <c r="BQ30" s="434"/>
      <c r="BR30" s="434"/>
      <c r="BS30" s="434"/>
      <c r="BT30" s="434"/>
      <c r="BU30" s="435"/>
      <c r="BV30" s="433">
        <v>5698060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195</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12</v>
      </c>
      <c r="BF34" s="389"/>
      <c r="BG34" s="388" t="str">
        <f>IF('各会計、関係団体の財政状況及び健全化判断比率'!B35="","",'各会計、関係団体の財政状況及び健全化判断比率'!B35)</f>
        <v>卸売市場事業特別会計</v>
      </c>
      <c r="BH34" s="388"/>
      <c r="BI34" s="388"/>
      <c r="BJ34" s="388"/>
      <c r="BK34" s="388"/>
      <c r="BL34" s="388"/>
      <c r="BM34" s="388"/>
      <c r="BN34" s="388"/>
      <c r="BO34" s="388"/>
      <c r="BP34" s="388"/>
      <c r="BQ34" s="388"/>
      <c r="BR34" s="388"/>
      <c r="BS34" s="388"/>
      <c r="BT34" s="388"/>
      <c r="BU34" s="388"/>
      <c r="BV34" s="214"/>
      <c r="BW34" s="389">
        <f>IF(BY34="","",MAX(C34:D43,U34:V43,AM34:AN43,BE34:BF43)+1)</f>
        <v>16</v>
      </c>
      <c r="BX34" s="389"/>
      <c r="BY34" s="388" t="str">
        <f>IF('各会計、関係団体の財政状況及び健全化判断比率'!B68="","",'各会計、関係団体の財政状況及び健全化判断比率'!B68)</f>
        <v>こうち人づくり広域連合（一般会計）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高知市文化振興事業団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へき地診療所事業特別会計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収益事業特別会計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IF('各会計、関係団体の財政状況及び健全化判断比率'!B34="","",'各会計、関係団体の財政状況及び健全化判断比率'!B34)</f>
        <v>公共下水道事業会計</v>
      </c>
      <c r="AP35" s="388"/>
      <c r="AQ35" s="388"/>
      <c r="AR35" s="388"/>
      <c r="AS35" s="388"/>
      <c r="AT35" s="388"/>
      <c r="AU35" s="388"/>
      <c r="AV35" s="388"/>
      <c r="AW35" s="388"/>
      <c r="AX35" s="388"/>
      <c r="AY35" s="388"/>
      <c r="AZ35" s="388"/>
      <c r="BA35" s="388"/>
      <c r="BB35" s="388"/>
      <c r="BC35" s="388"/>
      <c r="BD35" s="214"/>
      <c r="BE35" s="389">
        <f t="shared" ref="BE35:BE43" si="1">IF(BG35="","",BE34+1)</f>
        <v>13</v>
      </c>
      <c r="BF35" s="389"/>
      <c r="BG35" s="388" t="str">
        <f>IF('各会計、関係団体の財政状況及び健全化判断比率'!B36="","",'各会計、関係団体の財政状況及び健全化判断比率'!B36)</f>
        <v>国民宿舎運営事業特別会計</v>
      </c>
      <c r="BH35" s="388"/>
      <c r="BI35" s="388"/>
      <c r="BJ35" s="388"/>
      <c r="BK35" s="388"/>
      <c r="BL35" s="388"/>
      <c r="BM35" s="388"/>
      <c r="BN35" s="388"/>
      <c r="BO35" s="388"/>
      <c r="BP35" s="388"/>
      <c r="BQ35" s="388"/>
      <c r="BR35" s="388"/>
      <c r="BS35" s="388"/>
      <c r="BT35" s="388"/>
      <c r="BU35" s="388"/>
      <c r="BV35" s="214"/>
      <c r="BW35" s="389">
        <f t="shared" ref="BW35:BW43" si="2">IF(BY35="","",BW34+1)</f>
        <v>17</v>
      </c>
      <c r="BX35" s="389"/>
      <c r="BY35" s="388" t="str">
        <f>IF('各会計、関係団体の財政状況及び健全化判断比率'!B69="","",'各会計、関係団体の財政状況及び健全化判断比率'!B69)</f>
        <v>高知県・高知市病院企業団（病院企業会計）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高知市環境事業公社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f>IF(E36="","",C35+1)</f>
        <v>3</v>
      </c>
      <c r="D36" s="389"/>
      <c r="E36" s="388" t="str">
        <f>IF('各会計、関係団体の財政状況及び健全化判断比率'!B9="","",'各会計、関係団体の財政状況及び健全化判断比率'!B9)</f>
        <v>母子父子寡婦福祉資金貸付事業特別会計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駐車場事業特別会計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14</v>
      </c>
      <c r="BF36" s="389"/>
      <c r="BG36" s="388" t="str">
        <f>IF('各会計、関係団体の財政状況及び健全化判断比率'!B37="","",'各会計、関係団体の財政状況及び健全化判断比率'!B37)</f>
        <v>農業集落排水事業特別会計</v>
      </c>
      <c r="BH36" s="388"/>
      <c r="BI36" s="388"/>
      <c r="BJ36" s="388"/>
      <c r="BK36" s="388"/>
      <c r="BL36" s="388"/>
      <c r="BM36" s="388"/>
      <c r="BN36" s="388"/>
      <c r="BO36" s="388"/>
      <c r="BP36" s="388"/>
      <c r="BQ36" s="388"/>
      <c r="BR36" s="388"/>
      <c r="BS36" s="388"/>
      <c r="BT36" s="388"/>
      <c r="BU36" s="388"/>
      <c r="BV36" s="214"/>
      <c r="BW36" s="389">
        <f t="shared" si="2"/>
        <v>18</v>
      </c>
      <c r="BX36" s="389"/>
      <c r="BY36" s="388" t="str">
        <f>IF('各会計、関係団体の財政状況及び健全化判断比率'!B70="","",'各会計、関係団体の財政状況及び健全化判断比率'!B70)</f>
        <v>高知県広域食肉センター事務組合（一般会計）</v>
      </c>
      <c r="BZ36" s="388"/>
      <c r="CA36" s="388"/>
      <c r="CB36" s="388"/>
      <c r="CC36" s="388"/>
      <c r="CD36" s="388"/>
      <c r="CE36" s="388"/>
      <c r="CF36" s="388"/>
      <c r="CG36" s="388"/>
      <c r="CH36" s="388"/>
      <c r="CI36" s="388"/>
      <c r="CJ36" s="388"/>
      <c r="CK36" s="388"/>
      <c r="CL36" s="388"/>
      <c r="CM36" s="388"/>
      <c r="CN36" s="214"/>
      <c r="CO36" s="389">
        <f t="shared" si="3"/>
        <v>24</v>
      </c>
      <c r="CP36" s="389"/>
      <c r="CQ36" s="388" t="str">
        <f>IF('各会計、関係団体の財政状況及び健全化判断比率'!BS9="","",'各会計、関係団体の財政状況及び健全化判断比率'!BS9)</f>
        <v>高知市学校給食会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f>IF(E37="","",C36+1)</f>
        <v>4</v>
      </c>
      <c r="D37" s="389"/>
      <c r="E37" s="388" t="str">
        <f>IF('各会計、関係団体の財政状況及び健全化判断比率'!B10="","",'各会計、関係団体の財政状況及び健全化判断比率'!B10)</f>
        <v>土地区画整理事業清算金特別会計</v>
      </c>
      <c r="F37" s="388"/>
      <c r="G37" s="388"/>
      <c r="H37" s="388"/>
      <c r="I37" s="388"/>
      <c r="J37" s="388"/>
      <c r="K37" s="388"/>
      <c r="L37" s="388"/>
      <c r="M37" s="388"/>
      <c r="N37" s="388"/>
      <c r="O37" s="388"/>
      <c r="P37" s="388"/>
      <c r="Q37" s="388"/>
      <c r="R37" s="388"/>
      <c r="S37" s="388"/>
      <c r="T37" s="214"/>
      <c r="U37" s="389">
        <f t="shared" si="4"/>
        <v>8</v>
      </c>
      <c r="V37" s="389"/>
      <c r="W37" s="388" t="str">
        <f>IF('各会計、関係団体の財政状況及び健全化判断比率'!B31="","",'各会計、関係団体の財政状況及び健全化判断比率'!B31)</f>
        <v>介護保険事業特別会計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15</v>
      </c>
      <c r="BF37" s="389"/>
      <c r="BG37" s="388" t="str">
        <f>IF('各会計、関係団体の財政状況及び健全化判断比率'!B38="","",'各会計、関係団体の財政状況及び健全化判断比率'!B38)</f>
        <v>産業立地推進事業特別会計</v>
      </c>
      <c r="BH37" s="388"/>
      <c r="BI37" s="388"/>
      <c r="BJ37" s="388"/>
      <c r="BK37" s="388"/>
      <c r="BL37" s="388"/>
      <c r="BM37" s="388"/>
      <c r="BN37" s="388"/>
      <c r="BO37" s="388"/>
      <c r="BP37" s="388"/>
      <c r="BQ37" s="388"/>
      <c r="BR37" s="388"/>
      <c r="BS37" s="388"/>
      <c r="BT37" s="388"/>
      <c r="BU37" s="388"/>
      <c r="BV37" s="214"/>
      <c r="BW37" s="389">
        <f t="shared" si="2"/>
        <v>19</v>
      </c>
      <c r="BX37" s="389"/>
      <c r="BY37" s="388" t="str">
        <f>IF('各会計、関係団体の財政状況及び健全化判断比率'!B71="","",'各会計、関係団体の財政状況及び健全化判断比率'!B71)</f>
        <v>高知県後期高齢者医療広域連合（一般会計）</v>
      </c>
      <c r="BZ37" s="388"/>
      <c r="CA37" s="388"/>
      <c r="CB37" s="388"/>
      <c r="CC37" s="388"/>
      <c r="CD37" s="388"/>
      <c r="CE37" s="388"/>
      <c r="CF37" s="388"/>
      <c r="CG37" s="388"/>
      <c r="CH37" s="388"/>
      <c r="CI37" s="388"/>
      <c r="CJ37" s="388"/>
      <c r="CK37" s="388"/>
      <c r="CL37" s="388"/>
      <c r="CM37" s="388"/>
      <c r="CN37" s="214"/>
      <c r="CO37" s="389">
        <f t="shared" si="3"/>
        <v>25</v>
      </c>
      <c r="CP37" s="389"/>
      <c r="CQ37" s="388" t="str">
        <f>IF('各会計、関係団体の財政状況及び健全化判断比率'!BS10="","",'各会計、関係団体の財政状況及び健全化判断比率'!BS10)</f>
        <v>高知市都市整備公社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9</v>
      </c>
      <c r="V38" s="389"/>
      <c r="W38" s="388" t="str">
        <f>IF('各会計、関係団体の財政状況及び健全化判断比率'!B32="","",'各会計、関係団体の財政状況及び健全化判断比率'!B32)</f>
        <v>後期高齢者医療事業特別会計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20</v>
      </c>
      <c r="BX38" s="389"/>
      <c r="BY38" s="388" t="str">
        <f>IF('各会計、関係団体の財政状況及び健全化判断比率'!B72="","",'各会計、関係団体の財政状況及び健全化判断比率'!B72)</f>
        <v>高知県後期高齢者医療広域連合（後期高齢者医療特別会計）</v>
      </c>
      <c r="BZ38" s="388"/>
      <c r="CA38" s="388"/>
      <c r="CB38" s="388"/>
      <c r="CC38" s="388"/>
      <c r="CD38" s="388"/>
      <c r="CE38" s="388"/>
      <c r="CF38" s="388"/>
      <c r="CG38" s="388"/>
      <c r="CH38" s="388"/>
      <c r="CI38" s="388"/>
      <c r="CJ38" s="388"/>
      <c r="CK38" s="388"/>
      <c r="CL38" s="388"/>
      <c r="CM38" s="388"/>
      <c r="CN38" s="214"/>
      <c r="CO38" s="389">
        <f t="shared" si="3"/>
        <v>26</v>
      </c>
      <c r="CP38" s="389"/>
      <c r="CQ38" s="388" t="str">
        <f>IF('各会計、関係団体の財政状況及び健全化判断比率'!BS11="","",'各会計、関係団体の財政状況及び健全化判断比率'!BS11)</f>
        <v>こうち男女共同参画社会づくり財団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21</v>
      </c>
      <c r="BX39" s="389"/>
      <c r="BY39" s="388" t="str">
        <f>IF('各会計、関係団体の財政状況及び健全化判断比率'!B73="","",'各会計、関係団体の財政状況及び健全化判断比率'!B73)</f>
        <v>高知県競馬組合（収益事業会計）</v>
      </c>
      <c r="BZ39" s="388"/>
      <c r="CA39" s="388"/>
      <c r="CB39" s="388"/>
      <c r="CC39" s="388"/>
      <c r="CD39" s="388"/>
      <c r="CE39" s="388"/>
      <c r="CF39" s="388"/>
      <c r="CG39" s="388"/>
      <c r="CH39" s="388"/>
      <c r="CI39" s="388"/>
      <c r="CJ39" s="388"/>
      <c r="CK39" s="388"/>
      <c r="CL39" s="388"/>
      <c r="CM39" s="388"/>
      <c r="CN39" s="214"/>
      <c r="CO39" s="389">
        <f t="shared" si="3"/>
        <v>27</v>
      </c>
      <c r="CP39" s="389"/>
      <c r="CQ39" s="388" t="str">
        <f>IF('各会計、関係団体の財政状況及び健全化判断比率'!BS12="","",'各会計、関係団体の財政状況及び健全化判断比率'!BS12)</f>
        <v>高知市スポーツ振興事業団</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28</v>
      </c>
      <c r="CP40" s="389"/>
      <c r="CQ40" s="388" t="str">
        <f>IF('各会計、関係団体の財政状況及び健全化判断比率'!BS13="","",'各会計、関係団体の財政状況及び健全化判断比率'!BS13)</f>
        <v>高知県観光コンベンション協会</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29</v>
      </c>
      <c r="CP41" s="389"/>
      <c r="CQ41" s="388" t="str">
        <f>IF('各会計、関係団体の財政状況及び健全化判断比率'!BS14="","",'各会計、関係団体の財政状況及び健全化判断比率'!BS14)</f>
        <v>高知県魚さい加工公社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30</v>
      </c>
      <c r="CP42" s="389"/>
      <c r="CQ42" s="388" t="str">
        <f>IF('各会計、関係団体の財政状況及び健全化判断比率'!BS15="","",'各会計、関係団体の財政状況及び健全化判断比率'!BS15)</f>
        <v>土佐山内記念財団</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31</v>
      </c>
      <c r="CP43" s="389"/>
      <c r="CQ43" s="388" t="str">
        <f>IF('各会計、関係団体の財政状況及び健全化判断比率'!BS16="","",'各会計、関係団体の財政状況及び健全化判断比率'!BS16)</f>
        <v>高知勤労者福祉サービスセンター</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eznzgz7B9LnhUPAONnR2NXvv1bdkvrkjn6vkAJyDG5cnPSAKX4GQg2zXVBu7LTkRIyBFKbG9yLyhQC3154lDIQ==" saltValue="/x1mec+69GE14SVtPY/W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4"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212" t="s">
        <v>583</v>
      </c>
      <c r="D34" s="1212"/>
      <c r="E34" s="1213"/>
      <c r="F34" s="32" t="s">
        <v>584</v>
      </c>
      <c r="G34" s="33" t="s">
        <v>585</v>
      </c>
      <c r="H34" s="33" t="s">
        <v>586</v>
      </c>
      <c r="I34" s="33" t="s">
        <v>587</v>
      </c>
      <c r="J34" s="34" t="s">
        <v>588</v>
      </c>
      <c r="K34" s="22"/>
      <c r="L34" s="22"/>
      <c r="M34" s="22"/>
      <c r="N34" s="22"/>
      <c r="O34" s="22"/>
      <c r="P34" s="22"/>
    </row>
    <row r="35" spans="1:16" ht="39" customHeight="1">
      <c r="A35" s="22"/>
      <c r="B35" s="35"/>
      <c r="C35" s="1206" t="s">
        <v>589</v>
      </c>
      <c r="D35" s="1207"/>
      <c r="E35" s="1208"/>
      <c r="F35" s="36" t="s">
        <v>590</v>
      </c>
      <c r="G35" s="37" t="s">
        <v>591</v>
      </c>
      <c r="H35" s="37" t="s">
        <v>592</v>
      </c>
      <c r="I35" s="37" t="s">
        <v>593</v>
      </c>
      <c r="J35" s="38" t="s">
        <v>594</v>
      </c>
      <c r="K35" s="22"/>
      <c r="L35" s="22"/>
      <c r="M35" s="22"/>
      <c r="N35" s="22"/>
      <c r="O35" s="22"/>
      <c r="P35" s="22"/>
    </row>
    <row r="36" spans="1:16" ht="39" customHeight="1">
      <c r="A36" s="22"/>
      <c r="B36" s="35"/>
      <c r="C36" s="1206" t="s">
        <v>595</v>
      </c>
      <c r="D36" s="1207"/>
      <c r="E36" s="1208"/>
      <c r="F36" s="36">
        <v>13.98</v>
      </c>
      <c r="G36" s="37">
        <v>14.9</v>
      </c>
      <c r="H36" s="37">
        <v>14.87</v>
      </c>
      <c r="I36" s="37">
        <v>16.05</v>
      </c>
      <c r="J36" s="38">
        <v>16.3</v>
      </c>
      <c r="K36" s="22"/>
      <c r="L36" s="22"/>
      <c r="M36" s="22"/>
      <c r="N36" s="22"/>
      <c r="O36" s="22"/>
      <c r="P36" s="22"/>
    </row>
    <row r="37" spans="1:16" ht="39" customHeight="1">
      <c r="A37" s="22"/>
      <c r="B37" s="35"/>
      <c r="C37" s="1206" t="s">
        <v>596</v>
      </c>
      <c r="D37" s="1207"/>
      <c r="E37" s="1208"/>
      <c r="F37" s="36">
        <v>0.28999999999999998</v>
      </c>
      <c r="G37" s="37">
        <v>0.38</v>
      </c>
      <c r="H37" s="37">
        <v>1.0900000000000001</v>
      </c>
      <c r="I37" s="37">
        <v>1.69</v>
      </c>
      <c r="J37" s="38">
        <v>2.2999999999999998</v>
      </c>
      <c r="K37" s="22"/>
      <c r="L37" s="22"/>
      <c r="M37" s="22"/>
      <c r="N37" s="22"/>
      <c r="O37" s="22"/>
      <c r="P37" s="22"/>
    </row>
    <row r="38" spans="1:16" ht="39" customHeight="1">
      <c r="A38" s="22"/>
      <c r="B38" s="35"/>
      <c r="C38" s="1206" t="s">
        <v>597</v>
      </c>
      <c r="D38" s="1207"/>
      <c r="E38" s="1208"/>
      <c r="F38" s="36">
        <v>0.35</v>
      </c>
      <c r="G38" s="37">
        <v>0.49</v>
      </c>
      <c r="H38" s="37">
        <v>0.6</v>
      </c>
      <c r="I38" s="37">
        <v>0.51</v>
      </c>
      <c r="J38" s="38">
        <v>0.69</v>
      </c>
      <c r="K38" s="22"/>
      <c r="L38" s="22"/>
      <c r="M38" s="22"/>
      <c r="N38" s="22"/>
      <c r="O38" s="22"/>
      <c r="P38" s="22"/>
    </row>
    <row r="39" spans="1:16" ht="39" customHeight="1">
      <c r="A39" s="22"/>
      <c r="B39" s="35"/>
      <c r="C39" s="1206" t="s">
        <v>598</v>
      </c>
      <c r="D39" s="1207"/>
      <c r="E39" s="1208"/>
      <c r="F39" s="36">
        <v>0.45</v>
      </c>
      <c r="G39" s="37">
        <v>0.83</v>
      </c>
      <c r="H39" s="37">
        <v>0.55000000000000004</v>
      </c>
      <c r="I39" s="37">
        <v>0.56000000000000005</v>
      </c>
      <c r="J39" s="38">
        <v>0.51</v>
      </c>
      <c r="K39" s="22"/>
      <c r="L39" s="22"/>
      <c r="M39" s="22"/>
      <c r="N39" s="22"/>
      <c r="O39" s="22"/>
      <c r="P39" s="22"/>
    </row>
    <row r="40" spans="1:16" ht="39" customHeight="1">
      <c r="A40" s="22"/>
      <c r="B40" s="35"/>
      <c r="C40" s="1206" t="s">
        <v>599</v>
      </c>
      <c r="D40" s="1207"/>
      <c r="E40" s="1208"/>
      <c r="F40" s="36">
        <v>0.95</v>
      </c>
      <c r="G40" s="37">
        <v>1.45</v>
      </c>
      <c r="H40" s="37">
        <v>1.08</v>
      </c>
      <c r="I40" s="37">
        <v>0.19</v>
      </c>
      <c r="J40" s="38">
        <v>0.48</v>
      </c>
      <c r="K40" s="22"/>
      <c r="L40" s="22"/>
      <c r="M40" s="22"/>
      <c r="N40" s="22"/>
      <c r="O40" s="22"/>
      <c r="P40" s="22"/>
    </row>
    <row r="41" spans="1:16" ht="39" customHeight="1">
      <c r="A41" s="22"/>
      <c r="B41" s="35"/>
      <c r="C41" s="1206" t="s">
        <v>600</v>
      </c>
      <c r="D41" s="1207"/>
      <c r="E41" s="1208"/>
      <c r="F41" s="36">
        <v>0.22</v>
      </c>
      <c r="G41" s="37">
        <v>0.22</v>
      </c>
      <c r="H41" s="37">
        <v>0.22</v>
      </c>
      <c r="I41" s="37">
        <v>0.36</v>
      </c>
      <c r="J41" s="38">
        <v>0.32</v>
      </c>
      <c r="K41" s="22"/>
      <c r="L41" s="22"/>
      <c r="M41" s="22"/>
      <c r="N41" s="22"/>
      <c r="O41" s="22"/>
      <c r="P41" s="22"/>
    </row>
    <row r="42" spans="1:16" ht="39" customHeight="1">
      <c r="A42" s="22"/>
      <c r="B42" s="39"/>
      <c r="C42" s="1206" t="s">
        <v>601</v>
      </c>
      <c r="D42" s="1207"/>
      <c r="E42" s="1208"/>
      <c r="F42" s="36" t="s">
        <v>602</v>
      </c>
      <c r="G42" s="37" t="s">
        <v>603</v>
      </c>
      <c r="H42" s="37" t="s">
        <v>604</v>
      </c>
      <c r="I42" s="37" t="s">
        <v>605</v>
      </c>
      <c r="J42" s="38" t="s">
        <v>535</v>
      </c>
      <c r="K42" s="22"/>
      <c r="L42" s="22"/>
      <c r="M42" s="22"/>
      <c r="N42" s="22"/>
      <c r="O42" s="22"/>
      <c r="P42" s="22"/>
    </row>
    <row r="43" spans="1:16" ht="39" customHeight="1" thickBot="1">
      <c r="A43" s="22"/>
      <c r="B43" s="40"/>
      <c r="C43" s="1209" t="s">
        <v>606</v>
      </c>
      <c r="D43" s="1210"/>
      <c r="E43" s="1211"/>
      <c r="F43" s="41">
        <v>0.02</v>
      </c>
      <c r="G43" s="42">
        <v>0</v>
      </c>
      <c r="H43" s="42">
        <v>0.11</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v8rSDOxOeVuMn/xwzQQq+MM/dgI5fDjusl839weUNTjNCrEvsXCcwQNThBk1B3z6aOdx4pn5VzhKTG6loHO7w==" saltValue="8zRiOB9Q57tCHaR/VjoK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70" zoomScaleNormal="70" zoomScaleSheetLayoutView="55" workbookViewId="0">
      <selection activeCell="M54" sqref="M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232" t="s">
        <v>11</v>
      </c>
      <c r="C45" s="1233"/>
      <c r="D45" s="58"/>
      <c r="E45" s="1238" t="s">
        <v>12</v>
      </c>
      <c r="F45" s="1238"/>
      <c r="G45" s="1238"/>
      <c r="H45" s="1238"/>
      <c r="I45" s="1238"/>
      <c r="J45" s="1239"/>
      <c r="K45" s="59">
        <v>19530</v>
      </c>
      <c r="L45" s="60">
        <v>18190</v>
      </c>
      <c r="M45" s="60">
        <v>18117</v>
      </c>
      <c r="N45" s="60">
        <v>17818</v>
      </c>
      <c r="O45" s="61">
        <v>16178</v>
      </c>
      <c r="P45" s="48"/>
      <c r="Q45" s="48"/>
      <c r="R45" s="48"/>
      <c r="S45" s="48"/>
      <c r="T45" s="48"/>
      <c r="U45" s="48"/>
    </row>
    <row r="46" spans="1:21" ht="30.75" customHeight="1">
      <c r="A46" s="48"/>
      <c r="B46" s="1234"/>
      <c r="C46" s="1235"/>
      <c r="D46" s="62"/>
      <c r="E46" s="1216" t="s">
        <v>13</v>
      </c>
      <c r="F46" s="1216"/>
      <c r="G46" s="1216"/>
      <c r="H46" s="1216"/>
      <c r="I46" s="1216"/>
      <c r="J46" s="1217"/>
      <c r="K46" s="63" t="s">
        <v>535</v>
      </c>
      <c r="L46" s="64" t="s">
        <v>535</v>
      </c>
      <c r="M46" s="64" t="s">
        <v>535</v>
      </c>
      <c r="N46" s="64" t="s">
        <v>535</v>
      </c>
      <c r="O46" s="65" t="s">
        <v>535</v>
      </c>
      <c r="P46" s="48"/>
      <c r="Q46" s="48"/>
      <c r="R46" s="48"/>
      <c r="S46" s="48"/>
      <c r="T46" s="48"/>
      <c r="U46" s="48"/>
    </row>
    <row r="47" spans="1:21" ht="30.75" customHeight="1">
      <c r="A47" s="48"/>
      <c r="B47" s="1234"/>
      <c r="C47" s="1235"/>
      <c r="D47" s="62"/>
      <c r="E47" s="1216" t="s">
        <v>14</v>
      </c>
      <c r="F47" s="1216"/>
      <c r="G47" s="1216"/>
      <c r="H47" s="1216"/>
      <c r="I47" s="1216"/>
      <c r="J47" s="1217"/>
      <c r="K47" s="63">
        <v>17</v>
      </c>
      <c r="L47" s="64">
        <v>17</v>
      </c>
      <c r="M47" s="64">
        <v>17</v>
      </c>
      <c r="N47" s="64">
        <v>17</v>
      </c>
      <c r="O47" s="65">
        <v>17</v>
      </c>
      <c r="P47" s="48"/>
      <c r="Q47" s="48"/>
      <c r="R47" s="48"/>
      <c r="S47" s="48"/>
      <c r="T47" s="48"/>
      <c r="U47" s="48"/>
    </row>
    <row r="48" spans="1:21" ht="30.75" customHeight="1">
      <c r="A48" s="48"/>
      <c r="B48" s="1234"/>
      <c r="C48" s="1235"/>
      <c r="D48" s="62"/>
      <c r="E48" s="1216" t="s">
        <v>15</v>
      </c>
      <c r="F48" s="1216"/>
      <c r="G48" s="1216"/>
      <c r="H48" s="1216"/>
      <c r="I48" s="1216"/>
      <c r="J48" s="1217"/>
      <c r="K48" s="63">
        <v>3534</v>
      </c>
      <c r="L48" s="64">
        <v>3540</v>
      </c>
      <c r="M48" s="64">
        <v>3611</v>
      </c>
      <c r="N48" s="64">
        <v>3569</v>
      </c>
      <c r="O48" s="65">
        <v>3591</v>
      </c>
      <c r="P48" s="48"/>
      <c r="Q48" s="48"/>
      <c r="R48" s="48"/>
      <c r="S48" s="48"/>
      <c r="T48" s="48"/>
      <c r="U48" s="48"/>
    </row>
    <row r="49" spans="1:21" ht="30.75" customHeight="1">
      <c r="A49" s="48"/>
      <c r="B49" s="1234"/>
      <c r="C49" s="1235"/>
      <c r="D49" s="62"/>
      <c r="E49" s="1216" t="s">
        <v>16</v>
      </c>
      <c r="F49" s="1216"/>
      <c r="G49" s="1216"/>
      <c r="H49" s="1216"/>
      <c r="I49" s="1216"/>
      <c r="J49" s="1217"/>
      <c r="K49" s="63">
        <v>976</v>
      </c>
      <c r="L49" s="64">
        <v>884</v>
      </c>
      <c r="M49" s="64">
        <v>889</v>
      </c>
      <c r="N49" s="64">
        <v>925</v>
      </c>
      <c r="O49" s="65">
        <v>842</v>
      </c>
      <c r="P49" s="48"/>
      <c r="Q49" s="48"/>
      <c r="R49" s="48"/>
      <c r="S49" s="48"/>
      <c r="T49" s="48"/>
      <c r="U49" s="48"/>
    </row>
    <row r="50" spans="1:21" ht="30.75" customHeight="1">
      <c r="A50" s="48"/>
      <c r="B50" s="1234"/>
      <c r="C50" s="1235"/>
      <c r="D50" s="62"/>
      <c r="E50" s="1216" t="s">
        <v>17</v>
      </c>
      <c r="F50" s="1216"/>
      <c r="G50" s="1216"/>
      <c r="H50" s="1216"/>
      <c r="I50" s="1216"/>
      <c r="J50" s="1217"/>
      <c r="K50" s="63">
        <v>114</v>
      </c>
      <c r="L50" s="64">
        <v>128</v>
      </c>
      <c r="M50" s="64">
        <v>136</v>
      </c>
      <c r="N50" s="64">
        <v>159</v>
      </c>
      <c r="O50" s="65">
        <v>199</v>
      </c>
      <c r="P50" s="48"/>
      <c r="Q50" s="48"/>
      <c r="R50" s="48"/>
      <c r="S50" s="48"/>
      <c r="T50" s="48"/>
      <c r="U50" s="48"/>
    </row>
    <row r="51" spans="1:21" ht="30.75" customHeight="1">
      <c r="A51" s="48"/>
      <c r="B51" s="1236"/>
      <c r="C51" s="1237"/>
      <c r="D51" s="66"/>
      <c r="E51" s="1216" t="s">
        <v>18</v>
      </c>
      <c r="F51" s="1216"/>
      <c r="G51" s="1216"/>
      <c r="H51" s="1216"/>
      <c r="I51" s="1216"/>
      <c r="J51" s="1217"/>
      <c r="K51" s="63">
        <v>0</v>
      </c>
      <c r="L51" s="64">
        <v>1</v>
      </c>
      <c r="M51" s="64">
        <v>0</v>
      </c>
      <c r="N51" s="64">
        <v>2</v>
      </c>
      <c r="O51" s="65">
        <v>0</v>
      </c>
      <c r="P51" s="48"/>
      <c r="Q51" s="48"/>
      <c r="R51" s="48"/>
      <c r="S51" s="48"/>
      <c r="T51" s="48"/>
      <c r="U51" s="48"/>
    </row>
    <row r="52" spans="1:21" ht="30.75" customHeight="1">
      <c r="A52" s="48"/>
      <c r="B52" s="1214" t="s">
        <v>19</v>
      </c>
      <c r="C52" s="1215"/>
      <c r="D52" s="66"/>
      <c r="E52" s="1216" t="s">
        <v>20</v>
      </c>
      <c r="F52" s="1216"/>
      <c r="G52" s="1216"/>
      <c r="H52" s="1216"/>
      <c r="I52" s="1216"/>
      <c r="J52" s="1217"/>
      <c r="K52" s="63">
        <v>14140</v>
      </c>
      <c r="L52" s="64">
        <v>13333</v>
      </c>
      <c r="M52" s="64">
        <v>13203</v>
      </c>
      <c r="N52" s="64">
        <v>13206</v>
      </c>
      <c r="O52" s="65">
        <v>12576</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10031</v>
      </c>
      <c r="L53" s="69">
        <v>9427</v>
      </c>
      <c r="M53" s="69">
        <v>9567</v>
      </c>
      <c r="N53" s="69">
        <v>9284</v>
      </c>
      <c r="O53" s="70">
        <v>8251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607</v>
      </c>
      <c r="P55" s="48"/>
      <c r="Q55" s="48"/>
      <c r="R55" s="48"/>
      <c r="S55" s="48"/>
      <c r="T55" s="48"/>
      <c r="U55" s="48"/>
    </row>
    <row r="56" spans="1:21" ht="31.5" customHeight="1" thickBot="1">
      <c r="A56" s="48"/>
      <c r="B56" s="76"/>
      <c r="C56" s="77"/>
      <c r="D56" s="77"/>
      <c r="E56" s="78"/>
      <c r="F56" s="78"/>
      <c r="G56" s="78"/>
      <c r="H56" s="78"/>
      <c r="I56" s="78"/>
      <c r="J56" s="79" t="s">
        <v>2</v>
      </c>
      <c r="K56" s="80" t="s">
        <v>608</v>
      </c>
      <c r="L56" s="81" t="s">
        <v>609</v>
      </c>
      <c r="M56" s="81" t="s">
        <v>610</v>
      </c>
      <c r="N56" s="81" t="s">
        <v>611</v>
      </c>
      <c r="O56" s="82" t="s">
        <v>612</v>
      </c>
      <c r="P56" s="48"/>
      <c r="Q56" s="48"/>
      <c r="R56" s="48"/>
      <c r="S56" s="48"/>
      <c r="T56" s="48"/>
      <c r="U56" s="48"/>
    </row>
    <row r="57" spans="1:21" ht="31.5" customHeight="1">
      <c r="B57" s="1222" t="s">
        <v>25</v>
      </c>
      <c r="C57" s="1223"/>
      <c r="D57" s="1226" t="s">
        <v>26</v>
      </c>
      <c r="E57" s="1227"/>
      <c r="F57" s="1227"/>
      <c r="G57" s="1227"/>
      <c r="H57" s="1227"/>
      <c r="I57" s="1227"/>
      <c r="J57" s="1228"/>
      <c r="K57" s="83">
        <v>9</v>
      </c>
      <c r="L57" s="84">
        <v>26</v>
      </c>
      <c r="M57" s="84">
        <v>43</v>
      </c>
      <c r="N57" s="84">
        <v>60</v>
      </c>
      <c r="O57" s="85">
        <v>76</v>
      </c>
    </row>
    <row r="58" spans="1:21" ht="31.5" customHeight="1" thickBot="1">
      <c r="B58" s="1224"/>
      <c r="C58" s="1225"/>
      <c r="D58" s="1229" t="s">
        <v>27</v>
      </c>
      <c r="E58" s="1230"/>
      <c r="F58" s="1230"/>
      <c r="G58" s="1230"/>
      <c r="H58" s="1230"/>
      <c r="I58" s="1230"/>
      <c r="J58" s="1231"/>
      <c r="K58" s="86">
        <v>0</v>
      </c>
      <c r="L58" s="87">
        <v>17</v>
      </c>
      <c r="M58" s="87">
        <v>17</v>
      </c>
      <c r="N58" s="87">
        <v>17</v>
      </c>
      <c r="O58" s="88">
        <v>17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q2lEuMJIUAuz56BayhHWI8licLs6cL8FNIio9E0SAZXiwBjTsvZRcPix/MByC2+rizxcDjNrfmTEgxvrubEqQ==" saltValue="dNYBKIufXV6LnRf00Ip52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8" zoomScale="85" zoomScaleNormal="85" zoomScaleSheetLayoutView="100" workbookViewId="0">
      <selection activeCell="S39" sqref="S39"/>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576</v>
      </c>
      <c r="J40" s="100" t="s">
        <v>577</v>
      </c>
      <c r="K40" s="100" t="s">
        <v>578</v>
      </c>
      <c r="L40" s="100" t="s">
        <v>579</v>
      </c>
      <c r="M40" s="101" t="s">
        <v>580</v>
      </c>
    </row>
    <row r="41" spans="2:13" ht="27.75" customHeight="1">
      <c r="B41" s="1252" t="s">
        <v>30</v>
      </c>
      <c r="C41" s="1253"/>
      <c r="D41" s="102"/>
      <c r="E41" s="1254" t="s">
        <v>31</v>
      </c>
      <c r="F41" s="1254"/>
      <c r="G41" s="1254"/>
      <c r="H41" s="1255"/>
      <c r="I41" s="103">
        <v>192208</v>
      </c>
      <c r="J41" s="104">
        <v>197223</v>
      </c>
      <c r="K41" s="104">
        <v>202268</v>
      </c>
      <c r="L41" s="104">
        <v>211206</v>
      </c>
      <c r="M41" s="105">
        <v>210769</v>
      </c>
    </row>
    <row r="42" spans="2:13" ht="27.75" customHeight="1">
      <c r="B42" s="1242"/>
      <c r="C42" s="1243"/>
      <c r="D42" s="106"/>
      <c r="E42" s="1246" t="s">
        <v>32</v>
      </c>
      <c r="F42" s="1246"/>
      <c r="G42" s="1246"/>
      <c r="H42" s="1247"/>
      <c r="I42" s="107">
        <v>1436</v>
      </c>
      <c r="J42" s="108">
        <v>1615</v>
      </c>
      <c r="K42" s="108">
        <v>1964</v>
      </c>
      <c r="L42" s="108">
        <v>2689</v>
      </c>
      <c r="M42" s="109">
        <v>2591</v>
      </c>
    </row>
    <row r="43" spans="2:13" ht="27.75" customHeight="1">
      <c r="B43" s="1242"/>
      <c r="C43" s="1243"/>
      <c r="D43" s="106"/>
      <c r="E43" s="1246" t="s">
        <v>33</v>
      </c>
      <c r="F43" s="1246"/>
      <c r="G43" s="1246"/>
      <c r="H43" s="1247"/>
      <c r="I43" s="107">
        <v>58077</v>
      </c>
      <c r="J43" s="108">
        <v>58085</v>
      </c>
      <c r="K43" s="108">
        <v>57443</v>
      </c>
      <c r="L43" s="108">
        <v>55631</v>
      </c>
      <c r="M43" s="109">
        <v>54555</v>
      </c>
    </row>
    <row r="44" spans="2:13" ht="27.75" customHeight="1">
      <c r="B44" s="1242"/>
      <c r="C44" s="1243"/>
      <c r="D44" s="106"/>
      <c r="E44" s="1246" t="s">
        <v>34</v>
      </c>
      <c r="F44" s="1246"/>
      <c r="G44" s="1246"/>
      <c r="H44" s="1247"/>
      <c r="I44" s="107">
        <v>8245</v>
      </c>
      <c r="J44" s="108">
        <v>8081</v>
      </c>
      <c r="K44" s="108">
        <v>7998</v>
      </c>
      <c r="L44" s="108">
        <v>7455</v>
      </c>
      <c r="M44" s="109">
        <v>6838</v>
      </c>
    </row>
    <row r="45" spans="2:13" ht="27.75" customHeight="1">
      <c r="B45" s="1242"/>
      <c r="C45" s="1243"/>
      <c r="D45" s="106"/>
      <c r="E45" s="1246" t="s">
        <v>35</v>
      </c>
      <c r="F45" s="1246"/>
      <c r="G45" s="1246"/>
      <c r="H45" s="1247"/>
      <c r="I45" s="107">
        <v>17621</v>
      </c>
      <c r="J45" s="108">
        <v>17002</v>
      </c>
      <c r="K45" s="108">
        <v>16913</v>
      </c>
      <c r="L45" s="108">
        <v>17385</v>
      </c>
      <c r="M45" s="109">
        <v>17407</v>
      </c>
    </row>
    <row r="46" spans="2:13" ht="27.75" customHeight="1">
      <c r="B46" s="1242"/>
      <c r="C46" s="1243"/>
      <c r="D46" s="110"/>
      <c r="E46" s="1246" t="s">
        <v>36</v>
      </c>
      <c r="F46" s="1246"/>
      <c r="G46" s="1246"/>
      <c r="H46" s="1247"/>
      <c r="I46" s="107" t="s">
        <v>535</v>
      </c>
      <c r="J46" s="108" t="s">
        <v>535</v>
      </c>
      <c r="K46" s="108" t="s">
        <v>535</v>
      </c>
      <c r="L46" s="108" t="s">
        <v>535</v>
      </c>
      <c r="M46" s="109" t="s">
        <v>535</v>
      </c>
    </row>
    <row r="47" spans="2:13" ht="27.75" customHeight="1">
      <c r="B47" s="1242"/>
      <c r="C47" s="1243"/>
      <c r="D47" s="111"/>
      <c r="E47" s="1256" t="s">
        <v>37</v>
      </c>
      <c r="F47" s="1257"/>
      <c r="G47" s="1257"/>
      <c r="H47" s="1258"/>
      <c r="I47" s="107" t="s">
        <v>535</v>
      </c>
      <c r="J47" s="108" t="s">
        <v>535</v>
      </c>
      <c r="K47" s="108" t="s">
        <v>535</v>
      </c>
      <c r="L47" s="108" t="s">
        <v>535</v>
      </c>
      <c r="M47" s="109" t="s">
        <v>535</v>
      </c>
    </row>
    <row r="48" spans="2:13" ht="27.75" customHeight="1">
      <c r="B48" s="1242"/>
      <c r="C48" s="1243"/>
      <c r="D48" s="106"/>
      <c r="E48" s="1246" t="s">
        <v>38</v>
      </c>
      <c r="F48" s="1246"/>
      <c r="G48" s="1246"/>
      <c r="H48" s="1247"/>
      <c r="I48" s="107" t="s">
        <v>535</v>
      </c>
      <c r="J48" s="108" t="s">
        <v>535</v>
      </c>
      <c r="K48" s="108" t="s">
        <v>535</v>
      </c>
      <c r="L48" s="108" t="s">
        <v>535</v>
      </c>
      <c r="M48" s="109" t="s">
        <v>535</v>
      </c>
    </row>
    <row r="49" spans="2:13" ht="27.75" customHeight="1">
      <c r="B49" s="1244"/>
      <c r="C49" s="1245"/>
      <c r="D49" s="106"/>
      <c r="E49" s="1246" t="s">
        <v>39</v>
      </c>
      <c r="F49" s="1246"/>
      <c r="G49" s="1246"/>
      <c r="H49" s="1247"/>
      <c r="I49" s="107" t="s">
        <v>535</v>
      </c>
      <c r="J49" s="108" t="s">
        <v>535</v>
      </c>
      <c r="K49" s="108" t="s">
        <v>535</v>
      </c>
      <c r="L49" s="108" t="s">
        <v>535</v>
      </c>
      <c r="M49" s="109" t="s">
        <v>535</v>
      </c>
    </row>
    <row r="50" spans="2:13" ht="27.75" customHeight="1">
      <c r="B50" s="1240" t="s">
        <v>40</v>
      </c>
      <c r="C50" s="1241"/>
      <c r="D50" s="112"/>
      <c r="E50" s="1246" t="s">
        <v>41</v>
      </c>
      <c r="F50" s="1246"/>
      <c r="G50" s="1246"/>
      <c r="H50" s="1247"/>
      <c r="I50" s="107">
        <v>14658</v>
      </c>
      <c r="J50" s="108">
        <v>14000</v>
      </c>
      <c r="K50" s="108">
        <v>13565</v>
      </c>
      <c r="L50" s="108">
        <v>12147</v>
      </c>
      <c r="M50" s="109">
        <v>12513</v>
      </c>
    </row>
    <row r="51" spans="2:13" ht="27.75" customHeight="1">
      <c r="B51" s="1242"/>
      <c r="C51" s="1243"/>
      <c r="D51" s="106"/>
      <c r="E51" s="1246" t="s">
        <v>42</v>
      </c>
      <c r="F51" s="1246"/>
      <c r="G51" s="1246"/>
      <c r="H51" s="1247"/>
      <c r="I51" s="107">
        <v>4768</v>
      </c>
      <c r="J51" s="108">
        <v>4339</v>
      </c>
      <c r="K51" s="108">
        <v>4498</v>
      </c>
      <c r="L51" s="108">
        <v>5342</v>
      </c>
      <c r="M51" s="109">
        <v>6197</v>
      </c>
    </row>
    <row r="52" spans="2:13" ht="27.75" customHeight="1">
      <c r="B52" s="1244"/>
      <c r="C52" s="1245"/>
      <c r="D52" s="106"/>
      <c r="E52" s="1246" t="s">
        <v>43</v>
      </c>
      <c r="F52" s="1246"/>
      <c r="G52" s="1246"/>
      <c r="H52" s="1247"/>
      <c r="I52" s="107">
        <v>151109</v>
      </c>
      <c r="J52" s="108">
        <v>155102</v>
      </c>
      <c r="K52" s="108">
        <v>159172</v>
      </c>
      <c r="L52" s="108">
        <v>157724</v>
      </c>
      <c r="M52" s="109">
        <v>157862</v>
      </c>
    </row>
    <row r="53" spans="2:13" ht="27.75" customHeight="1" thickBot="1">
      <c r="B53" s="1248" t="s">
        <v>44</v>
      </c>
      <c r="C53" s="1249"/>
      <c r="D53" s="113"/>
      <c r="E53" s="1250" t="s">
        <v>45</v>
      </c>
      <c r="F53" s="1250"/>
      <c r="G53" s="1250"/>
      <c r="H53" s="1251"/>
      <c r="I53" s="114">
        <v>107052</v>
      </c>
      <c r="J53" s="115">
        <v>108564</v>
      </c>
      <c r="K53" s="115">
        <v>109350</v>
      </c>
      <c r="L53" s="115">
        <v>119153</v>
      </c>
      <c r="M53" s="116">
        <v>115588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JDySt2ObyLZUeluGn56YKLm1LpxhXDqeVGZtGKuBn4kBXuWz78nahe6cqU8YSiFPKlM71ozad9VxOMZ3B57PQ==" saltValue="EQ/DRAtjETNVXUpncTE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B40" zoomScale="70" zoomScaleNormal="70" zoomScaleSheetLayoutView="100" workbookViewId="0">
      <selection activeCell="H57" sqref="H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578</v>
      </c>
      <c r="G54" s="125" t="s">
        <v>579</v>
      </c>
      <c r="H54" s="126" t="s">
        <v>580</v>
      </c>
    </row>
    <row r="55" spans="2:8" ht="52.5" customHeight="1">
      <c r="B55" s="127"/>
      <c r="C55" s="1267" t="s">
        <v>48</v>
      </c>
      <c r="D55" s="1267"/>
      <c r="E55" s="1268"/>
      <c r="F55" s="128">
        <v>2894</v>
      </c>
      <c r="G55" s="128">
        <v>2836</v>
      </c>
      <c r="H55" s="129">
        <v>3046</v>
      </c>
    </row>
    <row r="56" spans="2:8" ht="52.5" customHeight="1">
      <c r="B56" s="130"/>
      <c r="C56" s="1269" t="s">
        <v>49</v>
      </c>
      <c r="D56" s="1269"/>
      <c r="E56" s="1270"/>
      <c r="F56" s="131">
        <v>1954</v>
      </c>
      <c r="G56" s="131">
        <v>1615</v>
      </c>
      <c r="H56" s="132">
        <v>1691</v>
      </c>
    </row>
    <row r="57" spans="2:8" ht="53.25" customHeight="1">
      <c r="B57" s="130"/>
      <c r="C57" s="1271" t="s">
        <v>50</v>
      </c>
      <c r="D57" s="1271"/>
      <c r="E57" s="1272"/>
      <c r="F57" s="133">
        <v>6384</v>
      </c>
      <c r="G57" s="133">
        <v>5698</v>
      </c>
      <c r="H57" s="134">
        <v>5532</v>
      </c>
    </row>
    <row r="58" spans="2:8" ht="45.75" customHeight="1">
      <c r="B58" s="135"/>
      <c r="C58" s="1259" t="s">
        <v>633</v>
      </c>
      <c r="D58" s="1260"/>
      <c r="E58" s="1261"/>
      <c r="F58" s="136">
        <v>2678</v>
      </c>
      <c r="G58" s="136">
        <v>2562</v>
      </c>
      <c r="H58" s="137">
        <v>2502</v>
      </c>
    </row>
    <row r="59" spans="2:8" ht="45.75" customHeight="1">
      <c r="B59" s="135"/>
      <c r="C59" s="1259" t="s">
        <v>635</v>
      </c>
      <c r="D59" s="1260"/>
      <c r="E59" s="1261"/>
      <c r="F59" s="136">
        <v>624</v>
      </c>
      <c r="G59" s="136">
        <v>627</v>
      </c>
      <c r="H59" s="137">
        <v>635</v>
      </c>
    </row>
    <row r="60" spans="2:8" ht="45.75" customHeight="1">
      <c r="B60" s="135"/>
      <c r="C60" s="1259" t="s">
        <v>634</v>
      </c>
      <c r="D60" s="1260"/>
      <c r="E60" s="1261"/>
      <c r="F60" s="136">
        <v>690</v>
      </c>
      <c r="G60" s="136">
        <v>659</v>
      </c>
      <c r="H60" s="137">
        <v>624</v>
      </c>
    </row>
    <row r="61" spans="2:8" ht="45.75" customHeight="1">
      <c r="B61" s="135"/>
      <c r="C61" s="1259" t="s">
        <v>636</v>
      </c>
      <c r="D61" s="1260"/>
      <c r="E61" s="1261"/>
      <c r="F61" s="136">
        <v>501</v>
      </c>
      <c r="G61" s="136">
        <v>501</v>
      </c>
      <c r="H61" s="137">
        <v>501</v>
      </c>
    </row>
    <row r="62" spans="2:8" ht="45.75" customHeight="1" thickBot="1">
      <c r="B62" s="138"/>
      <c r="C62" s="1262" t="s">
        <v>637</v>
      </c>
      <c r="D62" s="1263"/>
      <c r="E62" s="1264"/>
      <c r="F62" s="139">
        <v>452</v>
      </c>
      <c r="G62" s="139">
        <v>452</v>
      </c>
      <c r="H62" s="140">
        <v>452</v>
      </c>
    </row>
    <row r="63" spans="2:8" ht="52.5" customHeight="1" thickBot="1">
      <c r="B63" s="141"/>
      <c r="C63" s="1265" t="s">
        <v>51</v>
      </c>
      <c r="D63" s="1265"/>
      <c r="E63" s="1266"/>
      <c r="F63" s="142">
        <v>11231</v>
      </c>
      <c r="G63" s="142">
        <v>10150</v>
      </c>
      <c r="H63" s="143">
        <v>10270</v>
      </c>
    </row>
    <row r="64" spans="2:8" ht="15" customHeight="1"/>
  </sheetData>
  <sheetProtection algorithmName="SHA-512" hashValue="WYB4ZEfXX+2uLf/lbQxCca4Yn2BLpSVbHjMPu0CH0Qf4OBLtzYdjyMJ6PUhcAnzFT2TrZoDnZ6HJx5FtcYcLjA==" saltValue="p4v2Rk/NA/khD7Qp40Na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573</v>
      </c>
      <c r="G2" s="157"/>
      <c r="H2" s="158"/>
    </row>
    <row r="3" spans="1:8">
      <c r="A3" s="154" t="s">
        <v>566</v>
      </c>
      <c r="B3" s="159"/>
      <c r="C3" s="160"/>
      <c r="D3" s="161">
        <v>55725</v>
      </c>
      <c r="E3" s="162"/>
      <c r="F3" s="163">
        <v>46395</v>
      </c>
      <c r="G3" s="164"/>
      <c r="H3" s="165"/>
    </row>
    <row r="4" spans="1:8">
      <c r="A4" s="166"/>
      <c r="B4" s="167"/>
      <c r="C4" s="168"/>
      <c r="D4" s="169">
        <v>28752</v>
      </c>
      <c r="E4" s="170"/>
      <c r="F4" s="171">
        <v>26304</v>
      </c>
      <c r="G4" s="172"/>
      <c r="H4" s="173"/>
    </row>
    <row r="5" spans="1:8">
      <c r="A5" s="154" t="s">
        <v>568</v>
      </c>
      <c r="B5" s="159"/>
      <c r="C5" s="160"/>
      <c r="D5" s="161">
        <v>83180</v>
      </c>
      <c r="E5" s="162"/>
      <c r="F5" s="163">
        <v>48088</v>
      </c>
      <c r="G5" s="164"/>
      <c r="H5" s="165"/>
    </row>
    <row r="6" spans="1:8">
      <c r="A6" s="166"/>
      <c r="B6" s="167"/>
      <c r="C6" s="168"/>
      <c r="D6" s="169">
        <v>38405</v>
      </c>
      <c r="E6" s="170"/>
      <c r="F6" s="171">
        <v>25183</v>
      </c>
      <c r="G6" s="172"/>
      <c r="H6" s="173"/>
    </row>
    <row r="7" spans="1:8">
      <c r="A7" s="154" t="s">
        <v>569</v>
      </c>
      <c r="B7" s="159"/>
      <c r="C7" s="160"/>
      <c r="D7" s="161">
        <v>67722</v>
      </c>
      <c r="E7" s="162"/>
      <c r="F7" s="163">
        <v>46457</v>
      </c>
      <c r="G7" s="164"/>
      <c r="H7" s="165"/>
    </row>
    <row r="8" spans="1:8">
      <c r="A8" s="166"/>
      <c r="B8" s="167"/>
      <c r="C8" s="168"/>
      <c r="D8" s="169">
        <v>40651</v>
      </c>
      <c r="E8" s="170"/>
      <c r="F8" s="171">
        <v>24020</v>
      </c>
      <c r="G8" s="172"/>
      <c r="H8" s="173"/>
    </row>
    <row r="9" spans="1:8">
      <c r="A9" s="154" t="s">
        <v>570</v>
      </c>
      <c r="B9" s="159"/>
      <c r="C9" s="160"/>
      <c r="D9" s="161">
        <v>78780</v>
      </c>
      <c r="E9" s="162"/>
      <c r="F9" s="163">
        <v>51849</v>
      </c>
      <c r="G9" s="164"/>
      <c r="H9" s="165"/>
    </row>
    <row r="10" spans="1:8">
      <c r="A10" s="166"/>
      <c r="B10" s="167"/>
      <c r="C10" s="168"/>
      <c r="D10" s="169">
        <v>54952</v>
      </c>
      <c r="E10" s="170"/>
      <c r="F10" s="171">
        <v>26326</v>
      </c>
      <c r="G10" s="172"/>
      <c r="H10" s="173"/>
    </row>
    <row r="11" spans="1:8">
      <c r="A11" s="154" t="s">
        <v>571</v>
      </c>
      <c r="B11" s="159"/>
      <c r="C11" s="160"/>
      <c r="D11" s="161">
        <v>49160</v>
      </c>
      <c r="E11" s="162"/>
      <c r="F11" s="163">
        <v>52191</v>
      </c>
      <c r="G11" s="164"/>
      <c r="H11" s="165"/>
    </row>
    <row r="12" spans="1:8">
      <c r="A12" s="166"/>
      <c r="B12" s="167"/>
      <c r="C12" s="174"/>
      <c r="D12" s="169">
        <v>23147</v>
      </c>
      <c r="E12" s="170"/>
      <c r="F12" s="171">
        <v>26807</v>
      </c>
      <c r="G12" s="172"/>
      <c r="H12" s="173"/>
    </row>
    <row r="13" spans="1:8">
      <c r="A13" s="154"/>
      <c r="B13" s="159"/>
      <c r="C13" s="175"/>
      <c r="D13" s="176">
        <v>66913</v>
      </c>
      <c r="E13" s="177"/>
      <c r="F13" s="178">
        <v>48996</v>
      </c>
      <c r="G13" s="179"/>
      <c r="H13" s="165"/>
    </row>
    <row r="14" spans="1:8">
      <c r="A14" s="166"/>
      <c r="B14" s="167"/>
      <c r="C14" s="168"/>
      <c r="D14" s="169">
        <v>37181</v>
      </c>
      <c r="E14" s="170"/>
      <c r="F14" s="171">
        <v>25728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0.36</v>
      </c>
      <c r="C19" s="180">
        <f>ROUND(VALUE(SUBSTITUTE(実質収支比率等に係る経年分析!G$48,"▲","-")),2)</f>
        <v>0.5</v>
      </c>
      <c r="D19" s="180">
        <f>ROUND(VALUE(SUBSTITUTE(実質収支比率等に係る経年分析!H$48,"▲","-")),2)</f>
        <v>0.6</v>
      </c>
      <c r="E19" s="180">
        <f>ROUND(VALUE(SUBSTITUTE(実質収支比率等に係る経年分析!I$48,"▲","-")),2)</f>
        <v>0.52</v>
      </c>
      <c r="F19" s="180">
        <f>ROUND(VALUE(SUBSTITUTE(実質収支比率等に係る経年分析!J$48,"▲","-")),2)</f>
        <v>0.69</v>
      </c>
    </row>
    <row r="20" spans="1:11">
      <c r="A20" s="180" t="s">
        <v>55</v>
      </c>
      <c r="B20" s="180">
        <f>ROUND(VALUE(SUBSTITUTE(実質収支比率等に係る経年分析!F$47,"▲","-")),2)</f>
        <v>3.53</v>
      </c>
      <c r="C20" s="180">
        <f>ROUND(VALUE(SUBSTITUTE(実質収支比率等に係る経年分析!G$47,"▲","-")),2)</f>
        <v>3.55</v>
      </c>
      <c r="D20" s="180">
        <f>ROUND(VALUE(SUBSTITUTE(実質収支比率等に係る経年分析!H$47,"▲","-")),2)</f>
        <v>3.69</v>
      </c>
      <c r="E20" s="180">
        <f>ROUND(VALUE(SUBSTITUTE(実質収支比率等に係る経年分析!I$47,"▲","-")),2)</f>
        <v>3.61</v>
      </c>
      <c r="F20" s="180">
        <f>ROUND(VALUE(SUBSTITUTE(実質収支比率等に係る経年分析!J$47,"▲","-")),2)</f>
        <v>3.86</v>
      </c>
    </row>
    <row r="21" spans="1:11">
      <c r="A21" s="180" t="s">
        <v>56</v>
      </c>
      <c r="B21" s="180">
        <f>IF(ISNUMBER(VALUE(SUBSTITUTE(実質収支比率等に係る経年分析!F$49,"▲","-"))),ROUND(VALUE(SUBSTITUTE(実質収支比率等に係る経年分析!F$49,"▲","-")),2),NA())</f>
        <v>-1.79</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-0.47</v>
      </c>
      <c r="F21" s="180">
        <f>IF(ISNUMBER(VALUE(SUBSTITUTE(実質収支比率等に係る経年分析!J$49,"▲","-"))),ROUND(VALUE(SUBSTITUTE(実質収支比率等に係る経年分析!J$49,"▲","-")),2),NA())</f>
        <v>0.18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0.76</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0.43</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0.1</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0.05</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0.32</v>
      </c>
    </row>
    <row r="30" spans="1:11">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1.45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0.48</v>
      </c>
    </row>
    <row r="31" spans="1:11">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0.51</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2.2999999999999998</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c r="A35" s="181" t="str">
        <f>IF(連結実質赤字比率に係る赤字・黒字の構成分析!C$35="",NA(),連結実質赤字比率に係る赤字・黒字の構成分析!C$35)</f>
        <v>駐車場事業特別会計</v>
      </c>
      <c r="B35" s="181">
        <f>IF(ROUND(VALUE(SUBSTITUTE(連結実質赤字比率に係る赤字・黒字の構成分析!F$35,"▲", "-")), 2) &lt; 0, ABS(ROUND(VALUE(SUBSTITUTE(連結実質赤字比率に係る赤字・黒字の構成分析!F$35,"▲", "-")), 2)), NA())</f>
        <v>0.61</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0.52</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0.41</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0.33</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0.31</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収益事業特別会計</v>
      </c>
      <c r="B36" s="181">
        <f>IF(ROUND(VALUE(SUBSTITUTE(連結実質赤字比率に係る赤字・黒字の構成分析!F$34,"▲", "-")), 2) &lt; 0, ABS(ROUND(VALUE(SUBSTITUTE(連結実質赤字比率に係る赤字・黒字の構成分析!F$34,"▲", "-")), 2)), NA())</f>
        <v>7.19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6.72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6.68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6.66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6.2</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14140</v>
      </c>
      <c r="E42" s="182"/>
      <c r="F42" s="182"/>
      <c r="G42" s="182">
        <f>'実質公債費比率（分子）の構造'!L$52</f>
        <v>13333</v>
      </c>
      <c r="H42" s="182"/>
      <c r="I42" s="182"/>
      <c r="J42" s="182">
        <f>'実質公債費比率（分子）の構造'!M$52</f>
        <v>13203</v>
      </c>
      <c r="K42" s="182"/>
      <c r="L42" s="182"/>
      <c r="M42" s="182">
        <f>'実質公債費比率（分子）の構造'!N$52</f>
        <v>13206</v>
      </c>
      <c r="N42" s="182"/>
      <c r="O42" s="182"/>
      <c r="P42" s="182">
        <f>'実質公債費比率（分子）の構造'!O$52</f>
        <v>12576</v>
      </c>
    </row>
    <row r="43" spans="1:16">
      <c r="A43" s="182" t="s">
        <v>18</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2</v>
      </c>
      <c r="L43" s="182"/>
      <c r="M43" s="182"/>
      <c r="N43" s="182">
        <f>'実質公債費比率（分子）の構造'!O$51</f>
        <v>0</v>
      </c>
      <c r="O43" s="182"/>
      <c r="P43" s="182"/>
    </row>
    <row r="44" spans="1:16">
      <c r="A44" s="182" t="s">
        <v>64</v>
      </c>
      <c r="B44" s="182">
        <f>'実質公債費比率（分子）の構造'!K$50</f>
        <v>114</v>
      </c>
      <c r="C44" s="182"/>
      <c r="D44" s="182"/>
      <c r="E44" s="182">
        <f>'実質公債費比率（分子）の構造'!L$50</f>
        <v>128</v>
      </c>
      <c r="F44" s="182"/>
      <c r="G44" s="182"/>
      <c r="H44" s="182">
        <f>'実質公債費比率（分子）の構造'!M$50</f>
        <v>136</v>
      </c>
      <c r="I44" s="182"/>
      <c r="J44" s="182"/>
      <c r="K44" s="182">
        <f>'実質公債費比率（分子）の構造'!N$50</f>
        <v>159</v>
      </c>
      <c r="L44" s="182"/>
      <c r="M44" s="182"/>
      <c r="N44" s="182">
        <f>'実質公債費比率（分子）の構造'!O$50</f>
        <v>199</v>
      </c>
      <c r="O44" s="182"/>
      <c r="P44" s="182"/>
    </row>
    <row r="45" spans="1:16">
      <c r="A45" s="182" t="s">
        <v>65</v>
      </c>
      <c r="B45" s="182">
        <f>'実質公債費比率（分子）の構造'!K$49</f>
        <v>976</v>
      </c>
      <c r="C45" s="182"/>
      <c r="D45" s="182"/>
      <c r="E45" s="182">
        <f>'実質公債費比率（分子）の構造'!L$49</f>
        <v>884</v>
      </c>
      <c r="F45" s="182"/>
      <c r="G45" s="182"/>
      <c r="H45" s="182">
        <f>'実質公債費比率（分子）の構造'!M$49</f>
        <v>889</v>
      </c>
      <c r="I45" s="182"/>
      <c r="J45" s="182"/>
      <c r="K45" s="182">
        <f>'実質公債費比率（分子）の構造'!N$49</f>
        <v>925</v>
      </c>
      <c r="L45" s="182"/>
      <c r="M45" s="182"/>
      <c r="N45" s="182">
        <f>'実質公債費比率（分子）の構造'!O$49</f>
        <v>842</v>
      </c>
      <c r="O45" s="182"/>
      <c r="P45" s="182"/>
    </row>
    <row r="46" spans="1:16">
      <c r="A46" s="182" t="s">
        <v>66</v>
      </c>
      <c r="B46" s="182">
        <f>'実質公債費比率（分子）の構造'!K$48</f>
        <v>3534</v>
      </c>
      <c r="C46" s="182"/>
      <c r="D46" s="182"/>
      <c r="E46" s="182">
        <f>'実質公債費比率（分子）の構造'!L$48</f>
        <v>3540</v>
      </c>
      <c r="F46" s="182"/>
      <c r="G46" s="182"/>
      <c r="H46" s="182">
        <f>'実質公債費比率（分子）の構造'!M$48</f>
        <v>3611</v>
      </c>
      <c r="I46" s="182"/>
      <c r="J46" s="182"/>
      <c r="K46" s="182">
        <f>'実質公債費比率（分子）の構造'!N$48</f>
        <v>3569</v>
      </c>
      <c r="L46" s="182"/>
      <c r="M46" s="182"/>
      <c r="N46" s="182">
        <f>'実質公債費比率（分子）の構造'!O$48</f>
        <v>3591</v>
      </c>
      <c r="O46" s="182"/>
      <c r="P46" s="182"/>
    </row>
    <row r="47" spans="1:16">
      <c r="A47" s="182" t="s">
        <v>67</v>
      </c>
      <c r="B47" s="182">
        <f>'実質公債費比率（分子）の構造'!K$47</f>
        <v>17</v>
      </c>
      <c r="C47" s="182"/>
      <c r="D47" s="182"/>
      <c r="E47" s="182">
        <f>'実質公債費比率（分子）の構造'!L$47</f>
        <v>17</v>
      </c>
      <c r="F47" s="182"/>
      <c r="G47" s="182"/>
      <c r="H47" s="182">
        <f>'実質公債費比率（分子）の構造'!M$47</f>
        <v>17</v>
      </c>
      <c r="I47" s="182"/>
      <c r="J47" s="182"/>
      <c r="K47" s="182">
        <f>'実質公債費比率（分子）の構造'!N$47</f>
        <v>17</v>
      </c>
      <c r="L47" s="182"/>
      <c r="M47" s="182"/>
      <c r="N47" s="182">
        <f>'実質公債費比率（分子）の構造'!O$47</f>
        <v>17</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19530</v>
      </c>
      <c r="C49" s="182"/>
      <c r="D49" s="182"/>
      <c r="E49" s="182">
        <f>'実質公債費比率（分子）の構造'!L$45</f>
        <v>18190</v>
      </c>
      <c r="F49" s="182"/>
      <c r="G49" s="182"/>
      <c r="H49" s="182">
        <f>'実質公債費比率（分子）の構造'!M$45</f>
        <v>18117</v>
      </c>
      <c r="I49" s="182"/>
      <c r="J49" s="182"/>
      <c r="K49" s="182">
        <f>'実質公債費比率（分子）の構造'!N$45</f>
        <v>17818</v>
      </c>
      <c r="L49" s="182"/>
      <c r="M49" s="182"/>
      <c r="N49" s="182">
        <f>'実質公債費比率（分子）の構造'!O$45</f>
        <v>16178</v>
      </c>
      <c r="O49" s="182"/>
      <c r="P49" s="182"/>
    </row>
    <row r="50" spans="1:16">
      <c r="A50" s="182" t="s">
        <v>70</v>
      </c>
      <c r="B50" s="182" t="e">
        <f>NA()</f>
        <v>#N/A</v>
      </c>
      <c r="C50" s="182">
        <f>IF(ISNUMBER('実質公債費比率（分子）の構造'!K$53),'実質公債費比率（分子）の構造'!K$53,NA())</f>
        <v>10031</v>
      </c>
      <c r="D50" s="182" t="e">
        <f>NA()</f>
        <v>#N/A</v>
      </c>
      <c r="E50" s="182" t="e">
        <f>NA()</f>
        <v>#N/A</v>
      </c>
      <c r="F50" s="182">
        <f>IF(ISNUMBER('実質公債費比率（分子）の構造'!L$53),'実質公債費比率（分子）の構造'!L$53,NA())</f>
        <v>9427</v>
      </c>
      <c r="G50" s="182" t="e">
        <f>NA()</f>
        <v>#N/A</v>
      </c>
      <c r="H50" s="182" t="e">
        <f>NA()</f>
        <v>#N/A</v>
      </c>
      <c r="I50" s="182">
        <f>IF(ISNUMBER('実質公債費比率（分子）の構造'!M$53),'実質公債費比率（分子）の構造'!M$53,NA())</f>
        <v>9567</v>
      </c>
      <c r="J50" s="182" t="e">
        <f>NA()</f>
        <v>#N/A</v>
      </c>
      <c r="K50" s="182" t="e">
        <f>NA()</f>
        <v>#N/A</v>
      </c>
      <c r="L50" s="182">
        <f>IF(ISNUMBER('実質公債費比率（分子）の構造'!N$53),'実質公債費比率（分子）の構造'!N$53,NA())</f>
        <v>9284</v>
      </c>
      <c r="M50" s="182" t="e">
        <f>NA()</f>
        <v>#N/A</v>
      </c>
      <c r="N50" s="182" t="e">
        <f>NA()</f>
        <v>#N/A</v>
      </c>
      <c r="O50" s="182">
        <f>IF(ISNUMBER('実質公債費比率（分子）の構造'!O$53),'実質公債費比率（分子）の構造'!O$53,NA())</f>
        <v>8251</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151109</v>
      </c>
      <c r="E56" s="181"/>
      <c r="F56" s="181"/>
      <c r="G56" s="181">
        <f>'将来負担比率（分子）の構造'!J$52</f>
        <v>155102</v>
      </c>
      <c r="H56" s="181"/>
      <c r="I56" s="181"/>
      <c r="J56" s="181">
        <f>'将来負担比率（分子）の構造'!K$52</f>
        <v>159172</v>
      </c>
      <c r="K56" s="181"/>
      <c r="L56" s="181"/>
      <c r="M56" s="181">
        <f>'将来負担比率（分子）の構造'!L$52</f>
        <v>157724</v>
      </c>
      <c r="N56" s="181"/>
      <c r="O56" s="181"/>
      <c r="P56" s="181">
        <f>'将来負担比率（分子）の構造'!M$52</f>
        <v>157862</v>
      </c>
    </row>
    <row r="57" spans="1:16">
      <c r="A57" s="181" t="s">
        <v>42</v>
      </c>
      <c r="B57" s="181"/>
      <c r="C57" s="181"/>
      <c r="D57" s="181">
        <f>'将来負担比率（分子）の構造'!I$51</f>
        <v>4768</v>
      </c>
      <c r="E57" s="181"/>
      <c r="F57" s="181"/>
      <c r="G57" s="181">
        <f>'将来負担比率（分子）の構造'!J$51</f>
        <v>4339</v>
      </c>
      <c r="H57" s="181"/>
      <c r="I57" s="181"/>
      <c r="J57" s="181">
        <f>'将来負担比率（分子）の構造'!K$51</f>
        <v>4498</v>
      </c>
      <c r="K57" s="181"/>
      <c r="L57" s="181"/>
      <c r="M57" s="181">
        <f>'将来負担比率（分子）の構造'!L$51</f>
        <v>5342</v>
      </c>
      <c r="N57" s="181"/>
      <c r="O57" s="181"/>
      <c r="P57" s="181">
        <f>'将来負担比率（分子）の構造'!M$51</f>
        <v>6197</v>
      </c>
    </row>
    <row r="58" spans="1:16">
      <c r="A58" s="181" t="s">
        <v>41</v>
      </c>
      <c r="B58" s="181"/>
      <c r="C58" s="181"/>
      <c r="D58" s="181">
        <f>'将来負担比率（分子）の構造'!I$50</f>
        <v>14658</v>
      </c>
      <c r="E58" s="181"/>
      <c r="F58" s="181"/>
      <c r="G58" s="181">
        <f>'将来負担比率（分子）の構造'!J$50</f>
        <v>14000</v>
      </c>
      <c r="H58" s="181"/>
      <c r="I58" s="181"/>
      <c r="J58" s="181">
        <f>'将来負担比率（分子）の構造'!K$50</f>
        <v>13565</v>
      </c>
      <c r="K58" s="181"/>
      <c r="L58" s="181"/>
      <c r="M58" s="181">
        <f>'将来負担比率（分子）の構造'!L$50</f>
        <v>12147</v>
      </c>
      <c r="N58" s="181"/>
      <c r="O58" s="181"/>
      <c r="P58" s="181">
        <f>'将来負担比率（分子）の構造'!M$50</f>
        <v>12513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17621</v>
      </c>
      <c r="C62" s="181"/>
      <c r="D62" s="181"/>
      <c r="E62" s="181">
        <f>'将来負担比率（分子）の構造'!J$45</f>
        <v>17002</v>
      </c>
      <c r="F62" s="181"/>
      <c r="G62" s="181"/>
      <c r="H62" s="181">
        <f>'将来負担比率（分子）の構造'!K$45</f>
        <v>16913</v>
      </c>
      <c r="I62" s="181"/>
      <c r="J62" s="181"/>
      <c r="K62" s="181">
        <f>'将来負担比率（分子）の構造'!L$45</f>
        <v>17385</v>
      </c>
      <c r="L62" s="181"/>
      <c r="M62" s="181"/>
      <c r="N62" s="181">
        <f>'将来負担比率（分子）の構造'!M$45</f>
        <v>17407</v>
      </c>
      <c r="O62" s="181"/>
      <c r="P62" s="181"/>
    </row>
    <row r="63" spans="1:16">
      <c r="A63" s="181" t="s">
        <v>34</v>
      </c>
      <c r="B63" s="181">
        <f>'将来負担比率（分子）の構造'!I$44</f>
        <v>8245</v>
      </c>
      <c r="C63" s="181"/>
      <c r="D63" s="181"/>
      <c r="E63" s="181">
        <f>'将来負担比率（分子）の構造'!J$44</f>
        <v>8081</v>
      </c>
      <c r="F63" s="181"/>
      <c r="G63" s="181"/>
      <c r="H63" s="181">
        <f>'将来負担比率（分子）の構造'!K$44</f>
        <v>7998</v>
      </c>
      <c r="I63" s="181"/>
      <c r="J63" s="181"/>
      <c r="K63" s="181">
        <f>'将来負担比率（分子）の構造'!L$44</f>
        <v>7455</v>
      </c>
      <c r="L63" s="181"/>
      <c r="M63" s="181"/>
      <c r="N63" s="181">
        <f>'将来負担比率（分子）の構造'!M$44</f>
        <v>6838</v>
      </c>
      <c r="O63" s="181"/>
      <c r="P63" s="181"/>
    </row>
    <row r="64" spans="1:16">
      <c r="A64" s="181" t="s">
        <v>33</v>
      </c>
      <c r="B64" s="181">
        <f>'将来負担比率（分子）の構造'!I$43</f>
        <v>58077</v>
      </c>
      <c r="C64" s="181"/>
      <c r="D64" s="181"/>
      <c r="E64" s="181">
        <f>'将来負担比率（分子）の構造'!J$43</f>
        <v>58085</v>
      </c>
      <c r="F64" s="181"/>
      <c r="G64" s="181"/>
      <c r="H64" s="181">
        <f>'将来負担比率（分子）の構造'!K$43</f>
        <v>57443</v>
      </c>
      <c r="I64" s="181"/>
      <c r="J64" s="181"/>
      <c r="K64" s="181">
        <f>'将来負担比率（分子）の構造'!L$43</f>
        <v>55631</v>
      </c>
      <c r="L64" s="181"/>
      <c r="M64" s="181"/>
      <c r="N64" s="181">
        <f>'将来負担比率（分子）の構造'!M$43</f>
        <v>54555</v>
      </c>
      <c r="O64" s="181"/>
      <c r="P64" s="181"/>
    </row>
    <row r="65" spans="1:16">
      <c r="A65" s="181" t="s">
        <v>32</v>
      </c>
      <c r="B65" s="181">
        <f>'将来負担比率（分子）の構造'!I$42</f>
        <v>1436</v>
      </c>
      <c r="C65" s="181"/>
      <c r="D65" s="181"/>
      <c r="E65" s="181">
        <f>'将来負担比率（分子）の構造'!J$42</f>
        <v>1615</v>
      </c>
      <c r="F65" s="181"/>
      <c r="G65" s="181"/>
      <c r="H65" s="181">
        <f>'将来負担比率（分子）の構造'!K$42</f>
        <v>1964</v>
      </c>
      <c r="I65" s="181"/>
      <c r="J65" s="181"/>
      <c r="K65" s="181">
        <f>'将来負担比率（分子）の構造'!L$42</f>
        <v>2689</v>
      </c>
      <c r="L65" s="181"/>
      <c r="M65" s="181"/>
      <c r="N65" s="181">
        <f>'将来負担比率（分子）の構造'!M$42</f>
        <v>2591</v>
      </c>
      <c r="O65" s="181"/>
      <c r="P65" s="181"/>
    </row>
    <row r="66" spans="1:16">
      <c r="A66" s="181" t="s">
        <v>31</v>
      </c>
      <c r="B66" s="181">
        <f>'将来負担比率（分子）の構造'!I$41</f>
        <v>192208</v>
      </c>
      <c r="C66" s="181"/>
      <c r="D66" s="181"/>
      <c r="E66" s="181">
        <f>'将来負担比率（分子）の構造'!J$41</f>
        <v>197223</v>
      </c>
      <c r="F66" s="181"/>
      <c r="G66" s="181"/>
      <c r="H66" s="181">
        <f>'将来負担比率（分子）の構造'!K$41</f>
        <v>202268</v>
      </c>
      <c r="I66" s="181"/>
      <c r="J66" s="181"/>
      <c r="K66" s="181">
        <f>'将来負担比率（分子）の構造'!L$41</f>
        <v>211206</v>
      </c>
      <c r="L66" s="181"/>
      <c r="M66" s="181"/>
      <c r="N66" s="181">
        <f>'将来負担比率（分子）の構造'!M$41</f>
        <v>210769</v>
      </c>
      <c r="O66" s="181"/>
      <c r="P66" s="181"/>
    </row>
    <row r="67" spans="1:16">
      <c r="A67" s="181" t="s">
        <v>74</v>
      </c>
      <c r="B67" s="181" t="e">
        <f>NA()</f>
        <v>#N/A</v>
      </c>
      <c r="C67" s="181">
        <f>IF(ISNUMBER('将来負担比率（分子）の構造'!I$53), IF('将来負担比率（分子）の構造'!I$53 &lt; 0, 0, '将来負担比率（分子）の構造'!I$53), NA())</f>
        <v>107052</v>
      </c>
      <c r="D67" s="181" t="e">
        <f>NA()</f>
        <v>#N/A</v>
      </c>
      <c r="E67" s="181" t="e">
        <f>NA()</f>
        <v>#N/A</v>
      </c>
      <c r="F67" s="181">
        <f>IF(ISNUMBER('将来負担比率（分子）の構造'!J$53), IF('将来負担比率（分子）の構造'!J$53 &lt; 0, 0, '将来負担比率（分子）の構造'!J$53), NA())</f>
        <v>108564</v>
      </c>
      <c r="G67" s="181" t="e">
        <f>NA()</f>
        <v>#N/A</v>
      </c>
      <c r="H67" s="181" t="e">
        <f>NA()</f>
        <v>#N/A</v>
      </c>
      <c r="I67" s="181">
        <f>IF(ISNUMBER('将来負担比率（分子）の構造'!K$53), IF('将来負担比率（分子）の構造'!K$53 &lt; 0, 0, '将来負担比率（分子）の構造'!K$53), NA())</f>
        <v>109350</v>
      </c>
      <c r="J67" s="181" t="e">
        <f>NA()</f>
        <v>#N/A</v>
      </c>
      <c r="K67" s="181" t="e">
        <f>NA()</f>
        <v>#N/A</v>
      </c>
      <c r="L67" s="181">
        <f>IF(ISNUMBER('将来負担比率（分子）の構造'!L$53), IF('将来負担比率（分子）の構造'!L$53 &lt; 0, 0, '将来負担比率（分子）の構造'!L$53), NA())</f>
        <v>119153</v>
      </c>
      <c r="M67" s="181" t="e">
        <f>NA()</f>
        <v>#N/A</v>
      </c>
      <c r="N67" s="181" t="e">
        <f>NA()</f>
        <v>#N/A</v>
      </c>
      <c r="O67" s="181">
        <f>IF(ISNUMBER('将来負担比率（分子）の構造'!M$53), IF('将来負担比率（分子）の構造'!M$53 &lt; 0, 0, '将来負担比率（分子）の構造'!M$53), NA())</f>
        <v>115588</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2894</v>
      </c>
      <c r="C72" s="185">
        <f>基金残高に係る経年分析!G55</f>
        <v>2836</v>
      </c>
      <c r="D72" s="185">
        <f>基金残高に係る経年分析!H55</f>
        <v>3046</v>
      </c>
    </row>
    <row r="73" spans="1:16">
      <c r="A73" s="184" t="s">
        <v>77</v>
      </c>
      <c r="B73" s="185">
        <f>基金残高に係る経年分析!F56</f>
        <v>1954</v>
      </c>
      <c r="C73" s="185">
        <f>基金残高に係る経年分析!G56</f>
        <v>1615</v>
      </c>
      <c r="D73" s="185">
        <f>基金残高に係る経年分析!H56</f>
        <v>1691</v>
      </c>
    </row>
    <row r="74" spans="1:16">
      <c r="A74" s="184" t="s">
        <v>78</v>
      </c>
      <c r="B74" s="185">
        <f>基金残高に係る経年分析!F57</f>
        <v>6384</v>
      </c>
      <c r="C74" s="185">
        <f>基金残高に係る経年分析!G57</f>
        <v>5698</v>
      </c>
      <c r="D74" s="185">
        <f>基金残高に係る経年分析!H57</f>
        <v>5532</v>
      </c>
    </row>
  </sheetData>
  <sheetProtection algorithmName="SHA-512" hashValue="5dBrqw/QjaWhKgNd+JMdBCuw9fVktOcCKHH7I17Abja80NHlyUWlvIIKLTwTfeHOuK2c+WcV+N3sVLAQQK5YVQ==" saltValue="uAoh0MYRlZDTSBZRCFn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10" t="s">
        <v>225</v>
      </c>
      <c r="C5" s="711"/>
      <c r="D5" s="711"/>
      <c r="E5" s="711"/>
      <c r="F5" s="711"/>
      <c r="G5" s="711"/>
      <c r="H5" s="711"/>
      <c r="I5" s="711"/>
      <c r="J5" s="711"/>
      <c r="K5" s="711"/>
      <c r="L5" s="711"/>
      <c r="M5" s="711"/>
      <c r="N5" s="711"/>
      <c r="O5" s="711"/>
      <c r="P5" s="711"/>
      <c r="Q5" s="712"/>
      <c r="R5" s="697">
        <v>44607703</v>
      </c>
      <c r="S5" s="698"/>
      <c r="T5" s="698"/>
      <c r="U5" s="698"/>
      <c r="V5" s="698"/>
      <c r="W5" s="698"/>
      <c r="X5" s="698"/>
      <c r="Y5" s="741"/>
      <c r="Z5" s="759">
        <v>24.2</v>
      </c>
      <c r="AA5" s="759"/>
      <c r="AB5" s="759"/>
      <c r="AC5" s="759"/>
      <c r="AD5" s="760">
        <v>44607703</v>
      </c>
      <c r="AE5" s="760"/>
      <c r="AF5" s="760"/>
      <c r="AG5" s="760"/>
      <c r="AH5" s="760"/>
      <c r="AI5" s="760"/>
      <c r="AJ5" s="760"/>
      <c r="AK5" s="760"/>
      <c r="AL5" s="742">
        <v>58.5</v>
      </c>
      <c r="AM5" s="715"/>
      <c r="AN5" s="715"/>
      <c r="AO5" s="743"/>
      <c r="AP5" s="710" t="s">
        <v>226</v>
      </c>
      <c r="AQ5" s="711"/>
      <c r="AR5" s="711"/>
      <c r="AS5" s="711"/>
      <c r="AT5" s="711"/>
      <c r="AU5" s="711"/>
      <c r="AV5" s="711"/>
      <c r="AW5" s="711"/>
      <c r="AX5" s="711"/>
      <c r="AY5" s="711"/>
      <c r="AZ5" s="711"/>
      <c r="BA5" s="711"/>
      <c r="BB5" s="711"/>
      <c r="BC5" s="711"/>
      <c r="BD5" s="711"/>
      <c r="BE5" s="711"/>
      <c r="BF5" s="712"/>
      <c r="BG5" s="642">
        <v>43463590</v>
      </c>
      <c r="BH5" s="643"/>
      <c r="BI5" s="643"/>
      <c r="BJ5" s="643"/>
      <c r="BK5" s="643"/>
      <c r="BL5" s="643"/>
      <c r="BM5" s="643"/>
      <c r="BN5" s="644"/>
      <c r="BO5" s="675">
        <v>97.4</v>
      </c>
      <c r="BP5" s="675"/>
      <c r="BQ5" s="675"/>
      <c r="BR5" s="675"/>
      <c r="BS5" s="676">
        <v>2033084</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c r="B6" s="639" t="s">
        <v>230</v>
      </c>
      <c r="C6" s="640"/>
      <c r="D6" s="640"/>
      <c r="E6" s="640"/>
      <c r="F6" s="640"/>
      <c r="G6" s="640"/>
      <c r="H6" s="640"/>
      <c r="I6" s="640"/>
      <c r="J6" s="640"/>
      <c r="K6" s="640"/>
      <c r="L6" s="640"/>
      <c r="M6" s="640"/>
      <c r="N6" s="640"/>
      <c r="O6" s="640"/>
      <c r="P6" s="640"/>
      <c r="Q6" s="641"/>
      <c r="R6" s="642">
        <v>852532</v>
      </c>
      <c r="S6" s="643"/>
      <c r="T6" s="643"/>
      <c r="U6" s="643"/>
      <c r="V6" s="643"/>
      <c r="W6" s="643"/>
      <c r="X6" s="643"/>
      <c r="Y6" s="644"/>
      <c r="Z6" s="675">
        <v>0.5</v>
      </c>
      <c r="AA6" s="675"/>
      <c r="AB6" s="675"/>
      <c r="AC6" s="675"/>
      <c r="AD6" s="676">
        <v>852532</v>
      </c>
      <c r="AE6" s="676"/>
      <c r="AF6" s="676"/>
      <c r="AG6" s="676"/>
      <c r="AH6" s="676"/>
      <c r="AI6" s="676"/>
      <c r="AJ6" s="676"/>
      <c r="AK6" s="676"/>
      <c r="AL6" s="645">
        <v>1.1000000000000001</v>
      </c>
      <c r="AM6" s="646"/>
      <c r="AN6" s="646"/>
      <c r="AO6" s="677"/>
      <c r="AP6" s="639" t="s">
        <v>231</v>
      </c>
      <c r="AQ6" s="640"/>
      <c r="AR6" s="640"/>
      <c r="AS6" s="640"/>
      <c r="AT6" s="640"/>
      <c r="AU6" s="640"/>
      <c r="AV6" s="640"/>
      <c r="AW6" s="640"/>
      <c r="AX6" s="640"/>
      <c r="AY6" s="640"/>
      <c r="AZ6" s="640"/>
      <c r="BA6" s="640"/>
      <c r="BB6" s="640"/>
      <c r="BC6" s="640"/>
      <c r="BD6" s="640"/>
      <c r="BE6" s="640"/>
      <c r="BF6" s="641"/>
      <c r="BG6" s="642">
        <v>43463590</v>
      </c>
      <c r="BH6" s="643"/>
      <c r="BI6" s="643"/>
      <c r="BJ6" s="643"/>
      <c r="BK6" s="643"/>
      <c r="BL6" s="643"/>
      <c r="BM6" s="643"/>
      <c r="BN6" s="644"/>
      <c r="BO6" s="675">
        <v>97.4</v>
      </c>
      <c r="BP6" s="675"/>
      <c r="BQ6" s="675"/>
      <c r="BR6" s="675"/>
      <c r="BS6" s="676">
        <v>2033084</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612995</v>
      </c>
      <c r="CS6" s="643"/>
      <c r="CT6" s="643"/>
      <c r="CU6" s="643"/>
      <c r="CV6" s="643"/>
      <c r="CW6" s="643"/>
      <c r="CX6" s="643"/>
      <c r="CY6" s="644"/>
      <c r="CZ6" s="742">
        <v>0.3</v>
      </c>
      <c r="DA6" s="715"/>
      <c r="DB6" s="715"/>
      <c r="DC6" s="745"/>
      <c r="DD6" s="648" t="s">
        <v>127</v>
      </c>
      <c r="DE6" s="643"/>
      <c r="DF6" s="643"/>
      <c r="DG6" s="643"/>
      <c r="DH6" s="643"/>
      <c r="DI6" s="643"/>
      <c r="DJ6" s="643"/>
      <c r="DK6" s="643"/>
      <c r="DL6" s="643"/>
      <c r="DM6" s="643"/>
      <c r="DN6" s="643"/>
      <c r="DO6" s="643"/>
      <c r="DP6" s="644"/>
      <c r="DQ6" s="648">
        <v>612510</v>
      </c>
      <c r="DR6" s="643"/>
      <c r="DS6" s="643"/>
      <c r="DT6" s="643"/>
      <c r="DU6" s="643"/>
      <c r="DV6" s="643"/>
      <c r="DW6" s="643"/>
      <c r="DX6" s="643"/>
      <c r="DY6" s="643"/>
      <c r="DZ6" s="643"/>
      <c r="EA6" s="643"/>
      <c r="EB6" s="643"/>
      <c r="EC6" s="688"/>
    </row>
    <row r="7" spans="2:143" ht="11.25" customHeight="1">
      <c r="B7" s="639" t="s">
        <v>233</v>
      </c>
      <c r="C7" s="640"/>
      <c r="D7" s="640"/>
      <c r="E7" s="640"/>
      <c r="F7" s="640"/>
      <c r="G7" s="640"/>
      <c r="H7" s="640"/>
      <c r="I7" s="640"/>
      <c r="J7" s="640"/>
      <c r="K7" s="640"/>
      <c r="L7" s="640"/>
      <c r="M7" s="640"/>
      <c r="N7" s="640"/>
      <c r="O7" s="640"/>
      <c r="P7" s="640"/>
      <c r="Q7" s="641"/>
      <c r="R7" s="642">
        <v>91462</v>
      </c>
      <c r="S7" s="643"/>
      <c r="T7" s="643"/>
      <c r="U7" s="643"/>
      <c r="V7" s="643"/>
      <c r="W7" s="643"/>
      <c r="X7" s="643"/>
      <c r="Y7" s="644"/>
      <c r="Z7" s="675">
        <v>0</v>
      </c>
      <c r="AA7" s="675"/>
      <c r="AB7" s="675"/>
      <c r="AC7" s="675"/>
      <c r="AD7" s="676">
        <v>91462</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20438590</v>
      </c>
      <c r="BH7" s="643"/>
      <c r="BI7" s="643"/>
      <c r="BJ7" s="643"/>
      <c r="BK7" s="643"/>
      <c r="BL7" s="643"/>
      <c r="BM7" s="643"/>
      <c r="BN7" s="644"/>
      <c r="BO7" s="675">
        <v>45.8</v>
      </c>
      <c r="BP7" s="675"/>
      <c r="BQ7" s="675"/>
      <c r="BR7" s="675"/>
      <c r="BS7" s="676">
        <v>674959</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41777009</v>
      </c>
      <c r="CS7" s="643"/>
      <c r="CT7" s="643"/>
      <c r="CU7" s="643"/>
      <c r="CV7" s="643"/>
      <c r="CW7" s="643"/>
      <c r="CX7" s="643"/>
      <c r="CY7" s="644"/>
      <c r="CZ7" s="675">
        <v>22.9</v>
      </c>
      <c r="DA7" s="675"/>
      <c r="DB7" s="675"/>
      <c r="DC7" s="675"/>
      <c r="DD7" s="648">
        <v>391378</v>
      </c>
      <c r="DE7" s="643"/>
      <c r="DF7" s="643"/>
      <c r="DG7" s="643"/>
      <c r="DH7" s="643"/>
      <c r="DI7" s="643"/>
      <c r="DJ7" s="643"/>
      <c r="DK7" s="643"/>
      <c r="DL7" s="643"/>
      <c r="DM7" s="643"/>
      <c r="DN7" s="643"/>
      <c r="DO7" s="643"/>
      <c r="DP7" s="644"/>
      <c r="DQ7" s="648">
        <v>7291382</v>
      </c>
      <c r="DR7" s="643"/>
      <c r="DS7" s="643"/>
      <c r="DT7" s="643"/>
      <c r="DU7" s="643"/>
      <c r="DV7" s="643"/>
      <c r="DW7" s="643"/>
      <c r="DX7" s="643"/>
      <c r="DY7" s="643"/>
      <c r="DZ7" s="643"/>
      <c r="EA7" s="643"/>
      <c r="EB7" s="643"/>
      <c r="EC7" s="688"/>
    </row>
    <row r="8" spans="2:143" ht="11.25" customHeight="1">
      <c r="B8" s="639" t="s">
        <v>236</v>
      </c>
      <c r="C8" s="640"/>
      <c r="D8" s="640"/>
      <c r="E8" s="640"/>
      <c r="F8" s="640"/>
      <c r="G8" s="640"/>
      <c r="H8" s="640"/>
      <c r="I8" s="640"/>
      <c r="J8" s="640"/>
      <c r="K8" s="640"/>
      <c r="L8" s="640"/>
      <c r="M8" s="640"/>
      <c r="N8" s="640"/>
      <c r="O8" s="640"/>
      <c r="P8" s="640"/>
      <c r="Q8" s="641"/>
      <c r="R8" s="642">
        <v>151867</v>
      </c>
      <c r="S8" s="643"/>
      <c r="T8" s="643"/>
      <c r="U8" s="643"/>
      <c r="V8" s="643"/>
      <c r="W8" s="643"/>
      <c r="X8" s="643"/>
      <c r="Y8" s="644"/>
      <c r="Z8" s="675">
        <v>0.1</v>
      </c>
      <c r="AA8" s="675"/>
      <c r="AB8" s="675"/>
      <c r="AC8" s="675"/>
      <c r="AD8" s="676">
        <v>151867</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565916</v>
      </c>
      <c r="BH8" s="643"/>
      <c r="BI8" s="643"/>
      <c r="BJ8" s="643"/>
      <c r="BK8" s="643"/>
      <c r="BL8" s="643"/>
      <c r="BM8" s="643"/>
      <c r="BN8" s="644"/>
      <c r="BO8" s="675">
        <v>1.3</v>
      </c>
      <c r="BP8" s="675"/>
      <c r="BQ8" s="675"/>
      <c r="BR8" s="675"/>
      <c r="BS8" s="648" t="s">
        <v>127</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72954163</v>
      </c>
      <c r="CS8" s="643"/>
      <c r="CT8" s="643"/>
      <c r="CU8" s="643"/>
      <c r="CV8" s="643"/>
      <c r="CW8" s="643"/>
      <c r="CX8" s="643"/>
      <c r="CY8" s="644"/>
      <c r="CZ8" s="675">
        <v>40</v>
      </c>
      <c r="DA8" s="675"/>
      <c r="DB8" s="675"/>
      <c r="DC8" s="675"/>
      <c r="DD8" s="648">
        <v>1721099</v>
      </c>
      <c r="DE8" s="643"/>
      <c r="DF8" s="643"/>
      <c r="DG8" s="643"/>
      <c r="DH8" s="643"/>
      <c r="DI8" s="643"/>
      <c r="DJ8" s="643"/>
      <c r="DK8" s="643"/>
      <c r="DL8" s="643"/>
      <c r="DM8" s="643"/>
      <c r="DN8" s="643"/>
      <c r="DO8" s="643"/>
      <c r="DP8" s="644"/>
      <c r="DQ8" s="648">
        <v>31456519</v>
      </c>
      <c r="DR8" s="643"/>
      <c r="DS8" s="643"/>
      <c r="DT8" s="643"/>
      <c r="DU8" s="643"/>
      <c r="DV8" s="643"/>
      <c r="DW8" s="643"/>
      <c r="DX8" s="643"/>
      <c r="DY8" s="643"/>
      <c r="DZ8" s="643"/>
      <c r="EA8" s="643"/>
      <c r="EB8" s="643"/>
      <c r="EC8" s="688"/>
    </row>
    <row r="9" spans="2:143" ht="11.25" customHeight="1">
      <c r="B9" s="639" t="s">
        <v>239</v>
      </c>
      <c r="C9" s="640"/>
      <c r="D9" s="640"/>
      <c r="E9" s="640"/>
      <c r="F9" s="640"/>
      <c r="G9" s="640"/>
      <c r="H9" s="640"/>
      <c r="I9" s="640"/>
      <c r="J9" s="640"/>
      <c r="K9" s="640"/>
      <c r="L9" s="640"/>
      <c r="M9" s="640"/>
      <c r="N9" s="640"/>
      <c r="O9" s="640"/>
      <c r="P9" s="640"/>
      <c r="Q9" s="641"/>
      <c r="R9" s="642">
        <v>187529</v>
      </c>
      <c r="S9" s="643"/>
      <c r="T9" s="643"/>
      <c r="U9" s="643"/>
      <c r="V9" s="643"/>
      <c r="W9" s="643"/>
      <c r="X9" s="643"/>
      <c r="Y9" s="644"/>
      <c r="Z9" s="675">
        <v>0.1</v>
      </c>
      <c r="AA9" s="675"/>
      <c r="AB9" s="675"/>
      <c r="AC9" s="675"/>
      <c r="AD9" s="676">
        <v>187529</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16627432</v>
      </c>
      <c r="BH9" s="643"/>
      <c r="BI9" s="643"/>
      <c r="BJ9" s="643"/>
      <c r="BK9" s="643"/>
      <c r="BL9" s="643"/>
      <c r="BM9" s="643"/>
      <c r="BN9" s="644"/>
      <c r="BO9" s="675">
        <v>37.299999999999997</v>
      </c>
      <c r="BP9" s="675"/>
      <c r="BQ9" s="675"/>
      <c r="BR9" s="675"/>
      <c r="BS9" s="648" t="s">
        <v>127</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9915754</v>
      </c>
      <c r="CS9" s="643"/>
      <c r="CT9" s="643"/>
      <c r="CU9" s="643"/>
      <c r="CV9" s="643"/>
      <c r="CW9" s="643"/>
      <c r="CX9" s="643"/>
      <c r="CY9" s="644"/>
      <c r="CZ9" s="675">
        <v>5.4</v>
      </c>
      <c r="DA9" s="675"/>
      <c r="DB9" s="675"/>
      <c r="DC9" s="675"/>
      <c r="DD9" s="648">
        <v>996397</v>
      </c>
      <c r="DE9" s="643"/>
      <c r="DF9" s="643"/>
      <c r="DG9" s="643"/>
      <c r="DH9" s="643"/>
      <c r="DI9" s="643"/>
      <c r="DJ9" s="643"/>
      <c r="DK9" s="643"/>
      <c r="DL9" s="643"/>
      <c r="DM9" s="643"/>
      <c r="DN9" s="643"/>
      <c r="DO9" s="643"/>
      <c r="DP9" s="644"/>
      <c r="DQ9" s="648">
        <v>6695048</v>
      </c>
      <c r="DR9" s="643"/>
      <c r="DS9" s="643"/>
      <c r="DT9" s="643"/>
      <c r="DU9" s="643"/>
      <c r="DV9" s="643"/>
      <c r="DW9" s="643"/>
      <c r="DX9" s="643"/>
      <c r="DY9" s="643"/>
      <c r="DZ9" s="643"/>
      <c r="EA9" s="643"/>
      <c r="EB9" s="643"/>
      <c r="EC9" s="688"/>
    </row>
    <row r="10" spans="2:143" ht="11.25" customHeight="1">
      <c r="B10" s="639" t="s">
        <v>242</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127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1068318</v>
      </c>
      <c r="BH10" s="643"/>
      <c r="BI10" s="643"/>
      <c r="BJ10" s="643"/>
      <c r="BK10" s="643"/>
      <c r="BL10" s="643"/>
      <c r="BM10" s="643"/>
      <c r="BN10" s="644"/>
      <c r="BO10" s="675">
        <v>2.4</v>
      </c>
      <c r="BP10" s="675"/>
      <c r="BQ10" s="675"/>
      <c r="BR10" s="675"/>
      <c r="BS10" s="648">
        <v>178118</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v>195234</v>
      </c>
      <c r="CS10" s="643"/>
      <c r="CT10" s="643"/>
      <c r="CU10" s="643"/>
      <c r="CV10" s="643"/>
      <c r="CW10" s="643"/>
      <c r="CX10" s="643"/>
      <c r="CY10" s="644"/>
      <c r="CZ10" s="675">
        <v>0.1</v>
      </c>
      <c r="DA10" s="675"/>
      <c r="DB10" s="675"/>
      <c r="DC10" s="675"/>
      <c r="DD10" s="648">
        <v>13282</v>
      </c>
      <c r="DE10" s="643"/>
      <c r="DF10" s="643"/>
      <c r="DG10" s="643"/>
      <c r="DH10" s="643"/>
      <c r="DI10" s="643"/>
      <c r="DJ10" s="643"/>
      <c r="DK10" s="643"/>
      <c r="DL10" s="643"/>
      <c r="DM10" s="643"/>
      <c r="DN10" s="643"/>
      <c r="DO10" s="643"/>
      <c r="DP10" s="644"/>
      <c r="DQ10" s="648">
        <v>79329</v>
      </c>
      <c r="DR10" s="643"/>
      <c r="DS10" s="643"/>
      <c r="DT10" s="643"/>
      <c r="DU10" s="643"/>
      <c r="DV10" s="643"/>
      <c r="DW10" s="643"/>
      <c r="DX10" s="643"/>
      <c r="DY10" s="643"/>
      <c r="DZ10" s="643"/>
      <c r="EA10" s="643"/>
      <c r="EB10" s="643"/>
      <c r="EC10" s="688"/>
    </row>
    <row r="11" spans="2:143" ht="11.25" customHeight="1">
      <c r="B11" s="639" t="s">
        <v>245</v>
      </c>
      <c r="C11" s="640"/>
      <c r="D11" s="640"/>
      <c r="E11" s="640"/>
      <c r="F11" s="640"/>
      <c r="G11" s="640"/>
      <c r="H11" s="640"/>
      <c r="I11" s="640"/>
      <c r="J11" s="640"/>
      <c r="K11" s="640"/>
      <c r="L11" s="640"/>
      <c r="M11" s="640"/>
      <c r="N11" s="640"/>
      <c r="O11" s="640"/>
      <c r="P11" s="640"/>
      <c r="Q11" s="641"/>
      <c r="R11" s="642">
        <v>7575155</v>
      </c>
      <c r="S11" s="643"/>
      <c r="T11" s="643"/>
      <c r="U11" s="643"/>
      <c r="V11" s="643"/>
      <c r="W11" s="643"/>
      <c r="X11" s="643"/>
      <c r="Y11" s="644"/>
      <c r="Z11" s="645">
        <v>4.0999999999999996</v>
      </c>
      <c r="AA11" s="646"/>
      <c r="AB11" s="646"/>
      <c r="AC11" s="647"/>
      <c r="AD11" s="648">
        <v>7575155</v>
      </c>
      <c r="AE11" s="643"/>
      <c r="AF11" s="643"/>
      <c r="AG11" s="643"/>
      <c r="AH11" s="643"/>
      <c r="AI11" s="643"/>
      <c r="AJ11" s="643"/>
      <c r="AK11" s="644"/>
      <c r="AL11" s="645">
        <v>9.9</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2176924</v>
      </c>
      <c r="BH11" s="643"/>
      <c r="BI11" s="643"/>
      <c r="BJ11" s="643"/>
      <c r="BK11" s="643"/>
      <c r="BL11" s="643"/>
      <c r="BM11" s="643"/>
      <c r="BN11" s="644"/>
      <c r="BO11" s="675">
        <v>4.9000000000000004</v>
      </c>
      <c r="BP11" s="675"/>
      <c r="BQ11" s="675"/>
      <c r="BR11" s="675"/>
      <c r="BS11" s="648">
        <v>496841</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2449905</v>
      </c>
      <c r="CS11" s="643"/>
      <c r="CT11" s="643"/>
      <c r="CU11" s="643"/>
      <c r="CV11" s="643"/>
      <c r="CW11" s="643"/>
      <c r="CX11" s="643"/>
      <c r="CY11" s="644"/>
      <c r="CZ11" s="675">
        <v>1.3</v>
      </c>
      <c r="DA11" s="675"/>
      <c r="DB11" s="675"/>
      <c r="DC11" s="675"/>
      <c r="DD11" s="648">
        <v>975061</v>
      </c>
      <c r="DE11" s="643"/>
      <c r="DF11" s="643"/>
      <c r="DG11" s="643"/>
      <c r="DH11" s="643"/>
      <c r="DI11" s="643"/>
      <c r="DJ11" s="643"/>
      <c r="DK11" s="643"/>
      <c r="DL11" s="643"/>
      <c r="DM11" s="643"/>
      <c r="DN11" s="643"/>
      <c r="DO11" s="643"/>
      <c r="DP11" s="644"/>
      <c r="DQ11" s="648">
        <v>1193821</v>
      </c>
      <c r="DR11" s="643"/>
      <c r="DS11" s="643"/>
      <c r="DT11" s="643"/>
      <c r="DU11" s="643"/>
      <c r="DV11" s="643"/>
      <c r="DW11" s="643"/>
      <c r="DX11" s="643"/>
      <c r="DY11" s="643"/>
      <c r="DZ11" s="643"/>
      <c r="EA11" s="643"/>
      <c r="EB11" s="643"/>
      <c r="EC11" s="688"/>
    </row>
    <row r="12" spans="2:143" ht="11.25" customHeight="1">
      <c r="B12" s="639" t="s">
        <v>248</v>
      </c>
      <c r="C12" s="640"/>
      <c r="D12" s="640"/>
      <c r="E12" s="640"/>
      <c r="F12" s="640"/>
      <c r="G12" s="640"/>
      <c r="H12" s="640"/>
      <c r="I12" s="640"/>
      <c r="J12" s="640"/>
      <c r="K12" s="640"/>
      <c r="L12" s="640"/>
      <c r="M12" s="640"/>
      <c r="N12" s="640"/>
      <c r="O12" s="640"/>
      <c r="P12" s="640"/>
      <c r="Q12" s="641"/>
      <c r="R12" s="642">
        <v>10019</v>
      </c>
      <c r="S12" s="643"/>
      <c r="T12" s="643"/>
      <c r="U12" s="643"/>
      <c r="V12" s="643"/>
      <c r="W12" s="643"/>
      <c r="X12" s="643"/>
      <c r="Y12" s="644"/>
      <c r="Z12" s="675">
        <v>0</v>
      </c>
      <c r="AA12" s="675"/>
      <c r="AB12" s="675"/>
      <c r="AC12" s="675"/>
      <c r="AD12" s="676">
        <v>10019</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19741449</v>
      </c>
      <c r="BH12" s="643"/>
      <c r="BI12" s="643"/>
      <c r="BJ12" s="643"/>
      <c r="BK12" s="643"/>
      <c r="BL12" s="643"/>
      <c r="BM12" s="643"/>
      <c r="BN12" s="644"/>
      <c r="BO12" s="675">
        <v>44.3</v>
      </c>
      <c r="BP12" s="675"/>
      <c r="BQ12" s="675"/>
      <c r="BR12" s="675"/>
      <c r="BS12" s="648">
        <v>1304953</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4362951</v>
      </c>
      <c r="CS12" s="643"/>
      <c r="CT12" s="643"/>
      <c r="CU12" s="643"/>
      <c r="CV12" s="643"/>
      <c r="CW12" s="643"/>
      <c r="CX12" s="643"/>
      <c r="CY12" s="644"/>
      <c r="CZ12" s="675">
        <v>2.4</v>
      </c>
      <c r="DA12" s="675"/>
      <c r="DB12" s="675"/>
      <c r="DC12" s="675"/>
      <c r="DD12" s="648">
        <v>766744</v>
      </c>
      <c r="DE12" s="643"/>
      <c r="DF12" s="643"/>
      <c r="DG12" s="643"/>
      <c r="DH12" s="643"/>
      <c r="DI12" s="643"/>
      <c r="DJ12" s="643"/>
      <c r="DK12" s="643"/>
      <c r="DL12" s="643"/>
      <c r="DM12" s="643"/>
      <c r="DN12" s="643"/>
      <c r="DO12" s="643"/>
      <c r="DP12" s="644"/>
      <c r="DQ12" s="648">
        <v>3499343</v>
      </c>
      <c r="DR12" s="643"/>
      <c r="DS12" s="643"/>
      <c r="DT12" s="643"/>
      <c r="DU12" s="643"/>
      <c r="DV12" s="643"/>
      <c r="DW12" s="643"/>
      <c r="DX12" s="643"/>
      <c r="DY12" s="643"/>
      <c r="DZ12" s="643"/>
      <c r="EA12" s="643"/>
      <c r="EB12" s="643"/>
      <c r="EC12" s="688"/>
    </row>
    <row r="13" spans="2:143" ht="11.25" customHeight="1">
      <c r="B13" s="639" t="s">
        <v>251</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127</v>
      </c>
      <c r="AA13" s="675"/>
      <c r="AB13" s="675"/>
      <c r="AC13" s="675"/>
      <c r="AD13" s="676" t="s">
        <v>127</v>
      </c>
      <c r="AE13" s="676"/>
      <c r="AF13" s="676"/>
      <c r="AG13" s="676"/>
      <c r="AH13" s="676"/>
      <c r="AI13" s="676"/>
      <c r="AJ13" s="676"/>
      <c r="AK13" s="676"/>
      <c r="AL13" s="645" t="s">
        <v>127</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19580089</v>
      </c>
      <c r="BH13" s="643"/>
      <c r="BI13" s="643"/>
      <c r="BJ13" s="643"/>
      <c r="BK13" s="643"/>
      <c r="BL13" s="643"/>
      <c r="BM13" s="643"/>
      <c r="BN13" s="644"/>
      <c r="BO13" s="675">
        <v>43.9</v>
      </c>
      <c r="BP13" s="675"/>
      <c r="BQ13" s="675"/>
      <c r="BR13" s="675"/>
      <c r="BS13" s="648">
        <v>1304953</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14926055</v>
      </c>
      <c r="CS13" s="643"/>
      <c r="CT13" s="643"/>
      <c r="CU13" s="643"/>
      <c r="CV13" s="643"/>
      <c r="CW13" s="643"/>
      <c r="CX13" s="643"/>
      <c r="CY13" s="644"/>
      <c r="CZ13" s="675">
        <v>8.1999999999999993</v>
      </c>
      <c r="DA13" s="675"/>
      <c r="DB13" s="675"/>
      <c r="DC13" s="675"/>
      <c r="DD13" s="648">
        <v>7188371</v>
      </c>
      <c r="DE13" s="643"/>
      <c r="DF13" s="643"/>
      <c r="DG13" s="643"/>
      <c r="DH13" s="643"/>
      <c r="DI13" s="643"/>
      <c r="DJ13" s="643"/>
      <c r="DK13" s="643"/>
      <c r="DL13" s="643"/>
      <c r="DM13" s="643"/>
      <c r="DN13" s="643"/>
      <c r="DO13" s="643"/>
      <c r="DP13" s="644"/>
      <c r="DQ13" s="648">
        <v>7855735</v>
      </c>
      <c r="DR13" s="643"/>
      <c r="DS13" s="643"/>
      <c r="DT13" s="643"/>
      <c r="DU13" s="643"/>
      <c r="DV13" s="643"/>
      <c r="DW13" s="643"/>
      <c r="DX13" s="643"/>
      <c r="DY13" s="643"/>
      <c r="DZ13" s="643"/>
      <c r="EA13" s="643"/>
      <c r="EB13" s="643"/>
      <c r="EC13" s="688"/>
    </row>
    <row r="14" spans="2:143" ht="11.25" customHeight="1">
      <c r="B14" s="639" t="s">
        <v>254</v>
      </c>
      <c r="C14" s="640"/>
      <c r="D14" s="640"/>
      <c r="E14" s="640"/>
      <c r="F14" s="640"/>
      <c r="G14" s="640"/>
      <c r="H14" s="640"/>
      <c r="I14" s="640"/>
      <c r="J14" s="640"/>
      <c r="K14" s="640"/>
      <c r="L14" s="640"/>
      <c r="M14" s="640"/>
      <c r="N14" s="640"/>
      <c r="O14" s="640"/>
      <c r="P14" s="640"/>
      <c r="Q14" s="641"/>
      <c r="R14" s="642" t="s">
        <v>255</v>
      </c>
      <c r="S14" s="643"/>
      <c r="T14" s="643"/>
      <c r="U14" s="643"/>
      <c r="V14" s="643"/>
      <c r="W14" s="643"/>
      <c r="X14" s="643"/>
      <c r="Y14" s="644"/>
      <c r="Z14" s="675" t="s">
        <v>255</v>
      </c>
      <c r="AA14" s="675"/>
      <c r="AB14" s="675"/>
      <c r="AC14" s="675"/>
      <c r="AD14" s="676" t="s">
        <v>127</v>
      </c>
      <c r="AE14" s="676"/>
      <c r="AF14" s="676"/>
      <c r="AG14" s="676"/>
      <c r="AH14" s="676"/>
      <c r="AI14" s="676"/>
      <c r="AJ14" s="676"/>
      <c r="AK14" s="676"/>
      <c r="AL14" s="645" t="s">
        <v>127</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1057300</v>
      </c>
      <c r="BH14" s="643"/>
      <c r="BI14" s="643"/>
      <c r="BJ14" s="643"/>
      <c r="BK14" s="643"/>
      <c r="BL14" s="643"/>
      <c r="BM14" s="643"/>
      <c r="BN14" s="644"/>
      <c r="BO14" s="675">
        <v>2.4</v>
      </c>
      <c r="BP14" s="675"/>
      <c r="BQ14" s="675"/>
      <c r="BR14" s="675"/>
      <c r="BS14" s="648">
        <v>53172</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4982412</v>
      </c>
      <c r="CS14" s="643"/>
      <c r="CT14" s="643"/>
      <c r="CU14" s="643"/>
      <c r="CV14" s="643"/>
      <c r="CW14" s="643"/>
      <c r="CX14" s="643"/>
      <c r="CY14" s="644"/>
      <c r="CZ14" s="675">
        <v>2.7</v>
      </c>
      <c r="DA14" s="675"/>
      <c r="DB14" s="675"/>
      <c r="DC14" s="675"/>
      <c r="DD14" s="648">
        <v>1190472</v>
      </c>
      <c r="DE14" s="643"/>
      <c r="DF14" s="643"/>
      <c r="DG14" s="643"/>
      <c r="DH14" s="643"/>
      <c r="DI14" s="643"/>
      <c r="DJ14" s="643"/>
      <c r="DK14" s="643"/>
      <c r="DL14" s="643"/>
      <c r="DM14" s="643"/>
      <c r="DN14" s="643"/>
      <c r="DO14" s="643"/>
      <c r="DP14" s="644"/>
      <c r="DQ14" s="648">
        <v>3627572</v>
      </c>
      <c r="DR14" s="643"/>
      <c r="DS14" s="643"/>
      <c r="DT14" s="643"/>
      <c r="DU14" s="643"/>
      <c r="DV14" s="643"/>
      <c r="DW14" s="643"/>
      <c r="DX14" s="643"/>
      <c r="DY14" s="643"/>
      <c r="DZ14" s="643"/>
      <c r="EA14" s="643"/>
      <c r="EB14" s="643"/>
      <c r="EC14" s="688"/>
    </row>
    <row r="15" spans="2:143" ht="11.25" customHeight="1">
      <c r="B15" s="639" t="s">
        <v>258</v>
      </c>
      <c r="C15" s="640"/>
      <c r="D15" s="640"/>
      <c r="E15" s="640"/>
      <c r="F15" s="640"/>
      <c r="G15" s="640"/>
      <c r="H15" s="640"/>
      <c r="I15" s="640"/>
      <c r="J15" s="640"/>
      <c r="K15" s="640"/>
      <c r="L15" s="640"/>
      <c r="M15" s="640"/>
      <c r="N15" s="640"/>
      <c r="O15" s="640"/>
      <c r="P15" s="640"/>
      <c r="Q15" s="641"/>
      <c r="R15" s="642" t="s">
        <v>255</v>
      </c>
      <c r="S15" s="643"/>
      <c r="T15" s="643"/>
      <c r="U15" s="643"/>
      <c r="V15" s="643"/>
      <c r="W15" s="643"/>
      <c r="X15" s="643"/>
      <c r="Y15" s="644"/>
      <c r="Z15" s="675" t="s">
        <v>255</v>
      </c>
      <c r="AA15" s="675"/>
      <c r="AB15" s="675"/>
      <c r="AC15" s="675"/>
      <c r="AD15" s="676" t="s">
        <v>127</v>
      </c>
      <c r="AE15" s="676"/>
      <c r="AF15" s="676"/>
      <c r="AG15" s="676"/>
      <c r="AH15" s="676"/>
      <c r="AI15" s="676"/>
      <c r="AJ15" s="676"/>
      <c r="AK15" s="676"/>
      <c r="AL15" s="645" t="s">
        <v>127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2222411</v>
      </c>
      <c r="BH15" s="643"/>
      <c r="BI15" s="643"/>
      <c r="BJ15" s="643"/>
      <c r="BK15" s="643"/>
      <c r="BL15" s="643"/>
      <c r="BM15" s="643"/>
      <c r="BN15" s="644"/>
      <c r="BO15" s="675">
        <v>5</v>
      </c>
      <c r="BP15" s="675"/>
      <c r="BQ15" s="675"/>
      <c r="BR15" s="675"/>
      <c r="BS15" s="648" t="s">
        <v>127</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13563873</v>
      </c>
      <c r="CS15" s="643"/>
      <c r="CT15" s="643"/>
      <c r="CU15" s="643"/>
      <c r="CV15" s="643"/>
      <c r="CW15" s="643"/>
      <c r="CX15" s="643"/>
      <c r="CY15" s="644"/>
      <c r="CZ15" s="675">
        <v>7.4</v>
      </c>
      <c r="DA15" s="675"/>
      <c r="DB15" s="675"/>
      <c r="DC15" s="675"/>
      <c r="DD15" s="648">
        <v>2744787</v>
      </c>
      <c r="DE15" s="643"/>
      <c r="DF15" s="643"/>
      <c r="DG15" s="643"/>
      <c r="DH15" s="643"/>
      <c r="DI15" s="643"/>
      <c r="DJ15" s="643"/>
      <c r="DK15" s="643"/>
      <c r="DL15" s="643"/>
      <c r="DM15" s="643"/>
      <c r="DN15" s="643"/>
      <c r="DO15" s="643"/>
      <c r="DP15" s="644"/>
      <c r="DQ15" s="648">
        <v>8791638</v>
      </c>
      <c r="DR15" s="643"/>
      <c r="DS15" s="643"/>
      <c r="DT15" s="643"/>
      <c r="DU15" s="643"/>
      <c r="DV15" s="643"/>
      <c r="DW15" s="643"/>
      <c r="DX15" s="643"/>
      <c r="DY15" s="643"/>
      <c r="DZ15" s="643"/>
      <c r="EA15" s="643"/>
      <c r="EB15" s="643"/>
      <c r="EC15" s="688"/>
    </row>
    <row r="16" spans="2:143" ht="11.25" customHeight="1">
      <c r="B16" s="639" t="s">
        <v>261</v>
      </c>
      <c r="C16" s="640"/>
      <c r="D16" s="640"/>
      <c r="E16" s="640"/>
      <c r="F16" s="640"/>
      <c r="G16" s="640"/>
      <c r="H16" s="640"/>
      <c r="I16" s="640"/>
      <c r="J16" s="640"/>
      <c r="K16" s="640"/>
      <c r="L16" s="640"/>
      <c r="M16" s="640"/>
      <c r="N16" s="640"/>
      <c r="O16" s="640"/>
      <c r="P16" s="640"/>
      <c r="Q16" s="641"/>
      <c r="R16" s="642">
        <v>44236</v>
      </c>
      <c r="S16" s="643"/>
      <c r="T16" s="643"/>
      <c r="U16" s="643"/>
      <c r="V16" s="643"/>
      <c r="W16" s="643"/>
      <c r="X16" s="643"/>
      <c r="Y16" s="644"/>
      <c r="Z16" s="675">
        <v>0</v>
      </c>
      <c r="AA16" s="675"/>
      <c r="AB16" s="675"/>
      <c r="AC16" s="675"/>
      <c r="AD16" s="676">
        <v>44236</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v>3840</v>
      </c>
      <c r="BH16" s="643"/>
      <c r="BI16" s="643"/>
      <c r="BJ16" s="643"/>
      <c r="BK16" s="643"/>
      <c r="BL16" s="643"/>
      <c r="BM16" s="643"/>
      <c r="BN16" s="644"/>
      <c r="BO16" s="675">
        <v>0</v>
      </c>
      <c r="BP16" s="675"/>
      <c r="BQ16" s="675"/>
      <c r="BR16" s="675"/>
      <c r="BS16" s="648" t="s">
        <v>255</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v>296362</v>
      </c>
      <c r="CS16" s="643"/>
      <c r="CT16" s="643"/>
      <c r="CU16" s="643"/>
      <c r="CV16" s="643"/>
      <c r="CW16" s="643"/>
      <c r="CX16" s="643"/>
      <c r="CY16" s="644"/>
      <c r="CZ16" s="675">
        <v>0.2</v>
      </c>
      <c r="DA16" s="675"/>
      <c r="DB16" s="675"/>
      <c r="DC16" s="675"/>
      <c r="DD16" s="648" t="s">
        <v>127</v>
      </c>
      <c r="DE16" s="643"/>
      <c r="DF16" s="643"/>
      <c r="DG16" s="643"/>
      <c r="DH16" s="643"/>
      <c r="DI16" s="643"/>
      <c r="DJ16" s="643"/>
      <c r="DK16" s="643"/>
      <c r="DL16" s="643"/>
      <c r="DM16" s="643"/>
      <c r="DN16" s="643"/>
      <c r="DO16" s="643"/>
      <c r="DP16" s="644"/>
      <c r="DQ16" s="648">
        <v>2807</v>
      </c>
      <c r="DR16" s="643"/>
      <c r="DS16" s="643"/>
      <c r="DT16" s="643"/>
      <c r="DU16" s="643"/>
      <c r="DV16" s="643"/>
      <c r="DW16" s="643"/>
      <c r="DX16" s="643"/>
      <c r="DY16" s="643"/>
      <c r="DZ16" s="643"/>
      <c r="EA16" s="643"/>
      <c r="EB16" s="643"/>
      <c r="EC16" s="688"/>
    </row>
    <row r="17" spans="2:133" ht="11.25" customHeight="1">
      <c r="B17" s="639" t="s">
        <v>264</v>
      </c>
      <c r="C17" s="640"/>
      <c r="D17" s="640"/>
      <c r="E17" s="640"/>
      <c r="F17" s="640"/>
      <c r="G17" s="640"/>
      <c r="H17" s="640"/>
      <c r="I17" s="640"/>
      <c r="J17" s="640"/>
      <c r="K17" s="640"/>
      <c r="L17" s="640"/>
      <c r="M17" s="640"/>
      <c r="N17" s="640"/>
      <c r="O17" s="640"/>
      <c r="P17" s="640"/>
      <c r="Q17" s="641"/>
      <c r="R17" s="642">
        <v>359410</v>
      </c>
      <c r="S17" s="643"/>
      <c r="T17" s="643"/>
      <c r="U17" s="643"/>
      <c r="V17" s="643"/>
      <c r="W17" s="643"/>
      <c r="X17" s="643"/>
      <c r="Y17" s="644"/>
      <c r="Z17" s="675">
        <v>0.2</v>
      </c>
      <c r="AA17" s="675"/>
      <c r="AB17" s="675"/>
      <c r="AC17" s="675"/>
      <c r="AD17" s="676">
        <v>359410</v>
      </c>
      <c r="AE17" s="676"/>
      <c r="AF17" s="676"/>
      <c r="AG17" s="676"/>
      <c r="AH17" s="676"/>
      <c r="AI17" s="676"/>
      <c r="AJ17" s="676"/>
      <c r="AK17" s="676"/>
      <c r="AL17" s="645">
        <v>0.5</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127</v>
      </c>
      <c r="BP17" s="675"/>
      <c r="BQ17" s="675"/>
      <c r="BR17" s="675"/>
      <c r="BS17" s="648" t="s">
        <v>127</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16199932</v>
      </c>
      <c r="CS17" s="643"/>
      <c r="CT17" s="643"/>
      <c r="CU17" s="643"/>
      <c r="CV17" s="643"/>
      <c r="CW17" s="643"/>
      <c r="CX17" s="643"/>
      <c r="CY17" s="644"/>
      <c r="CZ17" s="675">
        <v>8.9</v>
      </c>
      <c r="DA17" s="675"/>
      <c r="DB17" s="675"/>
      <c r="DC17" s="675"/>
      <c r="DD17" s="648" t="s">
        <v>127</v>
      </c>
      <c r="DE17" s="643"/>
      <c r="DF17" s="643"/>
      <c r="DG17" s="643"/>
      <c r="DH17" s="643"/>
      <c r="DI17" s="643"/>
      <c r="DJ17" s="643"/>
      <c r="DK17" s="643"/>
      <c r="DL17" s="643"/>
      <c r="DM17" s="643"/>
      <c r="DN17" s="643"/>
      <c r="DO17" s="643"/>
      <c r="DP17" s="644"/>
      <c r="DQ17" s="648">
        <v>15489237</v>
      </c>
      <c r="DR17" s="643"/>
      <c r="DS17" s="643"/>
      <c r="DT17" s="643"/>
      <c r="DU17" s="643"/>
      <c r="DV17" s="643"/>
      <c r="DW17" s="643"/>
      <c r="DX17" s="643"/>
      <c r="DY17" s="643"/>
      <c r="DZ17" s="643"/>
      <c r="EA17" s="643"/>
      <c r="EB17" s="643"/>
      <c r="EC17" s="688"/>
    </row>
    <row r="18" spans="2:133" ht="11.25" customHeight="1">
      <c r="B18" s="639" t="s">
        <v>267</v>
      </c>
      <c r="C18" s="640"/>
      <c r="D18" s="640"/>
      <c r="E18" s="640"/>
      <c r="F18" s="640"/>
      <c r="G18" s="640"/>
      <c r="H18" s="640"/>
      <c r="I18" s="640"/>
      <c r="J18" s="640"/>
      <c r="K18" s="640"/>
      <c r="L18" s="640"/>
      <c r="M18" s="640"/>
      <c r="N18" s="640"/>
      <c r="O18" s="640"/>
      <c r="P18" s="640"/>
      <c r="Q18" s="641"/>
      <c r="R18" s="642">
        <v>251342</v>
      </c>
      <c r="S18" s="643"/>
      <c r="T18" s="643"/>
      <c r="U18" s="643"/>
      <c r="V18" s="643"/>
      <c r="W18" s="643"/>
      <c r="X18" s="643"/>
      <c r="Y18" s="644"/>
      <c r="Z18" s="675">
        <v>0.1</v>
      </c>
      <c r="AA18" s="675"/>
      <c r="AB18" s="675"/>
      <c r="AC18" s="675"/>
      <c r="AD18" s="676">
        <v>251342</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255</v>
      </c>
      <c r="BH18" s="643"/>
      <c r="BI18" s="643"/>
      <c r="BJ18" s="643"/>
      <c r="BK18" s="643"/>
      <c r="BL18" s="643"/>
      <c r="BM18" s="643"/>
      <c r="BN18" s="644"/>
      <c r="BO18" s="675" t="s">
        <v>127</v>
      </c>
      <c r="BP18" s="675"/>
      <c r="BQ18" s="675"/>
      <c r="BR18" s="675"/>
      <c r="BS18" s="648" t="s">
        <v>255</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255</v>
      </c>
      <c r="CS18" s="643"/>
      <c r="CT18" s="643"/>
      <c r="CU18" s="643"/>
      <c r="CV18" s="643"/>
      <c r="CW18" s="643"/>
      <c r="CX18" s="643"/>
      <c r="CY18" s="644"/>
      <c r="CZ18" s="675" t="s">
        <v>127</v>
      </c>
      <c r="DA18" s="675"/>
      <c r="DB18" s="675"/>
      <c r="DC18" s="675"/>
      <c r="DD18" s="648" t="s">
        <v>127</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8"/>
    </row>
    <row r="19" spans="2:133" ht="11.25" customHeight="1">
      <c r="B19" s="639" t="s">
        <v>270</v>
      </c>
      <c r="C19" s="640"/>
      <c r="D19" s="640"/>
      <c r="E19" s="640"/>
      <c r="F19" s="640"/>
      <c r="G19" s="640"/>
      <c r="H19" s="640"/>
      <c r="I19" s="640"/>
      <c r="J19" s="640"/>
      <c r="K19" s="640"/>
      <c r="L19" s="640"/>
      <c r="M19" s="640"/>
      <c r="N19" s="640"/>
      <c r="O19" s="640"/>
      <c r="P19" s="640"/>
      <c r="Q19" s="641"/>
      <c r="R19" s="642">
        <v>210998</v>
      </c>
      <c r="S19" s="643"/>
      <c r="T19" s="643"/>
      <c r="U19" s="643"/>
      <c r="V19" s="643"/>
      <c r="W19" s="643"/>
      <c r="X19" s="643"/>
      <c r="Y19" s="644"/>
      <c r="Z19" s="675">
        <v>0.1</v>
      </c>
      <c r="AA19" s="675"/>
      <c r="AB19" s="675"/>
      <c r="AC19" s="675"/>
      <c r="AD19" s="676">
        <v>210998</v>
      </c>
      <c r="AE19" s="676"/>
      <c r="AF19" s="676"/>
      <c r="AG19" s="676"/>
      <c r="AH19" s="676"/>
      <c r="AI19" s="676"/>
      <c r="AJ19" s="676"/>
      <c r="AK19" s="676"/>
      <c r="AL19" s="645">
        <v>0.3</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1144113</v>
      </c>
      <c r="BH19" s="643"/>
      <c r="BI19" s="643"/>
      <c r="BJ19" s="643"/>
      <c r="BK19" s="643"/>
      <c r="BL19" s="643"/>
      <c r="BM19" s="643"/>
      <c r="BN19" s="644"/>
      <c r="BO19" s="675">
        <v>2.6</v>
      </c>
      <c r="BP19" s="675"/>
      <c r="BQ19" s="675"/>
      <c r="BR19" s="675"/>
      <c r="BS19" s="648" t="s">
        <v>127</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255</v>
      </c>
      <c r="CS19" s="643"/>
      <c r="CT19" s="643"/>
      <c r="CU19" s="643"/>
      <c r="CV19" s="643"/>
      <c r="CW19" s="643"/>
      <c r="CX19" s="643"/>
      <c r="CY19" s="644"/>
      <c r="CZ19" s="675" t="s">
        <v>127</v>
      </c>
      <c r="DA19" s="675"/>
      <c r="DB19" s="675"/>
      <c r="DC19" s="675"/>
      <c r="DD19" s="648" t="s">
        <v>127</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8"/>
    </row>
    <row r="20" spans="2:133" ht="11.25" customHeight="1">
      <c r="B20" s="639" t="s">
        <v>273</v>
      </c>
      <c r="C20" s="640"/>
      <c r="D20" s="640"/>
      <c r="E20" s="640"/>
      <c r="F20" s="640"/>
      <c r="G20" s="640"/>
      <c r="H20" s="640"/>
      <c r="I20" s="640"/>
      <c r="J20" s="640"/>
      <c r="K20" s="640"/>
      <c r="L20" s="640"/>
      <c r="M20" s="640"/>
      <c r="N20" s="640"/>
      <c r="O20" s="640"/>
      <c r="P20" s="640"/>
      <c r="Q20" s="641"/>
      <c r="R20" s="642">
        <v>19197</v>
      </c>
      <c r="S20" s="643"/>
      <c r="T20" s="643"/>
      <c r="U20" s="643"/>
      <c r="V20" s="643"/>
      <c r="W20" s="643"/>
      <c r="X20" s="643"/>
      <c r="Y20" s="644"/>
      <c r="Z20" s="675">
        <v>0</v>
      </c>
      <c r="AA20" s="675"/>
      <c r="AB20" s="675"/>
      <c r="AC20" s="675"/>
      <c r="AD20" s="676">
        <v>19197</v>
      </c>
      <c r="AE20" s="676"/>
      <c r="AF20" s="676"/>
      <c r="AG20" s="676"/>
      <c r="AH20" s="676"/>
      <c r="AI20" s="676"/>
      <c r="AJ20" s="676"/>
      <c r="AK20" s="676"/>
      <c r="AL20" s="645">
        <v>0</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1144113</v>
      </c>
      <c r="BH20" s="643"/>
      <c r="BI20" s="643"/>
      <c r="BJ20" s="643"/>
      <c r="BK20" s="643"/>
      <c r="BL20" s="643"/>
      <c r="BM20" s="643"/>
      <c r="BN20" s="644"/>
      <c r="BO20" s="675">
        <v>2.6</v>
      </c>
      <c r="BP20" s="675"/>
      <c r="BQ20" s="675"/>
      <c r="BR20" s="675"/>
      <c r="BS20" s="648" t="s">
        <v>127</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182236645</v>
      </c>
      <c r="CS20" s="643"/>
      <c r="CT20" s="643"/>
      <c r="CU20" s="643"/>
      <c r="CV20" s="643"/>
      <c r="CW20" s="643"/>
      <c r="CX20" s="643"/>
      <c r="CY20" s="644"/>
      <c r="CZ20" s="675">
        <v>100</v>
      </c>
      <c r="DA20" s="675"/>
      <c r="DB20" s="675"/>
      <c r="DC20" s="675"/>
      <c r="DD20" s="648">
        <v>15987591</v>
      </c>
      <c r="DE20" s="643"/>
      <c r="DF20" s="643"/>
      <c r="DG20" s="643"/>
      <c r="DH20" s="643"/>
      <c r="DI20" s="643"/>
      <c r="DJ20" s="643"/>
      <c r="DK20" s="643"/>
      <c r="DL20" s="643"/>
      <c r="DM20" s="643"/>
      <c r="DN20" s="643"/>
      <c r="DO20" s="643"/>
      <c r="DP20" s="644"/>
      <c r="DQ20" s="648">
        <v>86594941</v>
      </c>
      <c r="DR20" s="643"/>
      <c r="DS20" s="643"/>
      <c r="DT20" s="643"/>
      <c r="DU20" s="643"/>
      <c r="DV20" s="643"/>
      <c r="DW20" s="643"/>
      <c r="DX20" s="643"/>
      <c r="DY20" s="643"/>
      <c r="DZ20" s="643"/>
      <c r="EA20" s="643"/>
      <c r="EB20" s="643"/>
      <c r="EC20" s="688"/>
    </row>
    <row r="21" spans="2:133" ht="11.25" customHeight="1">
      <c r="B21" s="639" t="s">
        <v>276</v>
      </c>
      <c r="C21" s="640"/>
      <c r="D21" s="640"/>
      <c r="E21" s="640"/>
      <c r="F21" s="640"/>
      <c r="G21" s="640"/>
      <c r="H21" s="640"/>
      <c r="I21" s="640"/>
      <c r="J21" s="640"/>
      <c r="K21" s="640"/>
      <c r="L21" s="640"/>
      <c r="M21" s="640"/>
      <c r="N21" s="640"/>
      <c r="O21" s="640"/>
      <c r="P21" s="640"/>
      <c r="Q21" s="641"/>
      <c r="R21" s="642">
        <v>21147</v>
      </c>
      <c r="S21" s="643"/>
      <c r="T21" s="643"/>
      <c r="U21" s="643"/>
      <c r="V21" s="643"/>
      <c r="W21" s="643"/>
      <c r="X21" s="643"/>
      <c r="Y21" s="644"/>
      <c r="Z21" s="675">
        <v>0</v>
      </c>
      <c r="AA21" s="675"/>
      <c r="AB21" s="675"/>
      <c r="AC21" s="675"/>
      <c r="AD21" s="676">
        <v>21147</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11064</v>
      </c>
      <c r="BH21" s="643"/>
      <c r="BI21" s="643"/>
      <c r="BJ21" s="643"/>
      <c r="BK21" s="643"/>
      <c r="BL21" s="643"/>
      <c r="BM21" s="643"/>
      <c r="BN21" s="644"/>
      <c r="BO21" s="675">
        <v>0</v>
      </c>
      <c r="BP21" s="675"/>
      <c r="BQ21" s="675"/>
      <c r="BR21" s="675"/>
      <c r="BS21" s="648" t="s">
        <v>127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278</v>
      </c>
      <c r="C22" s="640"/>
      <c r="D22" s="640"/>
      <c r="E22" s="640"/>
      <c r="F22" s="640"/>
      <c r="G22" s="640"/>
      <c r="H22" s="640"/>
      <c r="I22" s="640"/>
      <c r="J22" s="640"/>
      <c r="K22" s="640"/>
      <c r="L22" s="640"/>
      <c r="M22" s="640"/>
      <c r="N22" s="640"/>
      <c r="O22" s="640"/>
      <c r="P22" s="640"/>
      <c r="Q22" s="641"/>
      <c r="R22" s="642">
        <v>23771391</v>
      </c>
      <c r="S22" s="643"/>
      <c r="T22" s="643"/>
      <c r="U22" s="643"/>
      <c r="V22" s="643"/>
      <c r="W22" s="643"/>
      <c r="X22" s="643"/>
      <c r="Y22" s="644"/>
      <c r="Z22" s="675">
        <v>12.9</v>
      </c>
      <c r="AA22" s="675"/>
      <c r="AB22" s="675"/>
      <c r="AC22" s="675"/>
      <c r="AD22" s="676">
        <v>21866469</v>
      </c>
      <c r="AE22" s="676"/>
      <c r="AF22" s="676"/>
      <c r="AG22" s="676"/>
      <c r="AH22" s="676"/>
      <c r="AI22" s="676"/>
      <c r="AJ22" s="676"/>
      <c r="AK22" s="676"/>
      <c r="AL22" s="645">
        <v>28.7</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v>1133049</v>
      </c>
      <c r="BH22" s="643"/>
      <c r="BI22" s="643"/>
      <c r="BJ22" s="643"/>
      <c r="BK22" s="643"/>
      <c r="BL22" s="643"/>
      <c r="BM22" s="643"/>
      <c r="BN22" s="644"/>
      <c r="BO22" s="675">
        <v>2.5</v>
      </c>
      <c r="BP22" s="675"/>
      <c r="BQ22" s="675"/>
      <c r="BR22" s="675"/>
      <c r="BS22" s="648" t="s">
        <v>127</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281</v>
      </c>
      <c r="C23" s="640"/>
      <c r="D23" s="640"/>
      <c r="E23" s="640"/>
      <c r="F23" s="640"/>
      <c r="G23" s="640"/>
      <c r="H23" s="640"/>
      <c r="I23" s="640"/>
      <c r="J23" s="640"/>
      <c r="K23" s="640"/>
      <c r="L23" s="640"/>
      <c r="M23" s="640"/>
      <c r="N23" s="640"/>
      <c r="O23" s="640"/>
      <c r="P23" s="640"/>
      <c r="Q23" s="641"/>
      <c r="R23" s="642">
        <v>21866469</v>
      </c>
      <c r="S23" s="643"/>
      <c r="T23" s="643"/>
      <c r="U23" s="643"/>
      <c r="V23" s="643"/>
      <c r="W23" s="643"/>
      <c r="X23" s="643"/>
      <c r="Y23" s="644"/>
      <c r="Z23" s="675">
        <v>11.9</v>
      </c>
      <c r="AA23" s="675"/>
      <c r="AB23" s="675"/>
      <c r="AC23" s="675"/>
      <c r="AD23" s="676">
        <v>21866469</v>
      </c>
      <c r="AE23" s="676"/>
      <c r="AF23" s="676"/>
      <c r="AG23" s="676"/>
      <c r="AH23" s="676"/>
      <c r="AI23" s="676"/>
      <c r="AJ23" s="676"/>
      <c r="AK23" s="676"/>
      <c r="AL23" s="645">
        <v>28.7</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127</v>
      </c>
      <c r="BH23" s="643"/>
      <c r="BI23" s="643"/>
      <c r="BJ23" s="643"/>
      <c r="BK23" s="643"/>
      <c r="BL23" s="643"/>
      <c r="BM23" s="643"/>
      <c r="BN23" s="644"/>
      <c r="BO23" s="675" t="s">
        <v>255</v>
      </c>
      <c r="BP23" s="675"/>
      <c r="BQ23" s="675"/>
      <c r="BR23" s="675"/>
      <c r="BS23" s="648" t="s">
        <v>127</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c r="B24" s="639" t="s">
        <v>288</v>
      </c>
      <c r="C24" s="640"/>
      <c r="D24" s="640"/>
      <c r="E24" s="640"/>
      <c r="F24" s="640"/>
      <c r="G24" s="640"/>
      <c r="H24" s="640"/>
      <c r="I24" s="640"/>
      <c r="J24" s="640"/>
      <c r="K24" s="640"/>
      <c r="L24" s="640"/>
      <c r="M24" s="640"/>
      <c r="N24" s="640"/>
      <c r="O24" s="640"/>
      <c r="P24" s="640"/>
      <c r="Q24" s="641"/>
      <c r="R24" s="642">
        <v>1904922</v>
      </c>
      <c r="S24" s="643"/>
      <c r="T24" s="643"/>
      <c r="U24" s="643"/>
      <c r="V24" s="643"/>
      <c r="W24" s="643"/>
      <c r="X24" s="643"/>
      <c r="Y24" s="644"/>
      <c r="Z24" s="675">
        <v>1</v>
      </c>
      <c r="AA24" s="675"/>
      <c r="AB24" s="675"/>
      <c r="AC24" s="675"/>
      <c r="AD24" s="676" t="s">
        <v>127</v>
      </c>
      <c r="AE24" s="676"/>
      <c r="AF24" s="676"/>
      <c r="AG24" s="676"/>
      <c r="AH24" s="676"/>
      <c r="AI24" s="676"/>
      <c r="AJ24" s="676"/>
      <c r="AK24" s="676"/>
      <c r="AL24" s="645" t="s">
        <v>255</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127</v>
      </c>
      <c r="BH24" s="643"/>
      <c r="BI24" s="643"/>
      <c r="BJ24" s="643"/>
      <c r="BK24" s="643"/>
      <c r="BL24" s="643"/>
      <c r="BM24" s="643"/>
      <c r="BN24" s="644"/>
      <c r="BO24" s="675" t="s">
        <v>127</v>
      </c>
      <c r="BP24" s="675"/>
      <c r="BQ24" s="675"/>
      <c r="BR24" s="675"/>
      <c r="BS24" s="648" t="s">
        <v>255</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90978638</v>
      </c>
      <c r="CS24" s="698"/>
      <c r="CT24" s="698"/>
      <c r="CU24" s="698"/>
      <c r="CV24" s="698"/>
      <c r="CW24" s="698"/>
      <c r="CX24" s="698"/>
      <c r="CY24" s="741"/>
      <c r="CZ24" s="742">
        <v>49.9</v>
      </c>
      <c r="DA24" s="715"/>
      <c r="DB24" s="715"/>
      <c r="DC24" s="745"/>
      <c r="DD24" s="740">
        <v>50939914</v>
      </c>
      <c r="DE24" s="698"/>
      <c r="DF24" s="698"/>
      <c r="DG24" s="698"/>
      <c r="DH24" s="698"/>
      <c r="DI24" s="698"/>
      <c r="DJ24" s="698"/>
      <c r="DK24" s="741"/>
      <c r="DL24" s="740">
        <v>50166912</v>
      </c>
      <c r="DM24" s="698"/>
      <c r="DN24" s="698"/>
      <c r="DO24" s="698"/>
      <c r="DP24" s="698"/>
      <c r="DQ24" s="698"/>
      <c r="DR24" s="698"/>
      <c r="DS24" s="698"/>
      <c r="DT24" s="698"/>
      <c r="DU24" s="698"/>
      <c r="DV24" s="741"/>
      <c r="DW24" s="742">
        <v>61.8</v>
      </c>
      <c r="DX24" s="715"/>
      <c r="DY24" s="715"/>
      <c r="DZ24" s="715"/>
      <c r="EA24" s="715"/>
      <c r="EB24" s="715"/>
      <c r="EC24" s="743"/>
    </row>
    <row r="25" spans="2:133" ht="11.25" customHeight="1">
      <c r="B25" s="639" t="s">
        <v>291</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127</v>
      </c>
      <c r="AA25" s="675"/>
      <c r="AB25" s="675"/>
      <c r="AC25" s="675"/>
      <c r="AD25" s="676" t="s">
        <v>255</v>
      </c>
      <c r="AE25" s="676"/>
      <c r="AF25" s="676"/>
      <c r="AG25" s="676"/>
      <c r="AH25" s="676"/>
      <c r="AI25" s="676"/>
      <c r="AJ25" s="676"/>
      <c r="AK25" s="676"/>
      <c r="AL25" s="645" t="s">
        <v>127</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255</v>
      </c>
      <c r="BH25" s="643"/>
      <c r="BI25" s="643"/>
      <c r="BJ25" s="643"/>
      <c r="BK25" s="643"/>
      <c r="BL25" s="643"/>
      <c r="BM25" s="643"/>
      <c r="BN25" s="644"/>
      <c r="BO25" s="675" t="s">
        <v>127</v>
      </c>
      <c r="BP25" s="675"/>
      <c r="BQ25" s="675"/>
      <c r="BR25" s="675"/>
      <c r="BS25" s="648" t="s">
        <v>255</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23895579</v>
      </c>
      <c r="CS25" s="661"/>
      <c r="CT25" s="661"/>
      <c r="CU25" s="661"/>
      <c r="CV25" s="661"/>
      <c r="CW25" s="661"/>
      <c r="CX25" s="661"/>
      <c r="CY25" s="662"/>
      <c r="CZ25" s="645">
        <v>13.1</v>
      </c>
      <c r="DA25" s="663"/>
      <c r="DB25" s="663"/>
      <c r="DC25" s="664"/>
      <c r="DD25" s="648">
        <v>20835012</v>
      </c>
      <c r="DE25" s="661"/>
      <c r="DF25" s="661"/>
      <c r="DG25" s="661"/>
      <c r="DH25" s="661"/>
      <c r="DI25" s="661"/>
      <c r="DJ25" s="661"/>
      <c r="DK25" s="662"/>
      <c r="DL25" s="648">
        <v>20326536</v>
      </c>
      <c r="DM25" s="661"/>
      <c r="DN25" s="661"/>
      <c r="DO25" s="661"/>
      <c r="DP25" s="661"/>
      <c r="DQ25" s="661"/>
      <c r="DR25" s="661"/>
      <c r="DS25" s="661"/>
      <c r="DT25" s="661"/>
      <c r="DU25" s="661"/>
      <c r="DV25" s="662"/>
      <c r="DW25" s="645">
        <v>25</v>
      </c>
      <c r="DX25" s="663"/>
      <c r="DY25" s="663"/>
      <c r="DZ25" s="663"/>
      <c r="EA25" s="663"/>
      <c r="EB25" s="663"/>
      <c r="EC25" s="681"/>
    </row>
    <row r="26" spans="2:133" ht="11.25" customHeight="1">
      <c r="B26" s="639" t="s">
        <v>294</v>
      </c>
      <c r="C26" s="640"/>
      <c r="D26" s="640"/>
      <c r="E26" s="640"/>
      <c r="F26" s="640"/>
      <c r="G26" s="640"/>
      <c r="H26" s="640"/>
      <c r="I26" s="640"/>
      <c r="J26" s="640"/>
      <c r="K26" s="640"/>
      <c r="L26" s="640"/>
      <c r="M26" s="640"/>
      <c r="N26" s="640"/>
      <c r="O26" s="640"/>
      <c r="P26" s="640"/>
      <c r="Q26" s="641"/>
      <c r="R26" s="642">
        <v>77902646</v>
      </c>
      <c r="S26" s="643"/>
      <c r="T26" s="643"/>
      <c r="U26" s="643"/>
      <c r="V26" s="643"/>
      <c r="W26" s="643"/>
      <c r="X26" s="643"/>
      <c r="Y26" s="644"/>
      <c r="Z26" s="675">
        <v>42.3</v>
      </c>
      <c r="AA26" s="675"/>
      <c r="AB26" s="675"/>
      <c r="AC26" s="675"/>
      <c r="AD26" s="676">
        <v>75997724</v>
      </c>
      <c r="AE26" s="676"/>
      <c r="AF26" s="676"/>
      <c r="AG26" s="676"/>
      <c r="AH26" s="676"/>
      <c r="AI26" s="676"/>
      <c r="AJ26" s="676"/>
      <c r="AK26" s="676"/>
      <c r="AL26" s="645">
        <v>99.7</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255</v>
      </c>
      <c r="BH26" s="643"/>
      <c r="BI26" s="643"/>
      <c r="BJ26" s="643"/>
      <c r="BK26" s="643"/>
      <c r="BL26" s="643"/>
      <c r="BM26" s="643"/>
      <c r="BN26" s="644"/>
      <c r="BO26" s="675" t="s">
        <v>255</v>
      </c>
      <c r="BP26" s="675"/>
      <c r="BQ26" s="675"/>
      <c r="BR26" s="675"/>
      <c r="BS26" s="648" t="s">
        <v>127</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16214959</v>
      </c>
      <c r="CS26" s="643"/>
      <c r="CT26" s="643"/>
      <c r="CU26" s="643"/>
      <c r="CV26" s="643"/>
      <c r="CW26" s="643"/>
      <c r="CX26" s="643"/>
      <c r="CY26" s="644"/>
      <c r="CZ26" s="645">
        <v>8.9</v>
      </c>
      <c r="DA26" s="663"/>
      <c r="DB26" s="663"/>
      <c r="DC26" s="664"/>
      <c r="DD26" s="648">
        <v>14009485</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1"/>
    </row>
    <row r="27" spans="2:133" ht="11.25" customHeight="1">
      <c r="B27" s="639" t="s">
        <v>297</v>
      </c>
      <c r="C27" s="640"/>
      <c r="D27" s="640"/>
      <c r="E27" s="640"/>
      <c r="F27" s="640"/>
      <c r="G27" s="640"/>
      <c r="H27" s="640"/>
      <c r="I27" s="640"/>
      <c r="J27" s="640"/>
      <c r="K27" s="640"/>
      <c r="L27" s="640"/>
      <c r="M27" s="640"/>
      <c r="N27" s="640"/>
      <c r="O27" s="640"/>
      <c r="P27" s="640"/>
      <c r="Q27" s="641"/>
      <c r="R27" s="642">
        <v>52074</v>
      </c>
      <c r="S27" s="643"/>
      <c r="T27" s="643"/>
      <c r="U27" s="643"/>
      <c r="V27" s="643"/>
      <c r="W27" s="643"/>
      <c r="X27" s="643"/>
      <c r="Y27" s="644"/>
      <c r="Z27" s="675">
        <v>0</v>
      </c>
      <c r="AA27" s="675"/>
      <c r="AB27" s="675"/>
      <c r="AC27" s="675"/>
      <c r="AD27" s="676">
        <v>52074</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44607703</v>
      </c>
      <c r="BH27" s="643"/>
      <c r="BI27" s="643"/>
      <c r="BJ27" s="643"/>
      <c r="BK27" s="643"/>
      <c r="BL27" s="643"/>
      <c r="BM27" s="643"/>
      <c r="BN27" s="644"/>
      <c r="BO27" s="675">
        <v>100</v>
      </c>
      <c r="BP27" s="675"/>
      <c r="BQ27" s="675"/>
      <c r="BR27" s="675"/>
      <c r="BS27" s="648">
        <v>2033084</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50883817</v>
      </c>
      <c r="CS27" s="661"/>
      <c r="CT27" s="661"/>
      <c r="CU27" s="661"/>
      <c r="CV27" s="661"/>
      <c r="CW27" s="661"/>
      <c r="CX27" s="661"/>
      <c r="CY27" s="662"/>
      <c r="CZ27" s="645">
        <v>27.9</v>
      </c>
      <c r="DA27" s="663"/>
      <c r="DB27" s="663"/>
      <c r="DC27" s="664"/>
      <c r="DD27" s="648">
        <v>14616355</v>
      </c>
      <c r="DE27" s="661"/>
      <c r="DF27" s="661"/>
      <c r="DG27" s="661"/>
      <c r="DH27" s="661"/>
      <c r="DI27" s="661"/>
      <c r="DJ27" s="661"/>
      <c r="DK27" s="662"/>
      <c r="DL27" s="648">
        <v>14356206</v>
      </c>
      <c r="DM27" s="661"/>
      <c r="DN27" s="661"/>
      <c r="DO27" s="661"/>
      <c r="DP27" s="661"/>
      <c r="DQ27" s="661"/>
      <c r="DR27" s="661"/>
      <c r="DS27" s="661"/>
      <c r="DT27" s="661"/>
      <c r="DU27" s="661"/>
      <c r="DV27" s="662"/>
      <c r="DW27" s="645">
        <v>17.7</v>
      </c>
      <c r="DX27" s="663"/>
      <c r="DY27" s="663"/>
      <c r="DZ27" s="663"/>
      <c r="EA27" s="663"/>
      <c r="EB27" s="663"/>
      <c r="EC27" s="681"/>
    </row>
    <row r="28" spans="2:133" ht="11.25" customHeight="1">
      <c r="B28" s="639" t="s">
        <v>300</v>
      </c>
      <c r="C28" s="640"/>
      <c r="D28" s="640"/>
      <c r="E28" s="640"/>
      <c r="F28" s="640"/>
      <c r="G28" s="640"/>
      <c r="H28" s="640"/>
      <c r="I28" s="640"/>
      <c r="J28" s="640"/>
      <c r="K28" s="640"/>
      <c r="L28" s="640"/>
      <c r="M28" s="640"/>
      <c r="N28" s="640"/>
      <c r="O28" s="640"/>
      <c r="P28" s="640"/>
      <c r="Q28" s="641"/>
      <c r="R28" s="642">
        <v>821208</v>
      </c>
      <c r="S28" s="643"/>
      <c r="T28" s="643"/>
      <c r="U28" s="643"/>
      <c r="V28" s="643"/>
      <c r="W28" s="643"/>
      <c r="X28" s="643"/>
      <c r="Y28" s="644"/>
      <c r="Z28" s="675">
        <v>0.4</v>
      </c>
      <c r="AA28" s="675"/>
      <c r="AB28" s="675"/>
      <c r="AC28" s="675"/>
      <c r="AD28" s="676" t="s">
        <v>255</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16199242</v>
      </c>
      <c r="CS28" s="643"/>
      <c r="CT28" s="643"/>
      <c r="CU28" s="643"/>
      <c r="CV28" s="643"/>
      <c r="CW28" s="643"/>
      <c r="CX28" s="643"/>
      <c r="CY28" s="644"/>
      <c r="CZ28" s="645">
        <v>8.9</v>
      </c>
      <c r="DA28" s="663"/>
      <c r="DB28" s="663"/>
      <c r="DC28" s="664"/>
      <c r="DD28" s="648">
        <v>15488547</v>
      </c>
      <c r="DE28" s="643"/>
      <c r="DF28" s="643"/>
      <c r="DG28" s="643"/>
      <c r="DH28" s="643"/>
      <c r="DI28" s="643"/>
      <c r="DJ28" s="643"/>
      <c r="DK28" s="644"/>
      <c r="DL28" s="648">
        <v>15484170</v>
      </c>
      <c r="DM28" s="643"/>
      <c r="DN28" s="643"/>
      <c r="DO28" s="643"/>
      <c r="DP28" s="643"/>
      <c r="DQ28" s="643"/>
      <c r="DR28" s="643"/>
      <c r="DS28" s="643"/>
      <c r="DT28" s="643"/>
      <c r="DU28" s="643"/>
      <c r="DV28" s="644"/>
      <c r="DW28" s="645">
        <v>19.100000000000001</v>
      </c>
      <c r="DX28" s="663"/>
      <c r="DY28" s="663"/>
      <c r="DZ28" s="663"/>
      <c r="EA28" s="663"/>
      <c r="EB28" s="663"/>
      <c r="EC28" s="681"/>
    </row>
    <row r="29" spans="2:133" ht="11.25" customHeight="1">
      <c r="B29" s="639" t="s">
        <v>302</v>
      </c>
      <c r="C29" s="640"/>
      <c r="D29" s="640"/>
      <c r="E29" s="640"/>
      <c r="F29" s="640"/>
      <c r="G29" s="640"/>
      <c r="H29" s="640"/>
      <c r="I29" s="640"/>
      <c r="J29" s="640"/>
      <c r="K29" s="640"/>
      <c r="L29" s="640"/>
      <c r="M29" s="640"/>
      <c r="N29" s="640"/>
      <c r="O29" s="640"/>
      <c r="P29" s="640"/>
      <c r="Q29" s="641"/>
      <c r="R29" s="642">
        <v>1788903</v>
      </c>
      <c r="S29" s="643"/>
      <c r="T29" s="643"/>
      <c r="U29" s="643"/>
      <c r="V29" s="643"/>
      <c r="W29" s="643"/>
      <c r="X29" s="643"/>
      <c r="Y29" s="644"/>
      <c r="Z29" s="675">
        <v>1</v>
      </c>
      <c r="AA29" s="675"/>
      <c r="AB29" s="675"/>
      <c r="AC29" s="675"/>
      <c r="AD29" s="676">
        <v>16614</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69</v>
      </c>
      <c r="CG29" s="686"/>
      <c r="CH29" s="686"/>
      <c r="CI29" s="686"/>
      <c r="CJ29" s="686"/>
      <c r="CK29" s="686"/>
      <c r="CL29" s="686"/>
      <c r="CM29" s="686"/>
      <c r="CN29" s="686"/>
      <c r="CO29" s="686"/>
      <c r="CP29" s="686"/>
      <c r="CQ29" s="687"/>
      <c r="CR29" s="642">
        <v>16199129</v>
      </c>
      <c r="CS29" s="661"/>
      <c r="CT29" s="661"/>
      <c r="CU29" s="661"/>
      <c r="CV29" s="661"/>
      <c r="CW29" s="661"/>
      <c r="CX29" s="661"/>
      <c r="CY29" s="662"/>
      <c r="CZ29" s="645">
        <v>8.9</v>
      </c>
      <c r="DA29" s="663"/>
      <c r="DB29" s="663"/>
      <c r="DC29" s="664"/>
      <c r="DD29" s="648">
        <v>15488434</v>
      </c>
      <c r="DE29" s="661"/>
      <c r="DF29" s="661"/>
      <c r="DG29" s="661"/>
      <c r="DH29" s="661"/>
      <c r="DI29" s="661"/>
      <c r="DJ29" s="661"/>
      <c r="DK29" s="662"/>
      <c r="DL29" s="648">
        <v>15484057</v>
      </c>
      <c r="DM29" s="661"/>
      <c r="DN29" s="661"/>
      <c r="DO29" s="661"/>
      <c r="DP29" s="661"/>
      <c r="DQ29" s="661"/>
      <c r="DR29" s="661"/>
      <c r="DS29" s="661"/>
      <c r="DT29" s="661"/>
      <c r="DU29" s="661"/>
      <c r="DV29" s="662"/>
      <c r="DW29" s="645">
        <v>19.100000000000001</v>
      </c>
      <c r="DX29" s="663"/>
      <c r="DY29" s="663"/>
      <c r="DZ29" s="663"/>
      <c r="EA29" s="663"/>
      <c r="EB29" s="663"/>
      <c r="EC29" s="681"/>
    </row>
    <row r="30" spans="2:133" ht="11.25" customHeight="1">
      <c r="B30" s="639" t="s">
        <v>304</v>
      </c>
      <c r="C30" s="640"/>
      <c r="D30" s="640"/>
      <c r="E30" s="640"/>
      <c r="F30" s="640"/>
      <c r="G30" s="640"/>
      <c r="H30" s="640"/>
      <c r="I30" s="640"/>
      <c r="J30" s="640"/>
      <c r="K30" s="640"/>
      <c r="L30" s="640"/>
      <c r="M30" s="640"/>
      <c r="N30" s="640"/>
      <c r="O30" s="640"/>
      <c r="P30" s="640"/>
      <c r="Q30" s="641"/>
      <c r="R30" s="642">
        <v>724187</v>
      </c>
      <c r="S30" s="643"/>
      <c r="T30" s="643"/>
      <c r="U30" s="643"/>
      <c r="V30" s="643"/>
      <c r="W30" s="643"/>
      <c r="X30" s="643"/>
      <c r="Y30" s="644"/>
      <c r="Z30" s="675">
        <v>0.4</v>
      </c>
      <c r="AA30" s="675"/>
      <c r="AB30" s="675"/>
      <c r="AC30" s="675"/>
      <c r="AD30" s="676" t="s">
        <v>127</v>
      </c>
      <c r="AE30" s="676"/>
      <c r="AF30" s="676"/>
      <c r="AG30" s="676"/>
      <c r="AH30" s="676"/>
      <c r="AI30" s="676"/>
      <c r="AJ30" s="676"/>
      <c r="AK30" s="676"/>
      <c r="AL30" s="645" t="s">
        <v>255</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15088863</v>
      </c>
      <c r="CS30" s="643"/>
      <c r="CT30" s="643"/>
      <c r="CU30" s="643"/>
      <c r="CV30" s="643"/>
      <c r="CW30" s="643"/>
      <c r="CX30" s="643"/>
      <c r="CY30" s="644"/>
      <c r="CZ30" s="645">
        <v>8.3000000000000007</v>
      </c>
      <c r="DA30" s="663"/>
      <c r="DB30" s="663"/>
      <c r="DC30" s="664"/>
      <c r="DD30" s="648">
        <v>14493513</v>
      </c>
      <c r="DE30" s="643"/>
      <c r="DF30" s="643"/>
      <c r="DG30" s="643"/>
      <c r="DH30" s="643"/>
      <c r="DI30" s="643"/>
      <c r="DJ30" s="643"/>
      <c r="DK30" s="644"/>
      <c r="DL30" s="648">
        <v>14489136</v>
      </c>
      <c r="DM30" s="643"/>
      <c r="DN30" s="643"/>
      <c r="DO30" s="643"/>
      <c r="DP30" s="643"/>
      <c r="DQ30" s="643"/>
      <c r="DR30" s="643"/>
      <c r="DS30" s="643"/>
      <c r="DT30" s="643"/>
      <c r="DU30" s="643"/>
      <c r="DV30" s="644"/>
      <c r="DW30" s="645">
        <v>17.899999999999999</v>
      </c>
      <c r="DX30" s="663"/>
      <c r="DY30" s="663"/>
      <c r="DZ30" s="663"/>
      <c r="EA30" s="663"/>
      <c r="EB30" s="663"/>
      <c r="EC30" s="681"/>
    </row>
    <row r="31" spans="2:133" ht="11.25" customHeight="1">
      <c r="B31" s="639" t="s">
        <v>308</v>
      </c>
      <c r="C31" s="640"/>
      <c r="D31" s="640"/>
      <c r="E31" s="640"/>
      <c r="F31" s="640"/>
      <c r="G31" s="640"/>
      <c r="H31" s="640"/>
      <c r="I31" s="640"/>
      <c r="J31" s="640"/>
      <c r="K31" s="640"/>
      <c r="L31" s="640"/>
      <c r="M31" s="640"/>
      <c r="N31" s="640"/>
      <c r="O31" s="640"/>
      <c r="P31" s="640"/>
      <c r="Q31" s="641"/>
      <c r="R31" s="642">
        <v>72253746</v>
      </c>
      <c r="S31" s="643"/>
      <c r="T31" s="643"/>
      <c r="U31" s="643"/>
      <c r="V31" s="643"/>
      <c r="W31" s="643"/>
      <c r="X31" s="643"/>
      <c r="Y31" s="644"/>
      <c r="Z31" s="675">
        <v>39.299999999999997</v>
      </c>
      <c r="AA31" s="675"/>
      <c r="AB31" s="675"/>
      <c r="AC31" s="675"/>
      <c r="AD31" s="676" t="s">
        <v>127</v>
      </c>
      <c r="AE31" s="676"/>
      <c r="AF31" s="676"/>
      <c r="AG31" s="676"/>
      <c r="AH31" s="676"/>
      <c r="AI31" s="676"/>
      <c r="AJ31" s="676"/>
      <c r="AK31" s="676"/>
      <c r="AL31" s="645" t="s">
        <v>127</v>
      </c>
      <c r="AM31" s="646"/>
      <c r="AN31" s="646"/>
      <c r="AO31" s="677"/>
      <c r="AP31" s="717" t="s">
        <v>309</v>
      </c>
      <c r="AQ31" s="718"/>
      <c r="AR31" s="718"/>
      <c r="AS31" s="718"/>
      <c r="AT31" s="723" t="s">
        <v>310</v>
      </c>
      <c r="AU31" s="231"/>
      <c r="AV31" s="231"/>
      <c r="AW31" s="231"/>
      <c r="AX31" s="710" t="s">
        <v>185</v>
      </c>
      <c r="AY31" s="711"/>
      <c r="AZ31" s="711"/>
      <c r="BA31" s="711"/>
      <c r="BB31" s="711"/>
      <c r="BC31" s="711"/>
      <c r="BD31" s="711"/>
      <c r="BE31" s="711"/>
      <c r="BF31" s="712"/>
      <c r="BG31" s="713">
        <v>99</v>
      </c>
      <c r="BH31" s="714"/>
      <c r="BI31" s="714"/>
      <c r="BJ31" s="714"/>
      <c r="BK31" s="714"/>
      <c r="BL31" s="714"/>
      <c r="BM31" s="715">
        <v>97.3</v>
      </c>
      <c r="BN31" s="714"/>
      <c r="BO31" s="714"/>
      <c r="BP31" s="714"/>
      <c r="BQ31" s="716"/>
      <c r="BR31" s="713">
        <v>99.5</v>
      </c>
      <c r="BS31" s="714"/>
      <c r="BT31" s="714"/>
      <c r="BU31" s="714"/>
      <c r="BV31" s="714"/>
      <c r="BW31" s="714"/>
      <c r="BX31" s="715">
        <v>97.7</v>
      </c>
      <c r="BY31" s="714"/>
      <c r="BZ31" s="714"/>
      <c r="CA31" s="714"/>
      <c r="CB31" s="716"/>
      <c r="CD31" s="733"/>
      <c r="CE31" s="734"/>
      <c r="CF31" s="689" t="s">
        <v>311</v>
      </c>
      <c r="CG31" s="686"/>
      <c r="CH31" s="686"/>
      <c r="CI31" s="686"/>
      <c r="CJ31" s="686"/>
      <c r="CK31" s="686"/>
      <c r="CL31" s="686"/>
      <c r="CM31" s="686"/>
      <c r="CN31" s="686"/>
      <c r="CO31" s="686"/>
      <c r="CP31" s="686"/>
      <c r="CQ31" s="687"/>
      <c r="CR31" s="642">
        <v>1110266</v>
      </c>
      <c r="CS31" s="661"/>
      <c r="CT31" s="661"/>
      <c r="CU31" s="661"/>
      <c r="CV31" s="661"/>
      <c r="CW31" s="661"/>
      <c r="CX31" s="661"/>
      <c r="CY31" s="662"/>
      <c r="CZ31" s="645">
        <v>0.6</v>
      </c>
      <c r="DA31" s="663"/>
      <c r="DB31" s="663"/>
      <c r="DC31" s="664"/>
      <c r="DD31" s="648">
        <v>994921</v>
      </c>
      <c r="DE31" s="661"/>
      <c r="DF31" s="661"/>
      <c r="DG31" s="661"/>
      <c r="DH31" s="661"/>
      <c r="DI31" s="661"/>
      <c r="DJ31" s="661"/>
      <c r="DK31" s="662"/>
      <c r="DL31" s="648">
        <v>994921</v>
      </c>
      <c r="DM31" s="661"/>
      <c r="DN31" s="661"/>
      <c r="DO31" s="661"/>
      <c r="DP31" s="661"/>
      <c r="DQ31" s="661"/>
      <c r="DR31" s="661"/>
      <c r="DS31" s="661"/>
      <c r="DT31" s="661"/>
      <c r="DU31" s="661"/>
      <c r="DV31" s="662"/>
      <c r="DW31" s="645">
        <v>1.2</v>
      </c>
      <c r="DX31" s="663"/>
      <c r="DY31" s="663"/>
      <c r="DZ31" s="663"/>
      <c r="EA31" s="663"/>
      <c r="EB31" s="663"/>
      <c r="EC31" s="681"/>
    </row>
    <row r="32" spans="2:133" ht="11.25" customHeight="1">
      <c r="B32" s="706" t="s">
        <v>312</v>
      </c>
      <c r="C32" s="707"/>
      <c r="D32" s="707"/>
      <c r="E32" s="707"/>
      <c r="F32" s="707"/>
      <c r="G32" s="707"/>
      <c r="H32" s="707"/>
      <c r="I32" s="707"/>
      <c r="J32" s="707"/>
      <c r="K32" s="707"/>
      <c r="L32" s="707"/>
      <c r="M32" s="707"/>
      <c r="N32" s="707"/>
      <c r="O32" s="707"/>
      <c r="P32" s="707"/>
      <c r="Q32" s="708"/>
      <c r="R32" s="642" t="s">
        <v>127</v>
      </c>
      <c r="S32" s="643"/>
      <c r="T32" s="643"/>
      <c r="U32" s="643"/>
      <c r="V32" s="643"/>
      <c r="W32" s="643"/>
      <c r="X32" s="643"/>
      <c r="Y32" s="644"/>
      <c r="Z32" s="675" t="s">
        <v>255</v>
      </c>
      <c r="AA32" s="675"/>
      <c r="AB32" s="675"/>
      <c r="AC32" s="675"/>
      <c r="AD32" s="676" t="s">
        <v>255</v>
      </c>
      <c r="AE32" s="676"/>
      <c r="AF32" s="676"/>
      <c r="AG32" s="676"/>
      <c r="AH32" s="676"/>
      <c r="AI32" s="676"/>
      <c r="AJ32" s="676"/>
      <c r="AK32" s="676"/>
      <c r="AL32" s="645" t="s">
        <v>127</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99.3</v>
      </c>
      <c r="BH32" s="661"/>
      <c r="BI32" s="661"/>
      <c r="BJ32" s="661"/>
      <c r="BK32" s="661"/>
      <c r="BL32" s="661"/>
      <c r="BM32" s="646">
        <v>98.2</v>
      </c>
      <c r="BN32" s="727"/>
      <c r="BO32" s="727"/>
      <c r="BP32" s="727"/>
      <c r="BQ32" s="685"/>
      <c r="BR32" s="726">
        <v>99.5</v>
      </c>
      <c r="BS32" s="661"/>
      <c r="BT32" s="661"/>
      <c r="BU32" s="661"/>
      <c r="BV32" s="661"/>
      <c r="BW32" s="661"/>
      <c r="BX32" s="646">
        <v>98.2</v>
      </c>
      <c r="BY32" s="727"/>
      <c r="BZ32" s="727"/>
      <c r="CA32" s="727"/>
      <c r="CB32" s="685"/>
      <c r="CD32" s="735"/>
      <c r="CE32" s="736"/>
      <c r="CF32" s="689" t="s">
        <v>315</v>
      </c>
      <c r="CG32" s="686"/>
      <c r="CH32" s="686"/>
      <c r="CI32" s="686"/>
      <c r="CJ32" s="686"/>
      <c r="CK32" s="686"/>
      <c r="CL32" s="686"/>
      <c r="CM32" s="686"/>
      <c r="CN32" s="686"/>
      <c r="CO32" s="686"/>
      <c r="CP32" s="686"/>
      <c r="CQ32" s="687"/>
      <c r="CR32" s="642">
        <v>113</v>
      </c>
      <c r="CS32" s="643"/>
      <c r="CT32" s="643"/>
      <c r="CU32" s="643"/>
      <c r="CV32" s="643"/>
      <c r="CW32" s="643"/>
      <c r="CX32" s="643"/>
      <c r="CY32" s="644"/>
      <c r="CZ32" s="645">
        <v>0</v>
      </c>
      <c r="DA32" s="663"/>
      <c r="DB32" s="663"/>
      <c r="DC32" s="664"/>
      <c r="DD32" s="648">
        <v>113</v>
      </c>
      <c r="DE32" s="643"/>
      <c r="DF32" s="643"/>
      <c r="DG32" s="643"/>
      <c r="DH32" s="643"/>
      <c r="DI32" s="643"/>
      <c r="DJ32" s="643"/>
      <c r="DK32" s="644"/>
      <c r="DL32" s="648">
        <v>113</v>
      </c>
      <c r="DM32" s="643"/>
      <c r="DN32" s="643"/>
      <c r="DO32" s="643"/>
      <c r="DP32" s="643"/>
      <c r="DQ32" s="643"/>
      <c r="DR32" s="643"/>
      <c r="DS32" s="643"/>
      <c r="DT32" s="643"/>
      <c r="DU32" s="643"/>
      <c r="DV32" s="644"/>
      <c r="DW32" s="645">
        <v>0</v>
      </c>
      <c r="DX32" s="663"/>
      <c r="DY32" s="663"/>
      <c r="DZ32" s="663"/>
      <c r="EA32" s="663"/>
      <c r="EB32" s="663"/>
      <c r="EC32" s="681"/>
    </row>
    <row r="33" spans="2:133" ht="11.25" customHeight="1">
      <c r="B33" s="639" t="s">
        <v>316</v>
      </c>
      <c r="C33" s="640"/>
      <c r="D33" s="640"/>
      <c r="E33" s="640"/>
      <c r="F33" s="640"/>
      <c r="G33" s="640"/>
      <c r="H33" s="640"/>
      <c r="I33" s="640"/>
      <c r="J33" s="640"/>
      <c r="K33" s="640"/>
      <c r="L33" s="640"/>
      <c r="M33" s="640"/>
      <c r="N33" s="640"/>
      <c r="O33" s="640"/>
      <c r="P33" s="640"/>
      <c r="Q33" s="641"/>
      <c r="R33" s="642">
        <v>11224562</v>
      </c>
      <c r="S33" s="643"/>
      <c r="T33" s="643"/>
      <c r="U33" s="643"/>
      <c r="V33" s="643"/>
      <c r="W33" s="643"/>
      <c r="X33" s="643"/>
      <c r="Y33" s="644"/>
      <c r="Z33" s="675">
        <v>6.1</v>
      </c>
      <c r="AA33" s="675"/>
      <c r="AB33" s="675"/>
      <c r="AC33" s="675"/>
      <c r="AD33" s="676" t="s">
        <v>255</v>
      </c>
      <c r="AE33" s="676"/>
      <c r="AF33" s="676"/>
      <c r="AG33" s="676"/>
      <c r="AH33" s="676"/>
      <c r="AI33" s="676"/>
      <c r="AJ33" s="676"/>
      <c r="AK33" s="676"/>
      <c r="AL33" s="645" t="s">
        <v>127</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98.5</v>
      </c>
      <c r="BH33" s="627"/>
      <c r="BI33" s="627"/>
      <c r="BJ33" s="627"/>
      <c r="BK33" s="627"/>
      <c r="BL33" s="627"/>
      <c r="BM33" s="669">
        <v>96.1</v>
      </c>
      <c r="BN33" s="627"/>
      <c r="BO33" s="627"/>
      <c r="BP33" s="627"/>
      <c r="BQ33" s="671"/>
      <c r="BR33" s="709">
        <v>99.4</v>
      </c>
      <c r="BS33" s="627"/>
      <c r="BT33" s="627"/>
      <c r="BU33" s="627"/>
      <c r="BV33" s="627"/>
      <c r="BW33" s="627"/>
      <c r="BX33" s="669">
        <v>96.9</v>
      </c>
      <c r="BY33" s="627"/>
      <c r="BZ33" s="627"/>
      <c r="CA33" s="627"/>
      <c r="CB33" s="671"/>
      <c r="CD33" s="689" t="s">
        <v>318</v>
      </c>
      <c r="CE33" s="686"/>
      <c r="CF33" s="686"/>
      <c r="CG33" s="686"/>
      <c r="CH33" s="686"/>
      <c r="CI33" s="686"/>
      <c r="CJ33" s="686"/>
      <c r="CK33" s="686"/>
      <c r="CL33" s="686"/>
      <c r="CM33" s="686"/>
      <c r="CN33" s="686"/>
      <c r="CO33" s="686"/>
      <c r="CP33" s="686"/>
      <c r="CQ33" s="687"/>
      <c r="CR33" s="642">
        <v>74974054</v>
      </c>
      <c r="CS33" s="661"/>
      <c r="CT33" s="661"/>
      <c r="CU33" s="661"/>
      <c r="CV33" s="661"/>
      <c r="CW33" s="661"/>
      <c r="CX33" s="661"/>
      <c r="CY33" s="662"/>
      <c r="CZ33" s="645">
        <v>41.1</v>
      </c>
      <c r="DA33" s="663"/>
      <c r="DB33" s="663"/>
      <c r="DC33" s="664"/>
      <c r="DD33" s="648">
        <v>33921682</v>
      </c>
      <c r="DE33" s="661"/>
      <c r="DF33" s="661"/>
      <c r="DG33" s="661"/>
      <c r="DH33" s="661"/>
      <c r="DI33" s="661"/>
      <c r="DJ33" s="661"/>
      <c r="DK33" s="662"/>
      <c r="DL33" s="648">
        <v>28016891</v>
      </c>
      <c r="DM33" s="661"/>
      <c r="DN33" s="661"/>
      <c r="DO33" s="661"/>
      <c r="DP33" s="661"/>
      <c r="DQ33" s="661"/>
      <c r="DR33" s="661"/>
      <c r="DS33" s="661"/>
      <c r="DT33" s="661"/>
      <c r="DU33" s="661"/>
      <c r="DV33" s="662"/>
      <c r="DW33" s="645">
        <v>34.5</v>
      </c>
      <c r="DX33" s="663"/>
      <c r="DY33" s="663"/>
      <c r="DZ33" s="663"/>
      <c r="EA33" s="663"/>
      <c r="EB33" s="663"/>
      <c r="EC33" s="681"/>
    </row>
    <row r="34" spans="2:133" ht="11.25" customHeight="1">
      <c r="B34" s="639" t="s">
        <v>319</v>
      </c>
      <c r="C34" s="640"/>
      <c r="D34" s="640"/>
      <c r="E34" s="640"/>
      <c r="F34" s="640"/>
      <c r="G34" s="640"/>
      <c r="H34" s="640"/>
      <c r="I34" s="640"/>
      <c r="J34" s="640"/>
      <c r="K34" s="640"/>
      <c r="L34" s="640"/>
      <c r="M34" s="640"/>
      <c r="N34" s="640"/>
      <c r="O34" s="640"/>
      <c r="P34" s="640"/>
      <c r="Q34" s="641"/>
      <c r="R34" s="642">
        <v>223195</v>
      </c>
      <c r="S34" s="643"/>
      <c r="T34" s="643"/>
      <c r="U34" s="643"/>
      <c r="V34" s="643"/>
      <c r="W34" s="643"/>
      <c r="X34" s="643"/>
      <c r="Y34" s="644"/>
      <c r="Z34" s="675">
        <v>0.1</v>
      </c>
      <c r="AA34" s="675"/>
      <c r="AB34" s="675"/>
      <c r="AC34" s="675"/>
      <c r="AD34" s="676">
        <v>50763</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13711871</v>
      </c>
      <c r="CS34" s="643"/>
      <c r="CT34" s="643"/>
      <c r="CU34" s="643"/>
      <c r="CV34" s="643"/>
      <c r="CW34" s="643"/>
      <c r="CX34" s="643"/>
      <c r="CY34" s="644"/>
      <c r="CZ34" s="645">
        <v>7.5</v>
      </c>
      <c r="DA34" s="663"/>
      <c r="DB34" s="663"/>
      <c r="DC34" s="664"/>
      <c r="DD34" s="648">
        <v>10034792</v>
      </c>
      <c r="DE34" s="643"/>
      <c r="DF34" s="643"/>
      <c r="DG34" s="643"/>
      <c r="DH34" s="643"/>
      <c r="DI34" s="643"/>
      <c r="DJ34" s="643"/>
      <c r="DK34" s="644"/>
      <c r="DL34" s="648">
        <v>9107794</v>
      </c>
      <c r="DM34" s="643"/>
      <c r="DN34" s="643"/>
      <c r="DO34" s="643"/>
      <c r="DP34" s="643"/>
      <c r="DQ34" s="643"/>
      <c r="DR34" s="643"/>
      <c r="DS34" s="643"/>
      <c r="DT34" s="643"/>
      <c r="DU34" s="643"/>
      <c r="DV34" s="644"/>
      <c r="DW34" s="645">
        <v>11.2</v>
      </c>
      <c r="DX34" s="663"/>
      <c r="DY34" s="663"/>
      <c r="DZ34" s="663"/>
      <c r="EA34" s="663"/>
      <c r="EB34" s="663"/>
      <c r="EC34" s="681"/>
    </row>
    <row r="35" spans="2:133" ht="11.25" customHeight="1">
      <c r="B35" s="639" t="s">
        <v>321</v>
      </c>
      <c r="C35" s="640"/>
      <c r="D35" s="640"/>
      <c r="E35" s="640"/>
      <c r="F35" s="640"/>
      <c r="G35" s="640"/>
      <c r="H35" s="640"/>
      <c r="I35" s="640"/>
      <c r="J35" s="640"/>
      <c r="K35" s="640"/>
      <c r="L35" s="640"/>
      <c r="M35" s="640"/>
      <c r="N35" s="640"/>
      <c r="O35" s="640"/>
      <c r="P35" s="640"/>
      <c r="Q35" s="641"/>
      <c r="R35" s="642">
        <v>411109</v>
      </c>
      <c r="S35" s="643"/>
      <c r="T35" s="643"/>
      <c r="U35" s="643"/>
      <c r="V35" s="643"/>
      <c r="W35" s="643"/>
      <c r="X35" s="643"/>
      <c r="Y35" s="644"/>
      <c r="Z35" s="675">
        <v>0.2</v>
      </c>
      <c r="AA35" s="675"/>
      <c r="AB35" s="675"/>
      <c r="AC35" s="675"/>
      <c r="AD35" s="676" t="s">
        <v>127</v>
      </c>
      <c r="AE35" s="676"/>
      <c r="AF35" s="676"/>
      <c r="AG35" s="676"/>
      <c r="AH35" s="676"/>
      <c r="AI35" s="676"/>
      <c r="AJ35" s="676"/>
      <c r="AK35" s="676"/>
      <c r="AL35" s="645" t="s">
        <v>127</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1191305</v>
      </c>
      <c r="CS35" s="661"/>
      <c r="CT35" s="661"/>
      <c r="CU35" s="661"/>
      <c r="CV35" s="661"/>
      <c r="CW35" s="661"/>
      <c r="CX35" s="661"/>
      <c r="CY35" s="662"/>
      <c r="CZ35" s="645">
        <v>0.7</v>
      </c>
      <c r="DA35" s="663"/>
      <c r="DB35" s="663"/>
      <c r="DC35" s="664"/>
      <c r="DD35" s="648">
        <v>917388</v>
      </c>
      <c r="DE35" s="661"/>
      <c r="DF35" s="661"/>
      <c r="DG35" s="661"/>
      <c r="DH35" s="661"/>
      <c r="DI35" s="661"/>
      <c r="DJ35" s="661"/>
      <c r="DK35" s="662"/>
      <c r="DL35" s="648">
        <v>916725</v>
      </c>
      <c r="DM35" s="661"/>
      <c r="DN35" s="661"/>
      <c r="DO35" s="661"/>
      <c r="DP35" s="661"/>
      <c r="DQ35" s="661"/>
      <c r="DR35" s="661"/>
      <c r="DS35" s="661"/>
      <c r="DT35" s="661"/>
      <c r="DU35" s="661"/>
      <c r="DV35" s="662"/>
      <c r="DW35" s="645">
        <v>1.1000000000000001</v>
      </c>
      <c r="DX35" s="663"/>
      <c r="DY35" s="663"/>
      <c r="DZ35" s="663"/>
      <c r="EA35" s="663"/>
      <c r="EB35" s="663"/>
      <c r="EC35" s="681"/>
    </row>
    <row r="36" spans="2:133" ht="11.25" customHeight="1">
      <c r="B36" s="639" t="s">
        <v>325</v>
      </c>
      <c r="C36" s="640"/>
      <c r="D36" s="640"/>
      <c r="E36" s="640"/>
      <c r="F36" s="640"/>
      <c r="G36" s="640"/>
      <c r="H36" s="640"/>
      <c r="I36" s="640"/>
      <c r="J36" s="640"/>
      <c r="K36" s="640"/>
      <c r="L36" s="640"/>
      <c r="M36" s="640"/>
      <c r="N36" s="640"/>
      <c r="O36" s="640"/>
      <c r="P36" s="640"/>
      <c r="Q36" s="641"/>
      <c r="R36" s="642">
        <v>339359</v>
      </c>
      <c r="S36" s="643"/>
      <c r="T36" s="643"/>
      <c r="U36" s="643"/>
      <c r="V36" s="643"/>
      <c r="W36" s="643"/>
      <c r="X36" s="643"/>
      <c r="Y36" s="644"/>
      <c r="Z36" s="675">
        <v>0.2</v>
      </c>
      <c r="AA36" s="675"/>
      <c r="AB36" s="675"/>
      <c r="AC36" s="675"/>
      <c r="AD36" s="676" t="s">
        <v>127</v>
      </c>
      <c r="AE36" s="676"/>
      <c r="AF36" s="676"/>
      <c r="AG36" s="676"/>
      <c r="AH36" s="676"/>
      <c r="AI36" s="676"/>
      <c r="AJ36" s="676"/>
      <c r="AK36" s="676"/>
      <c r="AL36" s="645" t="s">
        <v>127</v>
      </c>
      <c r="AM36" s="646"/>
      <c r="AN36" s="646"/>
      <c r="AO36" s="677"/>
      <c r="AP36" s="235"/>
      <c r="AQ36" s="694" t="s">
        <v>326</v>
      </c>
      <c r="AR36" s="695"/>
      <c r="AS36" s="695"/>
      <c r="AT36" s="695"/>
      <c r="AU36" s="695"/>
      <c r="AV36" s="695"/>
      <c r="AW36" s="695"/>
      <c r="AX36" s="695"/>
      <c r="AY36" s="696"/>
      <c r="AZ36" s="697">
        <v>20389389</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379039</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44915428</v>
      </c>
      <c r="CS36" s="643"/>
      <c r="CT36" s="643"/>
      <c r="CU36" s="643"/>
      <c r="CV36" s="643"/>
      <c r="CW36" s="643"/>
      <c r="CX36" s="643"/>
      <c r="CY36" s="644"/>
      <c r="CZ36" s="645">
        <v>24.6</v>
      </c>
      <c r="DA36" s="663"/>
      <c r="DB36" s="663"/>
      <c r="DC36" s="664"/>
      <c r="DD36" s="648">
        <v>11076485</v>
      </c>
      <c r="DE36" s="643"/>
      <c r="DF36" s="643"/>
      <c r="DG36" s="643"/>
      <c r="DH36" s="643"/>
      <c r="DI36" s="643"/>
      <c r="DJ36" s="643"/>
      <c r="DK36" s="644"/>
      <c r="DL36" s="648">
        <v>7052428</v>
      </c>
      <c r="DM36" s="643"/>
      <c r="DN36" s="643"/>
      <c r="DO36" s="643"/>
      <c r="DP36" s="643"/>
      <c r="DQ36" s="643"/>
      <c r="DR36" s="643"/>
      <c r="DS36" s="643"/>
      <c r="DT36" s="643"/>
      <c r="DU36" s="643"/>
      <c r="DV36" s="644"/>
      <c r="DW36" s="645">
        <v>8.6999999999999993</v>
      </c>
      <c r="DX36" s="663"/>
      <c r="DY36" s="663"/>
      <c r="DZ36" s="663"/>
      <c r="EA36" s="663"/>
      <c r="EB36" s="663"/>
      <c r="EC36" s="681"/>
    </row>
    <row r="37" spans="2:133" ht="11.25" customHeight="1">
      <c r="B37" s="639" t="s">
        <v>329</v>
      </c>
      <c r="C37" s="640"/>
      <c r="D37" s="640"/>
      <c r="E37" s="640"/>
      <c r="F37" s="640"/>
      <c r="G37" s="640"/>
      <c r="H37" s="640"/>
      <c r="I37" s="640"/>
      <c r="J37" s="640"/>
      <c r="K37" s="640"/>
      <c r="L37" s="640"/>
      <c r="M37" s="640"/>
      <c r="N37" s="640"/>
      <c r="O37" s="640"/>
      <c r="P37" s="640"/>
      <c r="Q37" s="641"/>
      <c r="R37" s="642">
        <v>1117952</v>
      </c>
      <c r="S37" s="643"/>
      <c r="T37" s="643"/>
      <c r="U37" s="643"/>
      <c r="V37" s="643"/>
      <c r="W37" s="643"/>
      <c r="X37" s="643"/>
      <c r="Y37" s="644"/>
      <c r="Z37" s="675">
        <v>0.6</v>
      </c>
      <c r="AA37" s="675"/>
      <c r="AB37" s="675"/>
      <c r="AC37" s="675"/>
      <c r="AD37" s="676" t="s">
        <v>255</v>
      </c>
      <c r="AE37" s="676"/>
      <c r="AF37" s="676"/>
      <c r="AG37" s="676"/>
      <c r="AH37" s="676"/>
      <c r="AI37" s="676"/>
      <c r="AJ37" s="676"/>
      <c r="AK37" s="676"/>
      <c r="AL37" s="645" t="s">
        <v>127</v>
      </c>
      <c r="AM37" s="646"/>
      <c r="AN37" s="646"/>
      <c r="AO37" s="677"/>
      <c r="AQ37" s="682" t="s">
        <v>330</v>
      </c>
      <c r="AR37" s="683"/>
      <c r="AS37" s="683"/>
      <c r="AT37" s="683"/>
      <c r="AU37" s="683"/>
      <c r="AV37" s="683"/>
      <c r="AW37" s="683"/>
      <c r="AX37" s="683"/>
      <c r="AY37" s="684"/>
      <c r="AZ37" s="642">
        <v>4129591</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-125662</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25262</v>
      </c>
      <c r="CS37" s="661"/>
      <c r="CT37" s="661"/>
      <c r="CU37" s="661"/>
      <c r="CV37" s="661"/>
      <c r="CW37" s="661"/>
      <c r="CX37" s="661"/>
      <c r="CY37" s="662"/>
      <c r="CZ37" s="645">
        <v>0</v>
      </c>
      <c r="DA37" s="663"/>
      <c r="DB37" s="663"/>
      <c r="DC37" s="664"/>
      <c r="DD37" s="648">
        <v>21530</v>
      </c>
      <c r="DE37" s="661"/>
      <c r="DF37" s="661"/>
      <c r="DG37" s="661"/>
      <c r="DH37" s="661"/>
      <c r="DI37" s="661"/>
      <c r="DJ37" s="661"/>
      <c r="DK37" s="662"/>
      <c r="DL37" s="648">
        <v>20819</v>
      </c>
      <c r="DM37" s="661"/>
      <c r="DN37" s="661"/>
      <c r="DO37" s="661"/>
      <c r="DP37" s="661"/>
      <c r="DQ37" s="661"/>
      <c r="DR37" s="661"/>
      <c r="DS37" s="661"/>
      <c r="DT37" s="661"/>
      <c r="DU37" s="661"/>
      <c r="DV37" s="662"/>
      <c r="DW37" s="645">
        <v>0</v>
      </c>
      <c r="DX37" s="663"/>
      <c r="DY37" s="663"/>
      <c r="DZ37" s="663"/>
      <c r="EA37" s="663"/>
      <c r="EB37" s="663"/>
      <c r="EC37" s="681"/>
    </row>
    <row r="38" spans="2:133" ht="11.25" customHeight="1">
      <c r="B38" s="639" t="s">
        <v>333</v>
      </c>
      <c r="C38" s="640"/>
      <c r="D38" s="640"/>
      <c r="E38" s="640"/>
      <c r="F38" s="640"/>
      <c r="G38" s="640"/>
      <c r="H38" s="640"/>
      <c r="I38" s="640"/>
      <c r="J38" s="640"/>
      <c r="K38" s="640"/>
      <c r="L38" s="640"/>
      <c r="M38" s="640"/>
      <c r="N38" s="640"/>
      <c r="O38" s="640"/>
      <c r="P38" s="640"/>
      <c r="Q38" s="641"/>
      <c r="R38" s="642">
        <v>2367403</v>
      </c>
      <c r="S38" s="643"/>
      <c r="T38" s="643"/>
      <c r="U38" s="643"/>
      <c r="V38" s="643"/>
      <c r="W38" s="643"/>
      <c r="X38" s="643"/>
      <c r="Y38" s="644"/>
      <c r="Z38" s="675">
        <v>1.3</v>
      </c>
      <c r="AA38" s="675"/>
      <c r="AB38" s="675"/>
      <c r="AC38" s="675"/>
      <c r="AD38" s="676">
        <v>82546</v>
      </c>
      <c r="AE38" s="676"/>
      <c r="AF38" s="676"/>
      <c r="AG38" s="676"/>
      <c r="AH38" s="676"/>
      <c r="AI38" s="676"/>
      <c r="AJ38" s="676"/>
      <c r="AK38" s="676"/>
      <c r="AL38" s="645">
        <v>0.1</v>
      </c>
      <c r="AM38" s="646"/>
      <c r="AN38" s="646"/>
      <c r="AO38" s="677"/>
      <c r="AQ38" s="682" t="s">
        <v>334</v>
      </c>
      <c r="AR38" s="683"/>
      <c r="AS38" s="683"/>
      <c r="AT38" s="683"/>
      <c r="AU38" s="683"/>
      <c r="AV38" s="683"/>
      <c r="AW38" s="683"/>
      <c r="AX38" s="683"/>
      <c r="AY38" s="684"/>
      <c r="AZ38" s="642">
        <v>1763288</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43250</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14355170</v>
      </c>
      <c r="CS38" s="643"/>
      <c r="CT38" s="643"/>
      <c r="CU38" s="643"/>
      <c r="CV38" s="643"/>
      <c r="CW38" s="643"/>
      <c r="CX38" s="643"/>
      <c r="CY38" s="644"/>
      <c r="CZ38" s="645">
        <v>7.9</v>
      </c>
      <c r="DA38" s="663"/>
      <c r="DB38" s="663"/>
      <c r="DC38" s="664"/>
      <c r="DD38" s="648">
        <v>11732387</v>
      </c>
      <c r="DE38" s="643"/>
      <c r="DF38" s="643"/>
      <c r="DG38" s="643"/>
      <c r="DH38" s="643"/>
      <c r="DI38" s="643"/>
      <c r="DJ38" s="643"/>
      <c r="DK38" s="644"/>
      <c r="DL38" s="648">
        <v>10905924</v>
      </c>
      <c r="DM38" s="643"/>
      <c r="DN38" s="643"/>
      <c r="DO38" s="643"/>
      <c r="DP38" s="643"/>
      <c r="DQ38" s="643"/>
      <c r="DR38" s="643"/>
      <c r="DS38" s="643"/>
      <c r="DT38" s="643"/>
      <c r="DU38" s="643"/>
      <c r="DV38" s="644"/>
      <c r="DW38" s="645">
        <v>13.4</v>
      </c>
      <c r="DX38" s="663"/>
      <c r="DY38" s="663"/>
      <c r="DZ38" s="663"/>
      <c r="EA38" s="663"/>
      <c r="EB38" s="663"/>
      <c r="EC38" s="681"/>
    </row>
    <row r="39" spans="2:133" ht="11.25" customHeight="1">
      <c r="B39" s="639" t="s">
        <v>337</v>
      </c>
      <c r="C39" s="640"/>
      <c r="D39" s="640"/>
      <c r="E39" s="640"/>
      <c r="F39" s="640"/>
      <c r="G39" s="640"/>
      <c r="H39" s="640"/>
      <c r="I39" s="640"/>
      <c r="J39" s="640"/>
      <c r="K39" s="640"/>
      <c r="L39" s="640"/>
      <c r="M39" s="640"/>
      <c r="N39" s="640"/>
      <c r="O39" s="640"/>
      <c r="P39" s="640"/>
      <c r="Q39" s="641"/>
      <c r="R39" s="642">
        <v>14745233</v>
      </c>
      <c r="S39" s="643"/>
      <c r="T39" s="643"/>
      <c r="U39" s="643"/>
      <c r="V39" s="643"/>
      <c r="W39" s="643"/>
      <c r="X39" s="643"/>
      <c r="Y39" s="644"/>
      <c r="Z39" s="675">
        <v>8</v>
      </c>
      <c r="AA39" s="675"/>
      <c r="AB39" s="675"/>
      <c r="AC39" s="675"/>
      <c r="AD39" s="676" t="s">
        <v>255</v>
      </c>
      <c r="AE39" s="676"/>
      <c r="AF39" s="676"/>
      <c r="AG39" s="676"/>
      <c r="AH39" s="676"/>
      <c r="AI39" s="676"/>
      <c r="AJ39" s="676"/>
      <c r="AK39" s="676"/>
      <c r="AL39" s="645" t="s">
        <v>255</v>
      </c>
      <c r="AM39" s="646"/>
      <c r="AN39" s="646"/>
      <c r="AO39" s="677"/>
      <c r="AQ39" s="682" t="s">
        <v>338</v>
      </c>
      <c r="AR39" s="683"/>
      <c r="AS39" s="683"/>
      <c r="AT39" s="683"/>
      <c r="AU39" s="683"/>
      <c r="AV39" s="683"/>
      <c r="AW39" s="683"/>
      <c r="AX39" s="683"/>
      <c r="AY39" s="684"/>
      <c r="AZ39" s="642">
        <v>386269</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63745</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221890</v>
      </c>
      <c r="CS39" s="661"/>
      <c r="CT39" s="661"/>
      <c r="CU39" s="661"/>
      <c r="CV39" s="661"/>
      <c r="CW39" s="661"/>
      <c r="CX39" s="661"/>
      <c r="CY39" s="662"/>
      <c r="CZ39" s="645">
        <v>0.1</v>
      </c>
      <c r="DA39" s="663"/>
      <c r="DB39" s="663"/>
      <c r="DC39" s="664"/>
      <c r="DD39" s="648">
        <v>118148</v>
      </c>
      <c r="DE39" s="661"/>
      <c r="DF39" s="661"/>
      <c r="DG39" s="661"/>
      <c r="DH39" s="661"/>
      <c r="DI39" s="661"/>
      <c r="DJ39" s="661"/>
      <c r="DK39" s="662"/>
      <c r="DL39" s="648" t="s">
        <v>255</v>
      </c>
      <c r="DM39" s="661"/>
      <c r="DN39" s="661"/>
      <c r="DO39" s="661"/>
      <c r="DP39" s="661"/>
      <c r="DQ39" s="661"/>
      <c r="DR39" s="661"/>
      <c r="DS39" s="661"/>
      <c r="DT39" s="661"/>
      <c r="DU39" s="661"/>
      <c r="DV39" s="662"/>
      <c r="DW39" s="645" t="s">
        <v>255</v>
      </c>
      <c r="DX39" s="663"/>
      <c r="DY39" s="663"/>
      <c r="DZ39" s="663"/>
      <c r="EA39" s="663"/>
      <c r="EB39" s="663"/>
      <c r="EC39" s="681"/>
    </row>
    <row r="40" spans="2:133" ht="11.25" customHeight="1">
      <c r="B40" s="639" t="s">
        <v>341</v>
      </c>
      <c r="C40" s="640"/>
      <c r="D40" s="640"/>
      <c r="E40" s="640"/>
      <c r="F40" s="640"/>
      <c r="G40" s="640"/>
      <c r="H40" s="640"/>
      <c r="I40" s="640"/>
      <c r="J40" s="640"/>
      <c r="K40" s="640"/>
      <c r="L40" s="640"/>
      <c r="M40" s="640"/>
      <c r="N40" s="640"/>
      <c r="O40" s="640"/>
      <c r="P40" s="640"/>
      <c r="Q40" s="641"/>
      <c r="R40" s="642">
        <v>391573</v>
      </c>
      <c r="S40" s="643"/>
      <c r="T40" s="643"/>
      <c r="U40" s="643"/>
      <c r="V40" s="643"/>
      <c r="W40" s="643"/>
      <c r="X40" s="643"/>
      <c r="Y40" s="644"/>
      <c r="Z40" s="675">
        <v>0.2</v>
      </c>
      <c r="AA40" s="675"/>
      <c r="AB40" s="675"/>
      <c r="AC40" s="675"/>
      <c r="AD40" s="676" t="s">
        <v>127</v>
      </c>
      <c r="AE40" s="676"/>
      <c r="AF40" s="676"/>
      <c r="AG40" s="676"/>
      <c r="AH40" s="676"/>
      <c r="AI40" s="676"/>
      <c r="AJ40" s="676"/>
      <c r="AK40" s="676"/>
      <c r="AL40" s="645" t="s">
        <v>127</v>
      </c>
      <c r="AM40" s="646"/>
      <c r="AN40" s="646"/>
      <c r="AO40" s="677"/>
      <c r="AQ40" s="682" t="s">
        <v>342</v>
      </c>
      <c r="AR40" s="683"/>
      <c r="AS40" s="683"/>
      <c r="AT40" s="683"/>
      <c r="AU40" s="683"/>
      <c r="AV40" s="683"/>
      <c r="AW40" s="683"/>
      <c r="AX40" s="683"/>
      <c r="AY40" s="684"/>
      <c r="AZ40" s="642">
        <v>271110</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92</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578390</v>
      </c>
      <c r="CS40" s="643"/>
      <c r="CT40" s="643"/>
      <c r="CU40" s="643"/>
      <c r="CV40" s="643"/>
      <c r="CW40" s="643"/>
      <c r="CX40" s="643"/>
      <c r="CY40" s="644"/>
      <c r="CZ40" s="645">
        <v>0.3</v>
      </c>
      <c r="DA40" s="663"/>
      <c r="DB40" s="663"/>
      <c r="DC40" s="664"/>
      <c r="DD40" s="648">
        <v>42482</v>
      </c>
      <c r="DE40" s="643"/>
      <c r="DF40" s="643"/>
      <c r="DG40" s="643"/>
      <c r="DH40" s="643"/>
      <c r="DI40" s="643"/>
      <c r="DJ40" s="643"/>
      <c r="DK40" s="644"/>
      <c r="DL40" s="648">
        <v>34020</v>
      </c>
      <c r="DM40" s="643"/>
      <c r="DN40" s="643"/>
      <c r="DO40" s="643"/>
      <c r="DP40" s="643"/>
      <c r="DQ40" s="643"/>
      <c r="DR40" s="643"/>
      <c r="DS40" s="643"/>
      <c r="DT40" s="643"/>
      <c r="DU40" s="643"/>
      <c r="DV40" s="644"/>
      <c r="DW40" s="645">
        <v>0</v>
      </c>
      <c r="DX40" s="663"/>
      <c r="DY40" s="663"/>
      <c r="DZ40" s="663"/>
      <c r="EA40" s="663"/>
      <c r="EB40" s="663"/>
      <c r="EC40" s="681"/>
    </row>
    <row r="41" spans="2:133" ht="11.25" customHeight="1">
      <c r="B41" s="639" t="s">
        <v>346</v>
      </c>
      <c r="C41" s="640"/>
      <c r="D41" s="640"/>
      <c r="E41" s="640"/>
      <c r="F41" s="640"/>
      <c r="G41" s="640"/>
      <c r="H41" s="640"/>
      <c r="I41" s="640"/>
      <c r="J41" s="640"/>
      <c r="K41" s="640"/>
      <c r="L41" s="640"/>
      <c r="M41" s="640"/>
      <c r="N41" s="640"/>
      <c r="O41" s="640"/>
      <c r="P41" s="640"/>
      <c r="Q41" s="641"/>
      <c r="R41" s="642" t="s">
        <v>255</v>
      </c>
      <c r="S41" s="643"/>
      <c r="T41" s="643"/>
      <c r="U41" s="643"/>
      <c r="V41" s="643"/>
      <c r="W41" s="643"/>
      <c r="X41" s="643"/>
      <c r="Y41" s="644"/>
      <c r="Z41" s="675" t="s">
        <v>127</v>
      </c>
      <c r="AA41" s="675"/>
      <c r="AB41" s="675"/>
      <c r="AC41" s="675"/>
      <c r="AD41" s="676" t="s">
        <v>255</v>
      </c>
      <c r="AE41" s="676"/>
      <c r="AF41" s="676"/>
      <c r="AG41" s="676"/>
      <c r="AH41" s="676"/>
      <c r="AI41" s="676"/>
      <c r="AJ41" s="676"/>
      <c r="AK41" s="676"/>
      <c r="AL41" s="645" t="s">
        <v>127</v>
      </c>
      <c r="AM41" s="646"/>
      <c r="AN41" s="646"/>
      <c r="AO41" s="677"/>
      <c r="AQ41" s="682" t="s">
        <v>347</v>
      </c>
      <c r="AR41" s="683"/>
      <c r="AS41" s="683"/>
      <c r="AT41" s="683"/>
      <c r="AU41" s="683"/>
      <c r="AV41" s="683"/>
      <c r="AW41" s="683"/>
      <c r="AX41" s="683"/>
      <c r="AY41" s="684"/>
      <c r="AZ41" s="642">
        <v>3130633</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1</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255</v>
      </c>
      <c r="CS41" s="661"/>
      <c r="CT41" s="661"/>
      <c r="CU41" s="661"/>
      <c r="CV41" s="661"/>
      <c r="CW41" s="661"/>
      <c r="CX41" s="661"/>
      <c r="CY41" s="662"/>
      <c r="CZ41" s="645" t="s">
        <v>255</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350</v>
      </c>
      <c r="C42" s="640"/>
      <c r="D42" s="640"/>
      <c r="E42" s="640"/>
      <c r="F42" s="640"/>
      <c r="G42" s="640"/>
      <c r="H42" s="640"/>
      <c r="I42" s="640"/>
      <c r="J42" s="640"/>
      <c r="K42" s="640"/>
      <c r="L42" s="640"/>
      <c r="M42" s="640"/>
      <c r="N42" s="640"/>
      <c r="O42" s="640"/>
      <c r="P42" s="640"/>
      <c r="Q42" s="641"/>
      <c r="R42" s="642">
        <v>4562260</v>
      </c>
      <c r="S42" s="643"/>
      <c r="T42" s="643"/>
      <c r="U42" s="643"/>
      <c r="V42" s="643"/>
      <c r="W42" s="643"/>
      <c r="X42" s="643"/>
      <c r="Y42" s="644"/>
      <c r="Z42" s="675">
        <v>2.5</v>
      </c>
      <c r="AA42" s="675"/>
      <c r="AB42" s="675"/>
      <c r="AC42" s="675"/>
      <c r="AD42" s="676" t="s">
        <v>127</v>
      </c>
      <c r="AE42" s="676"/>
      <c r="AF42" s="676"/>
      <c r="AG42" s="676"/>
      <c r="AH42" s="676"/>
      <c r="AI42" s="676"/>
      <c r="AJ42" s="676"/>
      <c r="AK42" s="676"/>
      <c r="AL42" s="645" t="s">
        <v>127</v>
      </c>
      <c r="AM42" s="646"/>
      <c r="AN42" s="646"/>
      <c r="AO42" s="677"/>
      <c r="AQ42" s="678" t="s">
        <v>351</v>
      </c>
      <c r="AR42" s="679"/>
      <c r="AS42" s="679"/>
      <c r="AT42" s="679"/>
      <c r="AU42" s="679"/>
      <c r="AV42" s="679"/>
      <c r="AW42" s="679"/>
      <c r="AX42" s="679"/>
      <c r="AY42" s="680"/>
      <c r="AZ42" s="626">
        <v>10708498</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389</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16283953</v>
      </c>
      <c r="CS42" s="643"/>
      <c r="CT42" s="643"/>
      <c r="CU42" s="643"/>
      <c r="CV42" s="643"/>
      <c r="CW42" s="643"/>
      <c r="CX42" s="643"/>
      <c r="CY42" s="644"/>
      <c r="CZ42" s="645">
        <v>8.9</v>
      </c>
      <c r="DA42" s="646"/>
      <c r="DB42" s="646"/>
      <c r="DC42" s="647"/>
      <c r="DD42" s="648">
        <v>1733345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354</v>
      </c>
      <c r="C43" s="624"/>
      <c r="D43" s="624"/>
      <c r="E43" s="624"/>
      <c r="F43" s="624"/>
      <c r="G43" s="624"/>
      <c r="H43" s="624"/>
      <c r="I43" s="624"/>
      <c r="J43" s="624"/>
      <c r="K43" s="624"/>
      <c r="L43" s="624"/>
      <c r="M43" s="624"/>
      <c r="N43" s="624"/>
      <c r="O43" s="624"/>
      <c r="P43" s="624"/>
      <c r="Q43" s="625"/>
      <c r="R43" s="626">
        <v>183971577</v>
      </c>
      <c r="S43" s="665"/>
      <c r="T43" s="665"/>
      <c r="U43" s="665"/>
      <c r="V43" s="665"/>
      <c r="W43" s="665"/>
      <c r="X43" s="665"/>
      <c r="Y43" s="666"/>
      <c r="Z43" s="667">
        <v>100</v>
      </c>
      <c r="AA43" s="667"/>
      <c r="AB43" s="667"/>
      <c r="AC43" s="667"/>
      <c r="AD43" s="668">
        <v>76199721</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289725</v>
      </c>
      <c r="CS43" s="661"/>
      <c r="CT43" s="661"/>
      <c r="CU43" s="661"/>
      <c r="CV43" s="661"/>
      <c r="CW43" s="661"/>
      <c r="CX43" s="661"/>
      <c r="CY43" s="662"/>
      <c r="CZ43" s="645">
        <v>0.2</v>
      </c>
      <c r="DA43" s="663"/>
      <c r="DB43" s="663"/>
      <c r="DC43" s="664"/>
      <c r="DD43" s="648">
        <v>11272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15987591</v>
      </c>
      <c r="CS44" s="643"/>
      <c r="CT44" s="643"/>
      <c r="CU44" s="643"/>
      <c r="CV44" s="643"/>
      <c r="CW44" s="643"/>
      <c r="CX44" s="643"/>
      <c r="CY44" s="644"/>
      <c r="CZ44" s="645">
        <v>8.8000000000000007</v>
      </c>
      <c r="DA44" s="646"/>
      <c r="DB44" s="646"/>
      <c r="DC44" s="647"/>
      <c r="DD44" s="648">
        <v>1730538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7734737</v>
      </c>
      <c r="CS45" s="661"/>
      <c r="CT45" s="661"/>
      <c r="CU45" s="661"/>
      <c r="CV45" s="661"/>
      <c r="CW45" s="661"/>
      <c r="CX45" s="661"/>
      <c r="CY45" s="662"/>
      <c r="CZ45" s="645">
        <v>4.2</v>
      </c>
      <c r="DA45" s="663"/>
      <c r="DB45" s="663"/>
      <c r="DC45" s="664"/>
      <c r="DD45" s="648">
        <v>781073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7527863</v>
      </c>
      <c r="CS46" s="643"/>
      <c r="CT46" s="643"/>
      <c r="CU46" s="643"/>
      <c r="CV46" s="643"/>
      <c r="CW46" s="643"/>
      <c r="CX46" s="643"/>
      <c r="CY46" s="644"/>
      <c r="CZ46" s="645">
        <v>4.0999999999999996</v>
      </c>
      <c r="DA46" s="646"/>
      <c r="DB46" s="646"/>
      <c r="DC46" s="647"/>
      <c r="DD46" s="648">
        <v>945559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296362</v>
      </c>
      <c r="CS47" s="661"/>
      <c r="CT47" s="661"/>
      <c r="CU47" s="661"/>
      <c r="CV47" s="661"/>
      <c r="CW47" s="661"/>
      <c r="CX47" s="661"/>
      <c r="CY47" s="662"/>
      <c r="CZ47" s="645">
        <v>0.2</v>
      </c>
      <c r="DA47" s="663"/>
      <c r="DB47" s="663"/>
      <c r="DC47" s="664"/>
      <c r="DD47" s="648">
        <v>2807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127</v>
      </c>
      <c r="CS48" s="643"/>
      <c r="CT48" s="643"/>
      <c r="CU48" s="643"/>
      <c r="CV48" s="643"/>
      <c r="CW48" s="643"/>
      <c r="CX48" s="643"/>
      <c r="CY48" s="644"/>
      <c r="CZ48" s="645" t="s">
        <v>255</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182236645</v>
      </c>
      <c r="CS49" s="627"/>
      <c r="CT49" s="627"/>
      <c r="CU49" s="627"/>
      <c r="CV49" s="627"/>
      <c r="CW49" s="627"/>
      <c r="CX49" s="627"/>
      <c r="CY49" s="628"/>
      <c r="CZ49" s="629">
        <v>100</v>
      </c>
      <c r="DA49" s="630"/>
      <c r="DB49" s="630"/>
      <c r="DC49" s="631"/>
      <c r="DD49" s="632">
        <v>86594941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6YcmAAarKA1f6cB/GmvM7XMGHBPlurk1KRJfHlflTjl8j9C2BoxtHpVxLxi86JQA2+VzydukKR1U53/5BF2bxw==" saltValue="2XkJHAbIy2LxifbDTO99h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BM24" sqref="BM24"/>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387</v>
      </c>
      <c r="C7" s="1108"/>
      <c r="D7" s="1108"/>
      <c r="E7" s="1108"/>
      <c r="F7" s="1108"/>
      <c r="G7" s="1108"/>
      <c r="H7" s="1108"/>
      <c r="I7" s="1108"/>
      <c r="J7" s="1108"/>
      <c r="K7" s="1108"/>
      <c r="L7" s="1108"/>
      <c r="M7" s="1108"/>
      <c r="N7" s="1108"/>
      <c r="O7" s="1108"/>
      <c r="P7" s="1109"/>
      <c r="Q7" s="1161">
        <v>187698</v>
      </c>
      <c r="R7" s="1162"/>
      <c r="S7" s="1162"/>
      <c r="T7" s="1162"/>
      <c r="U7" s="1162"/>
      <c r="V7" s="1162">
        <v>186138</v>
      </c>
      <c r="W7" s="1162"/>
      <c r="X7" s="1162"/>
      <c r="Y7" s="1162"/>
      <c r="Z7" s="1162"/>
      <c r="AA7" s="1162">
        <v>1560</v>
      </c>
      <c r="AB7" s="1162"/>
      <c r="AC7" s="1162"/>
      <c r="AD7" s="1162"/>
      <c r="AE7" s="1163"/>
      <c r="AF7" s="1164">
        <v>545</v>
      </c>
      <c r="AG7" s="1165"/>
      <c r="AH7" s="1165"/>
      <c r="AI7" s="1165"/>
      <c r="AJ7" s="1166"/>
      <c r="AK7" s="1148">
        <v>397</v>
      </c>
      <c r="AL7" s="1149"/>
      <c r="AM7" s="1149"/>
      <c r="AN7" s="1149"/>
      <c r="AO7" s="1149"/>
      <c r="AP7" s="1149">
        <v>210377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640</v>
      </c>
      <c r="BT7" s="1153"/>
      <c r="BU7" s="1153"/>
      <c r="BV7" s="1153"/>
      <c r="BW7" s="1153"/>
      <c r="BX7" s="1153"/>
      <c r="BY7" s="1153"/>
      <c r="BZ7" s="1153"/>
      <c r="CA7" s="1153"/>
      <c r="CB7" s="1153"/>
      <c r="CC7" s="1153"/>
      <c r="CD7" s="1153"/>
      <c r="CE7" s="1153"/>
      <c r="CF7" s="1153"/>
      <c r="CG7" s="1154"/>
      <c r="CH7" s="1145" t="s">
        <v>629</v>
      </c>
      <c r="CI7" s="1146"/>
      <c r="CJ7" s="1146"/>
      <c r="CK7" s="1146"/>
      <c r="CL7" s="1147"/>
      <c r="CM7" s="1145">
        <v>54</v>
      </c>
      <c r="CN7" s="1146"/>
      <c r="CO7" s="1146"/>
      <c r="CP7" s="1146"/>
      <c r="CQ7" s="1147"/>
      <c r="CR7" s="1145">
        <v>10</v>
      </c>
      <c r="CS7" s="1146"/>
      <c r="CT7" s="1146"/>
      <c r="CU7" s="1146"/>
      <c r="CV7" s="1147"/>
      <c r="CW7" s="1145">
        <v>48</v>
      </c>
      <c r="CX7" s="1146"/>
      <c r="CY7" s="1146"/>
      <c r="CZ7" s="1146"/>
      <c r="DA7" s="1147"/>
      <c r="DB7" s="1145" t="s">
        <v>535</v>
      </c>
      <c r="DC7" s="1146"/>
      <c r="DD7" s="1146"/>
      <c r="DE7" s="1146"/>
      <c r="DF7" s="1147"/>
      <c r="DG7" s="1145" t="s">
        <v>535</v>
      </c>
      <c r="DH7" s="1146"/>
      <c r="DI7" s="1146"/>
      <c r="DJ7" s="1146"/>
      <c r="DK7" s="1147"/>
      <c r="DL7" s="1145" t="s">
        <v>535</v>
      </c>
      <c r="DM7" s="1146"/>
      <c r="DN7" s="1146"/>
      <c r="DO7" s="1146"/>
      <c r="DP7" s="1147"/>
      <c r="DQ7" s="1145" t="s">
        <v>535</v>
      </c>
      <c r="DR7" s="1146"/>
      <c r="DS7" s="1146"/>
      <c r="DT7" s="1146"/>
      <c r="DU7" s="1147"/>
      <c r="DV7" s="1172"/>
      <c r="DW7" s="1173"/>
      <c r="DX7" s="1173"/>
      <c r="DY7" s="1173"/>
      <c r="DZ7" s="1174"/>
      <c r="EA7" s="256"/>
    </row>
    <row r="8" spans="1:131" s="257" customFormat="1" ht="26.25" customHeight="1">
      <c r="A8" s="263">
        <v>2</v>
      </c>
      <c r="B8" s="1088" t="s">
        <v>388</v>
      </c>
      <c r="C8" s="1089"/>
      <c r="D8" s="1089"/>
      <c r="E8" s="1089"/>
      <c r="F8" s="1089"/>
      <c r="G8" s="1089"/>
      <c r="H8" s="1089"/>
      <c r="I8" s="1089"/>
      <c r="J8" s="1089"/>
      <c r="K8" s="1089"/>
      <c r="L8" s="1089"/>
      <c r="M8" s="1089"/>
      <c r="N8" s="1089"/>
      <c r="O8" s="1089"/>
      <c r="P8" s="1090"/>
      <c r="Q8" s="1100">
        <v>58</v>
      </c>
      <c r="R8" s="1101"/>
      <c r="S8" s="1101"/>
      <c r="T8" s="1101"/>
      <c r="U8" s="1101"/>
      <c r="V8" s="1101">
        <v>58</v>
      </c>
      <c r="W8" s="1101"/>
      <c r="X8" s="1101"/>
      <c r="Y8" s="1101"/>
      <c r="Z8" s="1101"/>
      <c r="AA8" s="1101" t="s">
        <v>619</v>
      </c>
      <c r="AB8" s="1101"/>
      <c r="AC8" s="1101"/>
      <c r="AD8" s="1101"/>
      <c r="AE8" s="1102"/>
      <c r="AF8" s="1094" t="s">
        <v>389</v>
      </c>
      <c r="AG8" s="1095"/>
      <c r="AH8" s="1095"/>
      <c r="AI8" s="1095"/>
      <c r="AJ8" s="1096"/>
      <c r="AK8" s="1143">
        <v>16</v>
      </c>
      <c r="AL8" s="1144"/>
      <c r="AM8" s="1144"/>
      <c r="AN8" s="1144"/>
      <c r="AO8" s="1144"/>
      <c r="AP8" s="1144" t="s">
        <v>620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641</v>
      </c>
      <c r="BT8" s="1072"/>
      <c r="BU8" s="1072"/>
      <c r="BV8" s="1072"/>
      <c r="BW8" s="1072"/>
      <c r="BX8" s="1072"/>
      <c r="BY8" s="1072"/>
      <c r="BZ8" s="1072"/>
      <c r="CA8" s="1072"/>
      <c r="CB8" s="1072"/>
      <c r="CC8" s="1072"/>
      <c r="CD8" s="1072"/>
      <c r="CE8" s="1072"/>
      <c r="CF8" s="1072"/>
      <c r="CG8" s="1073"/>
      <c r="CH8" s="1046">
        <v>33</v>
      </c>
      <c r="CI8" s="1047"/>
      <c r="CJ8" s="1047"/>
      <c r="CK8" s="1047"/>
      <c r="CL8" s="1048"/>
      <c r="CM8" s="1046">
        <v>295</v>
      </c>
      <c r="CN8" s="1047"/>
      <c r="CO8" s="1047"/>
      <c r="CP8" s="1047"/>
      <c r="CQ8" s="1048"/>
      <c r="CR8" s="1046">
        <v>10</v>
      </c>
      <c r="CS8" s="1047"/>
      <c r="CT8" s="1047"/>
      <c r="CU8" s="1047"/>
      <c r="CV8" s="1048"/>
      <c r="CW8" s="1046">
        <v>14</v>
      </c>
      <c r="CX8" s="1047"/>
      <c r="CY8" s="1047"/>
      <c r="CZ8" s="1047"/>
      <c r="DA8" s="1048"/>
      <c r="DB8" s="1046" t="s">
        <v>535</v>
      </c>
      <c r="DC8" s="1047"/>
      <c r="DD8" s="1047"/>
      <c r="DE8" s="1047"/>
      <c r="DF8" s="1048"/>
      <c r="DG8" s="1046" t="s">
        <v>535</v>
      </c>
      <c r="DH8" s="1047"/>
      <c r="DI8" s="1047"/>
      <c r="DJ8" s="1047"/>
      <c r="DK8" s="1048"/>
      <c r="DL8" s="1046" t="s">
        <v>535</v>
      </c>
      <c r="DM8" s="1047"/>
      <c r="DN8" s="1047"/>
      <c r="DO8" s="1047"/>
      <c r="DP8" s="1048"/>
      <c r="DQ8" s="1046" t="s">
        <v>535</v>
      </c>
      <c r="DR8" s="1047"/>
      <c r="DS8" s="1047"/>
      <c r="DT8" s="1047"/>
      <c r="DU8" s="1048"/>
      <c r="DV8" s="1049"/>
      <c r="DW8" s="1050"/>
      <c r="DX8" s="1050"/>
      <c r="DY8" s="1050"/>
      <c r="DZ8" s="1051"/>
      <c r="EA8" s="256"/>
    </row>
    <row r="9" spans="1:131" s="257" customFormat="1" ht="26.25" customHeight="1">
      <c r="A9" s="263">
        <v>3</v>
      </c>
      <c r="B9" s="1088" t="s">
        <v>390</v>
      </c>
      <c r="C9" s="1089"/>
      <c r="D9" s="1089"/>
      <c r="E9" s="1089"/>
      <c r="F9" s="1089"/>
      <c r="G9" s="1089"/>
      <c r="H9" s="1089"/>
      <c r="I9" s="1089"/>
      <c r="J9" s="1089"/>
      <c r="K9" s="1089"/>
      <c r="L9" s="1089"/>
      <c r="M9" s="1089"/>
      <c r="N9" s="1089"/>
      <c r="O9" s="1089"/>
      <c r="P9" s="1090"/>
      <c r="Q9" s="1100">
        <v>255</v>
      </c>
      <c r="R9" s="1101"/>
      <c r="S9" s="1101"/>
      <c r="T9" s="1101"/>
      <c r="U9" s="1101"/>
      <c r="V9" s="1101">
        <v>80</v>
      </c>
      <c r="W9" s="1101"/>
      <c r="X9" s="1101"/>
      <c r="Y9" s="1101"/>
      <c r="Z9" s="1101"/>
      <c r="AA9" s="1101">
        <v>175</v>
      </c>
      <c r="AB9" s="1101"/>
      <c r="AC9" s="1101"/>
      <c r="AD9" s="1101"/>
      <c r="AE9" s="1102"/>
      <c r="AF9" s="1094" t="s">
        <v>389</v>
      </c>
      <c r="AG9" s="1095"/>
      <c r="AH9" s="1095"/>
      <c r="AI9" s="1095"/>
      <c r="AJ9" s="1096"/>
      <c r="AK9" s="1143">
        <v>6</v>
      </c>
      <c r="AL9" s="1144"/>
      <c r="AM9" s="1144"/>
      <c r="AN9" s="1144"/>
      <c r="AO9" s="1144"/>
      <c r="AP9" s="1144">
        <v>392</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642</v>
      </c>
      <c r="BT9" s="1072"/>
      <c r="BU9" s="1072"/>
      <c r="BV9" s="1072"/>
      <c r="BW9" s="1072"/>
      <c r="BX9" s="1072"/>
      <c r="BY9" s="1072"/>
      <c r="BZ9" s="1072"/>
      <c r="CA9" s="1072"/>
      <c r="CB9" s="1072"/>
      <c r="CC9" s="1072"/>
      <c r="CD9" s="1072"/>
      <c r="CE9" s="1072"/>
      <c r="CF9" s="1072"/>
      <c r="CG9" s="1073"/>
      <c r="CH9" s="1046">
        <v>11</v>
      </c>
      <c r="CI9" s="1047"/>
      <c r="CJ9" s="1047"/>
      <c r="CK9" s="1047"/>
      <c r="CL9" s="1048"/>
      <c r="CM9" s="1046">
        <v>76</v>
      </c>
      <c r="CN9" s="1047"/>
      <c r="CO9" s="1047"/>
      <c r="CP9" s="1047"/>
      <c r="CQ9" s="1048"/>
      <c r="CR9" s="1046">
        <v>10</v>
      </c>
      <c r="CS9" s="1047"/>
      <c r="CT9" s="1047"/>
      <c r="CU9" s="1047"/>
      <c r="CV9" s="1048"/>
      <c r="CW9" s="1046" t="s">
        <v>621</v>
      </c>
      <c r="CX9" s="1047"/>
      <c r="CY9" s="1047"/>
      <c r="CZ9" s="1047"/>
      <c r="DA9" s="1048"/>
      <c r="DB9" s="1046" t="s">
        <v>535</v>
      </c>
      <c r="DC9" s="1047"/>
      <c r="DD9" s="1047"/>
      <c r="DE9" s="1047"/>
      <c r="DF9" s="1048"/>
      <c r="DG9" s="1046" t="s">
        <v>535</v>
      </c>
      <c r="DH9" s="1047"/>
      <c r="DI9" s="1047"/>
      <c r="DJ9" s="1047"/>
      <c r="DK9" s="1048"/>
      <c r="DL9" s="1046" t="s">
        <v>535</v>
      </c>
      <c r="DM9" s="1047"/>
      <c r="DN9" s="1047"/>
      <c r="DO9" s="1047"/>
      <c r="DP9" s="1048"/>
      <c r="DQ9" s="1046" t="s">
        <v>535</v>
      </c>
      <c r="DR9" s="1047"/>
      <c r="DS9" s="1047"/>
      <c r="DT9" s="1047"/>
      <c r="DU9" s="1048"/>
      <c r="DV9" s="1049"/>
      <c r="DW9" s="1050"/>
      <c r="DX9" s="1050"/>
      <c r="DY9" s="1050"/>
      <c r="DZ9" s="1051"/>
      <c r="EA9" s="256"/>
    </row>
    <row r="10" spans="1:131" s="257" customFormat="1" ht="26.25" customHeight="1">
      <c r="A10" s="263">
        <v>4</v>
      </c>
      <c r="B10" s="1088" t="s">
        <v>391</v>
      </c>
      <c r="C10" s="1089"/>
      <c r="D10" s="1089"/>
      <c r="E10" s="1089"/>
      <c r="F10" s="1089"/>
      <c r="G10" s="1089"/>
      <c r="H10" s="1089"/>
      <c r="I10" s="1089"/>
      <c r="J10" s="1089"/>
      <c r="K10" s="1089"/>
      <c r="L10" s="1089"/>
      <c r="M10" s="1089"/>
      <c r="N10" s="1089"/>
      <c r="O10" s="1089"/>
      <c r="P10" s="1090"/>
      <c r="Q10" s="1100">
        <v>1</v>
      </c>
      <c r="R10" s="1101"/>
      <c r="S10" s="1101"/>
      <c r="T10" s="1101"/>
      <c r="U10" s="1101"/>
      <c r="V10" s="1101">
        <v>1</v>
      </c>
      <c r="W10" s="1101"/>
      <c r="X10" s="1101"/>
      <c r="Y10" s="1101"/>
      <c r="Z10" s="1101"/>
      <c r="AA10" s="1101" t="s">
        <v>621</v>
      </c>
      <c r="AB10" s="1101"/>
      <c r="AC10" s="1101"/>
      <c r="AD10" s="1101"/>
      <c r="AE10" s="1102"/>
      <c r="AF10" s="1094" t="s">
        <v>389</v>
      </c>
      <c r="AG10" s="1095"/>
      <c r="AH10" s="1095"/>
      <c r="AI10" s="1095"/>
      <c r="AJ10" s="1096"/>
      <c r="AK10" s="1143" t="s">
        <v>624</v>
      </c>
      <c r="AL10" s="1144"/>
      <c r="AM10" s="1144"/>
      <c r="AN10" s="1144"/>
      <c r="AO10" s="1144"/>
      <c r="AP10" s="1144" t="s">
        <v>621</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643</v>
      </c>
      <c r="BT10" s="1072"/>
      <c r="BU10" s="1072"/>
      <c r="BV10" s="1072"/>
      <c r="BW10" s="1072"/>
      <c r="BX10" s="1072"/>
      <c r="BY10" s="1072"/>
      <c r="BZ10" s="1072"/>
      <c r="CA10" s="1072"/>
      <c r="CB10" s="1072"/>
      <c r="CC10" s="1072"/>
      <c r="CD10" s="1072"/>
      <c r="CE10" s="1072"/>
      <c r="CF10" s="1072"/>
      <c r="CG10" s="1073"/>
      <c r="CH10" s="1046">
        <v>-1</v>
      </c>
      <c r="CI10" s="1047"/>
      <c r="CJ10" s="1047"/>
      <c r="CK10" s="1047"/>
      <c r="CL10" s="1048"/>
      <c r="CM10" s="1046">
        <v>76</v>
      </c>
      <c r="CN10" s="1047"/>
      <c r="CO10" s="1047"/>
      <c r="CP10" s="1047"/>
      <c r="CQ10" s="1048"/>
      <c r="CR10" s="1046">
        <v>10</v>
      </c>
      <c r="CS10" s="1047"/>
      <c r="CT10" s="1047"/>
      <c r="CU10" s="1047"/>
      <c r="CV10" s="1048"/>
      <c r="CW10" s="1046">
        <v>36</v>
      </c>
      <c r="CX10" s="1047"/>
      <c r="CY10" s="1047"/>
      <c r="CZ10" s="1047"/>
      <c r="DA10" s="1048"/>
      <c r="DB10" s="1046" t="s">
        <v>535</v>
      </c>
      <c r="DC10" s="1047"/>
      <c r="DD10" s="1047"/>
      <c r="DE10" s="1047"/>
      <c r="DF10" s="1048"/>
      <c r="DG10" s="1046" t="s">
        <v>535</v>
      </c>
      <c r="DH10" s="1047"/>
      <c r="DI10" s="1047"/>
      <c r="DJ10" s="1047"/>
      <c r="DK10" s="1048"/>
      <c r="DL10" s="1046" t="s">
        <v>535</v>
      </c>
      <c r="DM10" s="1047"/>
      <c r="DN10" s="1047"/>
      <c r="DO10" s="1047"/>
      <c r="DP10" s="1048"/>
      <c r="DQ10" s="1046" t="s">
        <v>535</v>
      </c>
      <c r="DR10" s="1047"/>
      <c r="DS10" s="1047"/>
      <c r="DT10" s="1047"/>
      <c r="DU10" s="1048"/>
      <c r="DV10" s="1049"/>
      <c r="DW10" s="1050"/>
      <c r="DX10" s="1050"/>
      <c r="DY10" s="1050"/>
      <c r="DZ10" s="1051"/>
      <c r="EA10" s="256"/>
    </row>
    <row r="11" spans="1:131" s="257" customFormat="1" ht="26.25" customHeight="1">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646</v>
      </c>
      <c r="BT11" s="1072"/>
      <c r="BU11" s="1072"/>
      <c r="BV11" s="1072"/>
      <c r="BW11" s="1072"/>
      <c r="BX11" s="1072"/>
      <c r="BY11" s="1072"/>
      <c r="BZ11" s="1072"/>
      <c r="CA11" s="1072"/>
      <c r="CB11" s="1072"/>
      <c r="CC11" s="1072"/>
      <c r="CD11" s="1072"/>
      <c r="CE11" s="1072"/>
      <c r="CF11" s="1072"/>
      <c r="CG11" s="1073"/>
      <c r="CH11" s="1046">
        <v>-3</v>
      </c>
      <c r="CI11" s="1047"/>
      <c r="CJ11" s="1047"/>
      <c r="CK11" s="1047"/>
      <c r="CL11" s="1048"/>
      <c r="CM11" s="1046">
        <v>30</v>
      </c>
      <c r="CN11" s="1047"/>
      <c r="CO11" s="1047"/>
      <c r="CP11" s="1047"/>
      <c r="CQ11" s="1048"/>
      <c r="CR11" s="1046">
        <v>5</v>
      </c>
      <c r="CS11" s="1047"/>
      <c r="CT11" s="1047"/>
      <c r="CU11" s="1047"/>
      <c r="CV11" s="1048"/>
      <c r="CW11" s="1046" t="s">
        <v>630</v>
      </c>
      <c r="CX11" s="1047"/>
      <c r="CY11" s="1047"/>
      <c r="CZ11" s="1047"/>
      <c r="DA11" s="1048"/>
      <c r="DB11" s="1046" t="s">
        <v>535</v>
      </c>
      <c r="DC11" s="1047"/>
      <c r="DD11" s="1047"/>
      <c r="DE11" s="1047"/>
      <c r="DF11" s="1048"/>
      <c r="DG11" s="1046" t="s">
        <v>535</v>
      </c>
      <c r="DH11" s="1047"/>
      <c r="DI11" s="1047"/>
      <c r="DJ11" s="1047"/>
      <c r="DK11" s="1048"/>
      <c r="DL11" s="1046" t="s">
        <v>535</v>
      </c>
      <c r="DM11" s="1047"/>
      <c r="DN11" s="1047"/>
      <c r="DO11" s="1047"/>
      <c r="DP11" s="1048"/>
      <c r="DQ11" s="1046" t="s">
        <v>535</v>
      </c>
      <c r="DR11" s="1047"/>
      <c r="DS11" s="1047"/>
      <c r="DT11" s="1047"/>
      <c r="DU11" s="1048"/>
      <c r="DV11" s="1049"/>
      <c r="DW11" s="1050"/>
      <c r="DX11" s="1050"/>
      <c r="DY11" s="1050"/>
      <c r="DZ11" s="1051"/>
      <c r="EA11" s="256"/>
    </row>
    <row r="12" spans="1:131" s="257" customFormat="1" ht="26.25" customHeight="1">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644</v>
      </c>
      <c r="BT12" s="1072"/>
      <c r="BU12" s="1072"/>
      <c r="BV12" s="1072"/>
      <c r="BW12" s="1072"/>
      <c r="BX12" s="1072"/>
      <c r="BY12" s="1072"/>
      <c r="BZ12" s="1072"/>
      <c r="CA12" s="1072"/>
      <c r="CB12" s="1072"/>
      <c r="CC12" s="1072"/>
      <c r="CD12" s="1072"/>
      <c r="CE12" s="1072"/>
      <c r="CF12" s="1072"/>
      <c r="CG12" s="1073"/>
      <c r="CH12" s="1046">
        <v>9</v>
      </c>
      <c r="CI12" s="1047"/>
      <c r="CJ12" s="1047"/>
      <c r="CK12" s="1047"/>
      <c r="CL12" s="1048"/>
      <c r="CM12" s="1046">
        <v>91</v>
      </c>
      <c r="CN12" s="1047"/>
      <c r="CO12" s="1047"/>
      <c r="CP12" s="1047"/>
      <c r="CQ12" s="1048"/>
      <c r="CR12" s="1046">
        <v>50</v>
      </c>
      <c r="CS12" s="1047"/>
      <c r="CT12" s="1047"/>
      <c r="CU12" s="1047"/>
      <c r="CV12" s="1048"/>
      <c r="CW12" s="1046">
        <v>20</v>
      </c>
      <c r="CX12" s="1047"/>
      <c r="CY12" s="1047"/>
      <c r="CZ12" s="1047"/>
      <c r="DA12" s="1048"/>
      <c r="DB12" s="1046" t="s">
        <v>535</v>
      </c>
      <c r="DC12" s="1047"/>
      <c r="DD12" s="1047"/>
      <c r="DE12" s="1047"/>
      <c r="DF12" s="1048"/>
      <c r="DG12" s="1046" t="s">
        <v>535</v>
      </c>
      <c r="DH12" s="1047"/>
      <c r="DI12" s="1047"/>
      <c r="DJ12" s="1047"/>
      <c r="DK12" s="1048"/>
      <c r="DL12" s="1046" t="s">
        <v>535</v>
      </c>
      <c r="DM12" s="1047"/>
      <c r="DN12" s="1047"/>
      <c r="DO12" s="1047"/>
      <c r="DP12" s="1048"/>
      <c r="DQ12" s="1046" t="s">
        <v>535</v>
      </c>
      <c r="DR12" s="1047"/>
      <c r="DS12" s="1047"/>
      <c r="DT12" s="1047"/>
      <c r="DU12" s="1048"/>
      <c r="DV12" s="1049"/>
      <c r="DW12" s="1050"/>
      <c r="DX12" s="1050"/>
      <c r="DY12" s="1050"/>
      <c r="DZ12" s="1051"/>
      <c r="EA12" s="256"/>
    </row>
    <row r="13" spans="1:131" s="257" customFormat="1" ht="26.25" customHeight="1">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647</v>
      </c>
      <c r="BT13" s="1072"/>
      <c r="BU13" s="1072"/>
      <c r="BV13" s="1072"/>
      <c r="BW13" s="1072"/>
      <c r="BX13" s="1072"/>
      <c r="BY13" s="1072"/>
      <c r="BZ13" s="1072"/>
      <c r="CA13" s="1072"/>
      <c r="CB13" s="1072"/>
      <c r="CC13" s="1072"/>
      <c r="CD13" s="1072"/>
      <c r="CE13" s="1072"/>
      <c r="CF13" s="1072"/>
      <c r="CG13" s="1073"/>
      <c r="CH13" s="1046">
        <v>-5</v>
      </c>
      <c r="CI13" s="1047"/>
      <c r="CJ13" s="1047"/>
      <c r="CK13" s="1047"/>
      <c r="CL13" s="1048"/>
      <c r="CM13" s="1046">
        <v>529</v>
      </c>
      <c r="CN13" s="1047"/>
      <c r="CO13" s="1047"/>
      <c r="CP13" s="1047"/>
      <c r="CQ13" s="1048"/>
      <c r="CR13" s="1046">
        <v>100</v>
      </c>
      <c r="CS13" s="1047"/>
      <c r="CT13" s="1047"/>
      <c r="CU13" s="1047"/>
      <c r="CV13" s="1048"/>
      <c r="CW13" s="1046">
        <v>10</v>
      </c>
      <c r="CX13" s="1047"/>
      <c r="CY13" s="1047"/>
      <c r="CZ13" s="1047"/>
      <c r="DA13" s="1048"/>
      <c r="DB13" s="1046" t="s">
        <v>535</v>
      </c>
      <c r="DC13" s="1047"/>
      <c r="DD13" s="1047"/>
      <c r="DE13" s="1047"/>
      <c r="DF13" s="1048"/>
      <c r="DG13" s="1046" t="s">
        <v>535</v>
      </c>
      <c r="DH13" s="1047"/>
      <c r="DI13" s="1047"/>
      <c r="DJ13" s="1047"/>
      <c r="DK13" s="1048"/>
      <c r="DL13" s="1046" t="s">
        <v>535</v>
      </c>
      <c r="DM13" s="1047"/>
      <c r="DN13" s="1047"/>
      <c r="DO13" s="1047"/>
      <c r="DP13" s="1048"/>
      <c r="DQ13" s="1046" t="s">
        <v>535</v>
      </c>
      <c r="DR13" s="1047"/>
      <c r="DS13" s="1047"/>
      <c r="DT13" s="1047"/>
      <c r="DU13" s="1048"/>
      <c r="DV13" s="1049"/>
      <c r="DW13" s="1050"/>
      <c r="DX13" s="1050"/>
      <c r="DY13" s="1050"/>
      <c r="DZ13" s="1051"/>
      <c r="EA13" s="256"/>
    </row>
    <row r="14" spans="1:131" s="257" customFormat="1" ht="26.25" customHeight="1">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648</v>
      </c>
      <c r="BT14" s="1072"/>
      <c r="BU14" s="1072"/>
      <c r="BV14" s="1072"/>
      <c r="BW14" s="1072"/>
      <c r="BX14" s="1072"/>
      <c r="BY14" s="1072"/>
      <c r="BZ14" s="1072"/>
      <c r="CA14" s="1072"/>
      <c r="CB14" s="1072"/>
      <c r="CC14" s="1072"/>
      <c r="CD14" s="1072"/>
      <c r="CE14" s="1072"/>
      <c r="CF14" s="1072"/>
      <c r="CG14" s="1073"/>
      <c r="CH14" s="1046">
        <v>-20</v>
      </c>
      <c r="CI14" s="1047"/>
      <c r="CJ14" s="1047"/>
      <c r="CK14" s="1047"/>
      <c r="CL14" s="1048"/>
      <c r="CM14" s="1046">
        <v>302</v>
      </c>
      <c r="CN14" s="1047"/>
      <c r="CO14" s="1047"/>
      <c r="CP14" s="1047"/>
      <c r="CQ14" s="1048"/>
      <c r="CR14" s="1046">
        <v>3</v>
      </c>
      <c r="CS14" s="1047"/>
      <c r="CT14" s="1047"/>
      <c r="CU14" s="1047"/>
      <c r="CV14" s="1048"/>
      <c r="CW14" s="1046" t="s">
        <v>632</v>
      </c>
      <c r="CX14" s="1047"/>
      <c r="CY14" s="1047"/>
      <c r="CZ14" s="1047"/>
      <c r="DA14" s="1048"/>
      <c r="DB14" s="1046" t="s">
        <v>535</v>
      </c>
      <c r="DC14" s="1047"/>
      <c r="DD14" s="1047"/>
      <c r="DE14" s="1047"/>
      <c r="DF14" s="1048"/>
      <c r="DG14" s="1046" t="s">
        <v>535</v>
      </c>
      <c r="DH14" s="1047"/>
      <c r="DI14" s="1047"/>
      <c r="DJ14" s="1047"/>
      <c r="DK14" s="1048"/>
      <c r="DL14" s="1046" t="s">
        <v>535</v>
      </c>
      <c r="DM14" s="1047"/>
      <c r="DN14" s="1047"/>
      <c r="DO14" s="1047"/>
      <c r="DP14" s="1048"/>
      <c r="DQ14" s="1046" t="s">
        <v>535</v>
      </c>
      <c r="DR14" s="1047"/>
      <c r="DS14" s="1047"/>
      <c r="DT14" s="1047"/>
      <c r="DU14" s="1048"/>
      <c r="DV14" s="1049"/>
      <c r="DW14" s="1050"/>
      <c r="DX14" s="1050"/>
      <c r="DY14" s="1050"/>
      <c r="DZ14" s="1051"/>
      <c r="EA14" s="256"/>
    </row>
    <row r="15" spans="1:131" s="257" customFormat="1" ht="26.25" customHeight="1">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649</v>
      </c>
      <c r="BT15" s="1072"/>
      <c r="BU15" s="1072"/>
      <c r="BV15" s="1072"/>
      <c r="BW15" s="1072"/>
      <c r="BX15" s="1072"/>
      <c r="BY15" s="1072"/>
      <c r="BZ15" s="1072"/>
      <c r="CA15" s="1072"/>
      <c r="CB15" s="1072"/>
      <c r="CC15" s="1072"/>
      <c r="CD15" s="1072"/>
      <c r="CE15" s="1072"/>
      <c r="CF15" s="1072"/>
      <c r="CG15" s="1073"/>
      <c r="CH15" s="1046">
        <v>-22</v>
      </c>
      <c r="CI15" s="1047"/>
      <c r="CJ15" s="1047"/>
      <c r="CK15" s="1047"/>
      <c r="CL15" s="1048"/>
      <c r="CM15" s="1046">
        <v>121</v>
      </c>
      <c r="CN15" s="1047"/>
      <c r="CO15" s="1047"/>
      <c r="CP15" s="1047"/>
      <c r="CQ15" s="1048"/>
      <c r="CR15" s="1046">
        <v>30</v>
      </c>
      <c r="CS15" s="1047"/>
      <c r="CT15" s="1047"/>
      <c r="CU15" s="1047"/>
      <c r="CV15" s="1048"/>
      <c r="CW15" s="1046" t="s">
        <v>631</v>
      </c>
      <c r="CX15" s="1047"/>
      <c r="CY15" s="1047"/>
      <c r="CZ15" s="1047"/>
      <c r="DA15" s="1048"/>
      <c r="DB15" s="1046" t="s">
        <v>535</v>
      </c>
      <c r="DC15" s="1047"/>
      <c r="DD15" s="1047"/>
      <c r="DE15" s="1047"/>
      <c r="DF15" s="1048"/>
      <c r="DG15" s="1046" t="s">
        <v>535</v>
      </c>
      <c r="DH15" s="1047"/>
      <c r="DI15" s="1047"/>
      <c r="DJ15" s="1047"/>
      <c r="DK15" s="1048"/>
      <c r="DL15" s="1046" t="s">
        <v>535</v>
      </c>
      <c r="DM15" s="1047"/>
      <c r="DN15" s="1047"/>
      <c r="DO15" s="1047"/>
      <c r="DP15" s="1048"/>
      <c r="DQ15" s="1046" t="s">
        <v>535</v>
      </c>
      <c r="DR15" s="1047"/>
      <c r="DS15" s="1047"/>
      <c r="DT15" s="1047"/>
      <c r="DU15" s="1048"/>
      <c r="DV15" s="1049"/>
      <c r="DW15" s="1050"/>
      <c r="DX15" s="1050"/>
      <c r="DY15" s="1050"/>
      <c r="DZ15" s="1051"/>
      <c r="EA15" s="256"/>
    </row>
    <row r="16" spans="1:131" s="257" customFormat="1" ht="26.25" customHeight="1">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645</v>
      </c>
      <c r="BT16" s="1072"/>
      <c r="BU16" s="1072"/>
      <c r="BV16" s="1072"/>
      <c r="BW16" s="1072"/>
      <c r="BX16" s="1072"/>
      <c r="BY16" s="1072"/>
      <c r="BZ16" s="1072"/>
      <c r="CA16" s="1072"/>
      <c r="CB16" s="1072"/>
      <c r="CC16" s="1072"/>
      <c r="CD16" s="1072"/>
      <c r="CE16" s="1072"/>
      <c r="CF16" s="1072"/>
      <c r="CG16" s="1073"/>
      <c r="CH16" s="1046">
        <v>2</v>
      </c>
      <c r="CI16" s="1047"/>
      <c r="CJ16" s="1047"/>
      <c r="CK16" s="1047"/>
      <c r="CL16" s="1048"/>
      <c r="CM16" s="1046">
        <v>171</v>
      </c>
      <c r="CN16" s="1047"/>
      <c r="CO16" s="1047"/>
      <c r="CP16" s="1047"/>
      <c r="CQ16" s="1048"/>
      <c r="CR16" s="1046">
        <v>37</v>
      </c>
      <c r="CS16" s="1047"/>
      <c r="CT16" s="1047"/>
      <c r="CU16" s="1047"/>
      <c r="CV16" s="1048"/>
      <c r="CW16" s="1046">
        <v>14</v>
      </c>
      <c r="CX16" s="1047"/>
      <c r="CY16" s="1047"/>
      <c r="CZ16" s="1047"/>
      <c r="DA16" s="1048"/>
      <c r="DB16" s="1046" t="s">
        <v>535</v>
      </c>
      <c r="DC16" s="1047"/>
      <c r="DD16" s="1047"/>
      <c r="DE16" s="1047"/>
      <c r="DF16" s="1048"/>
      <c r="DG16" s="1046" t="s">
        <v>535</v>
      </c>
      <c r="DH16" s="1047"/>
      <c r="DI16" s="1047"/>
      <c r="DJ16" s="1047"/>
      <c r="DK16" s="1048"/>
      <c r="DL16" s="1046" t="s">
        <v>535</v>
      </c>
      <c r="DM16" s="1047"/>
      <c r="DN16" s="1047"/>
      <c r="DO16" s="1047"/>
      <c r="DP16" s="1048"/>
      <c r="DQ16" s="1046" t="s">
        <v>535</v>
      </c>
      <c r="DR16" s="1047"/>
      <c r="DS16" s="1047"/>
      <c r="DT16" s="1047"/>
      <c r="DU16" s="1048"/>
      <c r="DV16" s="1049"/>
      <c r="DW16" s="1050"/>
      <c r="DX16" s="1050"/>
      <c r="DY16" s="1050"/>
      <c r="DZ16" s="1051"/>
      <c r="EA16" s="256"/>
    </row>
    <row r="17" spans="1:131" s="257" customFormat="1" ht="26.25" customHeight="1">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392</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393</v>
      </c>
      <c r="B23" s="1001" t="s">
        <v>394</v>
      </c>
      <c r="C23" s="1002"/>
      <c r="D23" s="1002"/>
      <c r="E23" s="1002"/>
      <c r="F23" s="1002"/>
      <c r="G23" s="1002"/>
      <c r="H23" s="1002"/>
      <c r="I23" s="1002"/>
      <c r="J23" s="1002"/>
      <c r="K23" s="1002"/>
      <c r="L23" s="1002"/>
      <c r="M23" s="1002"/>
      <c r="N23" s="1002"/>
      <c r="O23" s="1002"/>
      <c r="P23" s="1003"/>
      <c r="Q23" s="1125">
        <v>183972</v>
      </c>
      <c r="R23" s="1126"/>
      <c r="S23" s="1126"/>
      <c r="T23" s="1126"/>
      <c r="U23" s="1126"/>
      <c r="V23" s="1126">
        <v>182237</v>
      </c>
      <c r="W23" s="1126"/>
      <c r="X23" s="1126"/>
      <c r="Y23" s="1126"/>
      <c r="Z23" s="1126"/>
      <c r="AA23" s="1126">
        <v>1735</v>
      </c>
      <c r="AB23" s="1126"/>
      <c r="AC23" s="1126"/>
      <c r="AD23" s="1126"/>
      <c r="AE23" s="1127"/>
      <c r="AF23" s="1128">
        <v>545</v>
      </c>
      <c r="AG23" s="1126"/>
      <c r="AH23" s="1126"/>
      <c r="AI23" s="1126"/>
      <c r="AJ23" s="1129"/>
      <c r="AK23" s="1130"/>
      <c r="AL23" s="1131"/>
      <c r="AM23" s="1131"/>
      <c r="AN23" s="1131"/>
      <c r="AO23" s="1131"/>
      <c r="AP23" s="1126">
        <v>210769</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370</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406</v>
      </c>
      <c r="C28" s="1108"/>
      <c r="D28" s="1108"/>
      <c r="E28" s="1108"/>
      <c r="F28" s="1108"/>
      <c r="G28" s="1108"/>
      <c r="H28" s="1108"/>
      <c r="I28" s="1108"/>
      <c r="J28" s="1108"/>
      <c r="K28" s="1108"/>
      <c r="L28" s="1108"/>
      <c r="M28" s="1108"/>
      <c r="N28" s="1108"/>
      <c r="O28" s="1108"/>
      <c r="P28" s="1109"/>
      <c r="Q28" s="1110">
        <v>35147</v>
      </c>
      <c r="R28" s="1111"/>
      <c r="S28" s="1111"/>
      <c r="T28" s="1111"/>
      <c r="U28" s="1111"/>
      <c r="V28" s="1111">
        <v>34768</v>
      </c>
      <c r="W28" s="1111"/>
      <c r="X28" s="1111"/>
      <c r="Y28" s="1111"/>
      <c r="Z28" s="1111"/>
      <c r="AA28" s="1111">
        <v>379</v>
      </c>
      <c r="AB28" s="1111"/>
      <c r="AC28" s="1111"/>
      <c r="AD28" s="1111"/>
      <c r="AE28" s="1112"/>
      <c r="AF28" s="1113">
        <v>379</v>
      </c>
      <c r="AG28" s="1111"/>
      <c r="AH28" s="1111"/>
      <c r="AI28" s="1111"/>
      <c r="AJ28" s="1114"/>
      <c r="AK28" s="1115">
        <v>3811</v>
      </c>
      <c r="AL28" s="1103"/>
      <c r="AM28" s="1103"/>
      <c r="AN28" s="1103"/>
      <c r="AO28" s="1103"/>
      <c r="AP28" s="1103" t="s">
        <v>535</v>
      </c>
      <c r="AQ28" s="1103"/>
      <c r="AR28" s="1103"/>
      <c r="AS28" s="1103"/>
      <c r="AT28" s="1103"/>
      <c r="AU28" s="1103" t="s">
        <v>621</v>
      </c>
      <c r="AV28" s="1103"/>
      <c r="AW28" s="1103"/>
      <c r="AX28" s="1103"/>
      <c r="AY28" s="1103"/>
      <c r="AZ28" s="1104" t="s">
        <v>535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88" t="s">
        <v>407</v>
      </c>
      <c r="C29" s="1089"/>
      <c r="D29" s="1089"/>
      <c r="E29" s="1089"/>
      <c r="F29" s="1089"/>
      <c r="G29" s="1089"/>
      <c r="H29" s="1089"/>
      <c r="I29" s="1089"/>
      <c r="J29" s="1089"/>
      <c r="K29" s="1089"/>
      <c r="L29" s="1089"/>
      <c r="M29" s="1089"/>
      <c r="N29" s="1089"/>
      <c r="O29" s="1089"/>
      <c r="P29" s="1090"/>
      <c r="Q29" s="1100">
        <v>15447</v>
      </c>
      <c r="R29" s="1101"/>
      <c r="S29" s="1101"/>
      <c r="T29" s="1101"/>
      <c r="U29" s="1101"/>
      <c r="V29" s="1101">
        <v>20325</v>
      </c>
      <c r="W29" s="1101"/>
      <c r="X29" s="1101"/>
      <c r="Y29" s="1101"/>
      <c r="Z29" s="1101"/>
      <c r="AA29" s="1101">
        <v>-4878</v>
      </c>
      <c r="AB29" s="1101"/>
      <c r="AC29" s="1101"/>
      <c r="AD29" s="1101"/>
      <c r="AE29" s="1102"/>
      <c r="AF29" s="1094">
        <v>-4896</v>
      </c>
      <c r="AG29" s="1095"/>
      <c r="AH29" s="1095"/>
      <c r="AI29" s="1095"/>
      <c r="AJ29" s="1096"/>
      <c r="AK29" s="1037">
        <v>18</v>
      </c>
      <c r="AL29" s="1028"/>
      <c r="AM29" s="1028"/>
      <c r="AN29" s="1028"/>
      <c r="AO29" s="1028"/>
      <c r="AP29" s="1028" t="s">
        <v>535</v>
      </c>
      <c r="AQ29" s="1028"/>
      <c r="AR29" s="1028"/>
      <c r="AS29" s="1028"/>
      <c r="AT29" s="1028"/>
      <c r="AU29" s="1028" t="s">
        <v>621</v>
      </c>
      <c r="AV29" s="1028"/>
      <c r="AW29" s="1028"/>
      <c r="AX29" s="1028"/>
      <c r="AY29" s="1028"/>
      <c r="AZ29" s="1099" t="s">
        <v>535</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88" t="s">
        <v>408</v>
      </c>
      <c r="C30" s="1089"/>
      <c r="D30" s="1089"/>
      <c r="E30" s="1089"/>
      <c r="F30" s="1089"/>
      <c r="G30" s="1089"/>
      <c r="H30" s="1089"/>
      <c r="I30" s="1089"/>
      <c r="J30" s="1089"/>
      <c r="K30" s="1089"/>
      <c r="L30" s="1089"/>
      <c r="M30" s="1089"/>
      <c r="N30" s="1089"/>
      <c r="O30" s="1089"/>
      <c r="P30" s="1090"/>
      <c r="Q30" s="1100">
        <v>165</v>
      </c>
      <c r="R30" s="1101"/>
      <c r="S30" s="1101"/>
      <c r="T30" s="1101"/>
      <c r="U30" s="1101"/>
      <c r="V30" s="1101">
        <v>416</v>
      </c>
      <c r="W30" s="1101"/>
      <c r="X30" s="1101"/>
      <c r="Y30" s="1101"/>
      <c r="Z30" s="1101"/>
      <c r="AA30" s="1101">
        <v>-251</v>
      </c>
      <c r="AB30" s="1101"/>
      <c r="AC30" s="1101"/>
      <c r="AD30" s="1101"/>
      <c r="AE30" s="1102"/>
      <c r="AF30" s="1094">
        <v>-251</v>
      </c>
      <c r="AG30" s="1095"/>
      <c r="AH30" s="1095"/>
      <c r="AI30" s="1095"/>
      <c r="AJ30" s="1096"/>
      <c r="AK30" s="1037">
        <v>39</v>
      </c>
      <c r="AL30" s="1028"/>
      <c r="AM30" s="1028"/>
      <c r="AN30" s="1028"/>
      <c r="AO30" s="1028"/>
      <c r="AP30" s="1028" t="s">
        <v>535</v>
      </c>
      <c r="AQ30" s="1028"/>
      <c r="AR30" s="1028"/>
      <c r="AS30" s="1028"/>
      <c r="AT30" s="1028"/>
      <c r="AU30" s="1028" t="s">
        <v>621</v>
      </c>
      <c r="AV30" s="1028"/>
      <c r="AW30" s="1028"/>
      <c r="AX30" s="1028"/>
      <c r="AY30" s="1028"/>
      <c r="AZ30" s="1099" t="s">
        <v>535</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88" t="s">
        <v>409</v>
      </c>
      <c r="C31" s="1089"/>
      <c r="D31" s="1089"/>
      <c r="E31" s="1089"/>
      <c r="F31" s="1089"/>
      <c r="G31" s="1089"/>
      <c r="H31" s="1089"/>
      <c r="I31" s="1089"/>
      <c r="J31" s="1089"/>
      <c r="K31" s="1089"/>
      <c r="L31" s="1089"/>
      <c r="M31" s="1089"/>
      <c r="N31" s="1089"/>
      <c r="O31" s="1089"/>
      <c r="P31" s="1090"/>
      <c r="Q31" s="1100">
        <v>31377</v>
      </c>
      <c r="R31" s="1101"/>
      <c r="S31" s="1101"/>
      <c r="T31" s="1101"/>
      <c r="U31" s="1101"/>
      <c r="V31" s="1101">
        <v>30973</v>
      </c>
      <c r="W31" s="1101"/>
      <c r="X31" s="1101"/>
      <c r="Y31" s="1101"/>
      <c r="Z31" s="1101"/>
      <c r="AA31" s="1101">
        <v>404</v>
      </c>
      <c r="AB31" s="1101"/>
      <c r="AC31" s="1101"/>
      <c r="AD31" s="1101"/>
      <c r="AE31" s="1102"/>
      <c r="AF31" s="1094">
        <v>404</v>
      </c>
      <c r="AG31" s="1095"/>
      <c r="AH31" s="1095"/>
      <c r="AI31" s="1095"/>
      <c r="AJ31" s="1096"/>
      <c r="AK31" s="1037">
        <v>5120</v>
      </c>
      <c r="AL31" s="1028"/>
      <c r="AM31" s="1028"/>
      <c r="AN31" s="1028"/>
      <c r="AO31" s="1028"/>
      <c r="AP31" s="1028" t="s">
        <v>535</v>
      </c>
      <c r="AQ31" s="1028"/>
      <c r="AR31" s="1028"/>
      <c r="AS31" s="1028"/>
      <c r="AT31" s="1028"/>
      <c r="AU31" s="1028" t="s">
        <v>621</v>
      </c>
      <c r="AV31" s="1028"/>
      <c r="AW31" s="1028"/>
      <c r="AX31" s="1028"/>
      <c r="AY31" s="1028"/>
      <c r="AZ31" s="1099" t="s">
        <v>535</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88" t="s">
        <v>410</v>
      </c>
      <c r="C32" s="1089"/>
      <c r="D32" s="1089"/>
      <c r="E32" s="1089"/>
      <c r="F32" s="1089"/>
      <c r="G32" s="1089"/>
      <c r="H32" s="1089"/>
      <c r="I32" s="1089"/>
      <c r="J32" s="1089"/>
      <c r="K32" s="1089"/>
      <c r="L32" s="1089"/>
      <c r="M32" s="1089"/>
      <c r="N32" s="1089"/>
      <c r="O32" s="1089"/>
      <c r="P32" s="1090"/>
      <c r="Q32" s="1100">
        <v>5367</v>
      </c>
      <c r="R32" s="1101"/>
      <c r="S32" s="1101"/>
      <c r="T32" s="1101"/>
      <c r="U32" s="1101"/>
      <c r="V32" s="1101">
        <v>5111</v>
      </c>
      <c r="W32" s="1101"/>
      <c r="X32" s="1101"/>
      <c r="Y32" s="1101"/>
      <c r="Z32" s="1101"/>
      <c r="AA32" s="1101">
        <v>256</v>
      </c>
      <c r="AB32" s="1101"/>
      <c r="AC32" s="1101"/>
      <c r="AD32" s="1101"/>
      <c r="AE32" s="1102"/>
      <c r="AF32" s="1094">
        <v>256</v>
      </c>
      <c r="AG32" s="1095"/>
      <c r="AH32" s="1095"/>
      <c r="AI32" s="1095"/>
      <c r="AJ32" s="1096"/>
      <c r="AK32" s="1037">
        <v>1149</v>
      </c>
      <c r="AL32" s="1028"/>
      <c r="AM32" s="1028"/>
      <c r="AN32" s="1028"/>
      <c r="AO32" s="1028"/>
      <c r="AP32" s="1028" t="s">
        <v>535</v>
      </c>
      <c r="AQ32" s="1028"/>
      <c r="AR32" s="1028"/>
      <c r="AS32" s="1028"/>
      <c r="AT32" s="1028"/>
      <c r="AU32" s="1028" t="s">
        <v>621</v>
      </c>
      <c r="AV32" s="1028"/>
      <c r="AW32" s="1028"/>
      <c r="AX32" s="1028"/>
      <c r="AY32" s="1028"/>
      <c r="AZ32" s="1099" t="s">
        <v>535</v>
      </c>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88" t="s">
        <v>411</v>
      </c>
      <c r="C33" s="1089"/>
      <c r="D33" s="1089"/>
      <c r="E33" s="1089"/>
      <c r="F33" s="1089"/>
      <c r="G33" s="1089"/>
      <c r="H33" s="1089"/>
      <c r="I33" s="1089"/>
      <c r="J33" s="1089"/>
      <c r="K33" s="1089"/>
      <c r="L33" s="1089"/>
      <c r="M33" s="1089"/>
      <c r="N33" s="1089"/>
      <c r="O33" s="1089"/>
      <c r="P33" s="1090"/>
      <c r="Q33" s="1100">
        <v>6578</v>
      </c>
      <c r="R33" s="1101"/>
      <c r="S33" s="1101"/>
      <c r="T33" s="1101"/>
      <c r="U33" s="1101"/>
      <c r="V33" s="1101">
        <v>5406</v>
      </c>
      <c r="W33" s="1101"/>
      <c r="X33" s="1101"/>
      <c r="Y33" s="1101"/>
      <c r="Z33" s="1101"/>
      <c r="AA33" s="1101">
        <v>1172</v>
      </c>
      <c r="AB33" s="1101"/>
      <c r="AC33" s="1101"/>
      <c r="AD33" s="1101"/>
      <c r="AE33" s="1102"/>
      <c r="AF33" s="1094">
        <v>12877</v>
      </c>
      <c r="AG33" s="1095"/>
      <c r="AH33" s="1095"/>
      <c r="AI33" s="1095"/>
      <c r="AJ33" s="1096"/>
      <c r="AK33" s="1037">
        <v>386</v>
      </c>
      <c r="AL33" s="1028"/>
      <c r="AM33" s="1028"/>
      <c r="AN33" s="1028"/>
      <c r="AO33" s="1028"/>
      <c r="AP33" s="1028">
        <v>29358</v>
      </c>
      <c r="AQ33" s="1028"/>
      <c r="AR33" s="1028"/>
      <c r="AS33" s="1028"/>
      <c r="AT33" s="1028"/>
      <c r="AU33" s="1028">
        <v>264</v>
      </c>
      <c r="AV33" s="1028"/>
      <c r="AW33" s="1028"/>
      <c r="AX33" s="1028"/>
      <c r="AY33" s="1028"/>
      <c r="AZ33" s="1099" t="s">
        <v>621</v>
      </c>
      <c r="BA33" s="1099"/>
      <c r="BB33" s="1099"/>
      <c r="BC33" s="1099"/>
      <c r="BD33" s="1099"/>
      <c r="BE33" s="1083" t="s">
        <v>412</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88" t="s">
        <v>413</v>
      </c>
      <c r="C34" s="1089"/>
      <c r="D34" s="1089"/>
      <c r="E34" s="1089"/>
      <c r="F34" s="1089"/>
      <c r="G34" s="1089"/>
      <c r="H34" s="1089"/>
      <c r="I34" s="1089"/>
      <c r="J34" s="1089"/>
      <c r="K34" s="1089"/>
      <c r="L34" s="1089"/>
      <c r="M34" s="1089"/>
      <c r="N34" s="1089"/>
      <c r="O34" s="1089"/>
      <c r="P34" s="1090"/>
      <c r="Q34" s="1100">
        <v>9050</v>
      </c>
      <c r="R34" s="1101"/>
      <c r="S34" s="1101"/>
      <c r="T34" s="1101"/>
      <c r="U34" s="1101"/>
      <c r="V34" s="1101">
        <v>8595</v>
      </c>
      <c r="W34" s="1101"/>
      <c r="X34" s="1101"/>
      <c r="Y34" s="1101"/>
      <c r="Z34" s="1101"/>
      <c r="AA34" s="1101">
        <v>455</v>
      </c>
      <c r="AB34" s="1101"/>
      <c r="AC34" s="1101"/>
      <c r="AD34" s="1101"/>
      <c r="AE34" s="1102"/>
      <c r="AF34" s="1094">
        <v>1822</v>
      </c>
      <c r="AG34" s="1095"/>
      <c r="AH34" s="1095"/>
      <c r="AI34" s="1095"/>
      <c r="AJ34" s="1096"/>
      <c r="AK34" s="1037">
        <v>3862</v>
      </c>
      <c r="AL34" s="1028"/>
      <c r="AM34" s="1028"/>
      <c r="AN34" s="1028"/>
      <c r="AO34" s="1028"/>
      <c r="AP34" s="1028">
        <v>80121</v>
      </c>
      <c r="AQ34" s="1028"/>
      <c r="AR34" s="1028"/>
      <c r="AS34" s="1028"/>
      <c r="AT34" s="1028"/>
      <c r="AU34" s="1028">
        <v>51598</v>
      </c>
      <c r="AV34" s="1028"/>
      <c r="AW34" s="1028"/>
      <c r="AX34" s="1028"/>
      <c r="AY34" s="1028"/>
      <c r="AZ34" s="1099" t="s">
        <v>622</v>
      </c>
      <c r="BA34" s="1099"/>
      <c r="BB34" s="1099"/>
      <c r="BC34" s="1099"/>
      <c r="BD34" s="1099"/>
      <c r="BE34" s="1083" t="s">
        <v>414</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88" t="s">
        <v>415</v>
      </c>
      <c r="C35" s="1089"/>
      <c r="D35" s="1089"/>
      <c r="E35" s="1089"/>
      <c r="F35" s="1089"/>
      <c r="G35" s="1089"/>
      <c r="H35" s="1089"/>
      <c r="I35" s="1089"/>
      <c r="J35" s="1089"/>
      <c r="K35" s="1089"/>
      <c r="L35" s="1089"/>
      <c r="M35" s="1089"/>
      <c r="N35" s="1089"/>
      <c r="O35" s="1089"/>
      <c r="P35" s="1090"/>
      <c r="Q35" s="1100">
        <v>631</v>
      </c>
      <c r="R35" s="1101"/>
      <c r="S35" s="1101"/>
      <c r="T35" s="1101"/>
      <c r="U35" s="1101"/>
      <c r="V35" s="1101">
        <v>631</v>
      </c>
      <c r="W35" s="1101"/>
      <c r="X35" s="1101"/>
      <c r="Y35" s="1101"/>
      <c r="Z35" s="1101"/>
      <c r="AA35" s="1101">
        <v>1</v>
      </c>
      <c r="AB35" s="1101"/>
      <c r="AC35" s="1101"/>
      <c r="AD35" s="1101"/>
      <c r="AE35" s="1102"/>
      <c r="AF35" s="1094">
        <v>1</v>
      </c>
      <c r="AG35" s="1095"/>
      <c r="AH35" s="1095"/>
      <c r="AI35" s="1095"/>
      <c r="AJ35" s="1096"/>
      <c r="AK35" s="1037">
        <v>271</v>
      </c>
      <c r="AL35" s="1028"/>
      <c r="AM35" s="1028"/>
      <c r="AN35" s="1028"/>
      <c r="AO35" s="1028"/>
      <c r="AP35" s="1028">
        <v>1540</v>
      </c>
      <c r="AQ35" s="1028"/>
      <c r="AR35" s="1028"/>
      <c r="AS35" s="1028"/>
      <c r="AT35" s="1028"/>
      <c r="AU35" s="1028">
        <v>958</v>
      </c>
      <c r="AV35" s="1028"/>
      <c r="AW35" s="1028"/>
      <c r="AX35" s="1028"/>
      <c r="AY35" s="1028"/>
      <c r="AZ35" s="1099" t="s">
        <v>621</v>
      </c>
      <c r="BA35" s="1099"/>
      <c r="BB35" s="1099"/>
      <c r="BC35" s="1099"/>
      <c r="BD35" s="1099"/>
      <c r="BE35" s="1083" t="s">
        <v>416</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88" t="s">
        <v>417</v>
      </c>
      <c r="C36" s="1089"/>
      <c r="D36" s="1089"/>
      <c r="E36" s="1089"/>
      <c r="F36" s="1089"/>
      <c r="G36" s="1089"/>
      <c r="H36" s="1089"/>
      <c r="I36" s="1089"/>
      <c r="J36" s="1089"/>
      <c r="K36" s="1089"/>
      <c r="L36" s="1089"/>
      <c r="M36" s="1089"/>
      <c r="N36" s="1089"/>
      <c r="O36" s="1089"/>
      <c r="P36" s="1090"/>
      <c r="Q36" s="1100">
        <v>131</v>
      </c>
      <c r="R36" s="1101"/>
      <c r="S36" s="1101"/>
      <c r="T36" s="1101"/>
      <c r="U36" s="1101"/>
      <c r="V36" s="1101">
        <v>354</v>
      </c>
      <c r="W36" s="1101"/>
      <c r="X36" s="1101"/>
      <c r="Y36" s="1101"/>
      <c r="Z36" s="1101"/>
      <c r="AA36" s="1101">
        <v>-223</v>
      </c>
      <c r="AB36" s="1101"/>
      <c r="AC36" s="1101"/>
      <c r="AD36" s="1101"/>
      <c r="AE36" s="1102"/>
      <c r="AF36" s="1094" t="s">
        <v>127</v>
      </c>
      <c r="AG36" s="1095"/>
      <c r="AH36" s="1095"/>
      <c r="AI36" s="1095"/>
      <c r="AJ36" s="1096"/>
      <c r="AK36" s="1037">
        <v>106</v>
      </c>
      <c r="AL36" s="1028"/>
      <c r="AM36" s="1028"/>
      <c r="AN36" s="1028"/>
      <c r="AO36" s="1028"/>
      <c r="AP36" s="1028" t="s">
        <v>626</v>
      </c>
      <c r="AQ36" s="1028"/>
      <c r="AR36" s="1028"/>
      <c r="AS36" s="1028"/>
      <c r="AT36" s="1028"/>
      <c r="AU36" s="1028" t="s">
        <v>627</v>
      </c>
      <c r="AV36" s="1028"/>
      <c r="AW36" s="1028"/>
      <c r="AX36" s="1028"/>
      <c r="AY36" s="1028"/>
      <c r="AZ36" s="1099" t="s">
        <v>621</v>
      </c>
      <c r="BA36" s="1099"/>
      <c r="BB36" s="1099"/>
      <c r="BC36" s="1099"/>
      <c r="BD36" s="1099"/>
      <c r="BE36" s="1083" t="s">
        <v>418</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88" t="s">
        <v>419</v>
      </c>
      <c r="C37" s="1089"/>
      <c r="D37" s="1089"/>
      <c r="E37" s="1089"/>
      <c r="F37" s="1089"/>
      <c r="G37" s="1089"/>
      <c r="H37" s="1089"/>
      <c r="I37" s="1089"/>
      <c r="J37" s="1089"/>
      <c r="K37" s="1089"/>
      <c r="L37" s="1089"/>
      <c r="M37" s="1089"/>
      <c r="N37" s="1089"/>
      <c r="O37" s="1089"/>
      <c r="P37" s="1090"/>
      <c r="Q37" s="1100">
        <v>340</v>
      </c>
      <c r="R37" s="1101"/>
      <c r="S37" s="1101"/>
      <c r="T37" s="1101"/>
      <c r="U37" s="1101"/>
      <c r="V37" s="1101">
        <v>340</v>
      </c>
      <c r="W37" s="1101"/>
      <c r="X37" s="1101"/>
      <c r="Y37" s="1101"/>
      <c r="Z37" s="1101"/>
      <c r="AA37" s="1101" t="s">
        <v>623</v>
      </c>
      <c r="AB37" s="1101"/>
      <c r="AC37" s="1101"/>
      <c r="AD37" s="1101"/>
      <c r="AE37" s="1102"/>
      <c r="AF37" s="1094" t="s">
        <v>420</v>
      </c>
      <c r="AG37" s="1095"/>
      <c r="AH37" s="1095"/>
      <c r="AI37" s="1095"/>
      <c r="AJ37" s="1096"/>
      <c r="AK37" s="1037">
        <v>245</v>
      </c>
      <c r="AL37" s="1028"/>
      <c r="AM37" s="1028"/>
      <c r="AN37" s="1028"/>
      <c r="AO37" s="1028"/>
      <c r="AP37" s="1028">
        <v>1748</v>
      </c>
      <c r="AQ37" s="1028"/>
      <c r="AR37" s="1028"/>
      <c r="AS37" s="1028"/>
      <c r="AT37" s="1028"/>
      <c r="AU37" s="1028">
        <v>1734</v>
      </c>
      <c r="AV37" s="1028"/>
      <c r="AW37" s="1028"/>
      <c r="AX37" s="1028"/>
      <c r="AY37" s="1028"/>
      <c r="AZ37" s="1099" t="s">
        <v>624</v>
      </c>
      <c r="BA37" s="1099"/>
      <c r="BB37" s="1099"/>
      <c r="BC37" s="1099"/>
      <c r="BD37" s="1099"/>
      <c r="BE37" s="1083" t="s">
        <v>416</v>
      </c>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88" t="s">
        <v>421</v>
      </c>
      <c r="C38" s="1089"/>
      <c r="D38" s="1089"/>
      <c r="E38" s="1089"/>
      <c r="F38" s="1089"/>
      <c r="G38" s="1089"/>
      <c r="H38" s="1089"/>
      <c r="I38" s="1089"/>
      <c r="J38" s="1089"/>
      <c r="K38" s="1089"/>
      <c r="L38" s="1089"/>
      <c r="M38" s="1089"/>
      <c r="N38" s="1089"/>
      <c r="O38" s="1089"/>
      <c r="P38" s="1090"/>
      <c r="Q38" s="1100">
        <v>376</v>
      </c>
      <c r="R38" s="1101"/>
      <c r="S38" s="1101"/>
      <c r="T38" s="1101"/>
      <c r="U38" s="1101"/>
      <c r="V38" s="1101">
        <v>343</v>
      </c>
      <c r="W38" s="1101"/>
      <c r="X38" s="1101"/>
      <c r="Y38" s="1101"/>
      <c r="Z38" s="1101"/>
      <c r="AA38" s="1101">
        <v>33</v>
      </c>
      <c r="AB38" s="1101"/>
      <c r="AC38" s="1101"/>
      <c r="AD38" s="1101"/>
      <c r="AE38" s="1102"/>
      <c r="AF38" s="1094">
        <v>33</v>
      </c>
      <c r="AG38" s="1095"/>
      <c r="AH38" s="1095"/>
      <c r="AI38" s="1095"/>
      <c r="AJ38" s="1096"/>
      <c r="AK38" s="1037" t="s">
        <v>621</v>
      </c>
      <c r="AL38" s="1028"/>
      <c r="AM38" s="1028"/>
      <c r="AN38" s="1028"/>
      <c r="AO38" s="1028"/>
      <c r="AP38" s="1028">
        <v>541</v>
      </c>
      <c r="AQ38" s="1028"/>
      <c r="AR38" s="1028"/>
      <c r="AS38" s="1028"/>
      <c r="AT38" s="1028"/>
      <c r="AU38" s="1028" t="s">
        <v>621</v>
      </c>
      <c r="AV38" s="1028"/>
      <c r="AW38" s="1028"/>
      <c r="AX38" s="1028"/>
      <c r="AY38" s="1028"/>
      <c r="AZ38" s="1099" t="s">
        <v>625</v>
      </c>
      <c r="BA38" s="1099"/>
      <c r="BB38" s="1099"/>
      <c r="BC38" s="1099"/>
      <c r="BD38" s="1099"/>
      <c r="BE38" s="1083" t="s">
        <v>422</v>
      </c>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423</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393</v>
      </c>
      <c r="B63" s="1001" t="s">
        <v>424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10626</v>
      </c>
      <c r="AG63" s="1016"/>
      <c r="AH63" s="1016"/>
      <c r="AI63" s="1016"/>
      <c r="AJ63" s="1081"/>
      <c r="AK63" s="1082"/>
      <c r="AL63" s="1020"/>
      <c r="AM63" s="1020"/>
      <c r="AN63" s="1020"/>
      <c r="AO63" s="1020"/>
      <c r="AP63" s="1016">
        <v>113309</v>
      </c>
      <c r="AQ63" s="1016"/>
      <c r="AR63" s="1016"/>
      <c r="AS63" s="1016"/>
      <c r="AT63" s="1016"/>
      <c r="AU63" s="1016">
        <v>54555</v>
      </c>
      <c r="AV63" s="1016"/>
      <c r="AW63" s="1016"/>
      <c r="AX63" s="1016"/>
      <c r="AY63" s="1016"/>
      <c r="AZ63" s="1076"/>
      <c r="BA63" s="1076"/>
      <c r="BB63" s="1076"/>
      <c r="BC63" s="1076"/>
      <c r="BD63" s="1076"/>
      <c r="BE63" s="1017"/>
      <c r="BF63" s="1017"/>
      <c r="BG63" s="1017"/>
      <c r="BH63" s="1017"/>
      <c r="BI63" s="1018"/>
      <c r="BJ63" s="1077" t="s">
        <v>425</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427</v>
      </c>
      <c r="B66" s="1053"/>
      <c r="C66" s="1053"/>
      <c r="D66" s="1053"/>
      <c r="E66" s="1053"/>
      <c r="F66" s="1053"/>
      <c r="G66" s="1053"/>
      <c r="H66" s="1053"/>
      <c r="I66" s="1053"/>
      <c r="J66" s="1053"/>
      <c r="K66" s="1053"/>
      <c r="L66" s="1053"/>
      <c r="M66" s="1053"/>
      <c r="N66" s="1053"/>
      <c r="O66" s="1053"/>
      <c r="P66" s="1054"/>
      <c r="Q66" s="1058" t="s">
        <v>398</v>
      </c>
      <c r="R66" s="1059"/>
      <c r="S66" s="1059"/>
      <c r="T66" s="1059"/>
      <c r="U66" s="1060"/>
      <c r="V66" s="1058" t="s">
        <v>428</v>
      </c>
      <c r="W66" s="1059"/>
      <c r="X66" s="1059"/>
      <c r="Y66" s="1059"/>
      <c r="Z66" s="1060"/>
      <c r="AA66" s="1058" t="s">
        <v>429</v>
      </c>
      <c r="AB66" s="1059"/>
      <c r="AC66" s="1059"/>
      <c r="AD66" s="1059"/>
      <c r="AE66" s="1060"/>
      <c r="AF66" s="1064" t="s">
        <v>430</v>
      </c>
      <c r="AG66" s="1065"/>
      <c r="AH66" s="1065"/>
      <c r="AI66" s="1065"/>
      <c r="AJ66" s="1066"/>
      <c r="AK66" s="1058" t="s">
        <v>402</v>
      </c>
      <c r="AL66" s="1053"/>
      <c r="AM66" s="1053"/>
      <c r="AN66" s="1053"/>
      <c r="AO66" s="1054"/>
      <c r="AP66" s="1058" t="s">
        <v>431</v>
      </c>
      <c r="AQ66" s="1059"/>
      <c r="AR66" s="1059"/>
      <c r="AS66" s="1059"/>
      <c r="AT66" s="1060"/>
      <c r="AU66" s="1058" t="s">
        <v>432</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613</v>
      </c>
      <c r="C68" s="1043"/>
      <c r="D68" s="1043"/>
      <c r="E68" s="1043"/>
      <c r="F68" s="1043"/>
      <c r="G68" s="1043"/>
      <c r="H68" s="1043"/>
      <c r="I68" s="1043"/>
      <c r="J68" s="1043"/>
      <c r="K68" s="1043"/>
      <c r="L68" s="1043"/>
      <c r="M68" s="1043"/>
      <c r="N68" s="1043"/>
      <c r="O68" s="1043"/>
      <c r="P68" s="1044"/>
      <c r="Q68" s="1045">
        <v>125</v>
      </c>
      <c r="R68" s="1039"/>
      <c r="S68" s="1039"/>
      <c r="T68" s="1039"/>
      <c r="U68" s="1039"/>
      <c r="V68" s="1039">
        <v>113</v>
      </c>
      <c r="W68" s="1039"/>
      <c r="X68" s="1039"/>
      <c r="Y68" s="1039"/>
      <c r="Z68" s="1039"/>
      <c r="AA68" s="1039">
        <v>12</v>
      </c>
      <c r="AB68" s="1039"/>
      <c r="AC68" s="1039"/>
      <c r="AD68" s="1039"/>
      <c r="AE68" s="1039"/>
      <c r="AF68" s="1039">
        <v>12</v>
      </c>
      <c r="AG68" s="1039"/>
      <c r="AH68" s="1039"/>
      <c r="AI68" s="1039"/>
      <c r="AJ68" s="1039"/>
      <c r="AK68" s="1039" t="s">
        <v>621</v>
      </c>
      <c r="AL68" s="1039"/>
      <c r="AM68" s="1039"/>
      <c r="AN68" s="1039"/>
      <c r="AO68" s="1039"/>
      <c r="AP68" s="1039" t="s">
        <v>621</v>
      </c>
      <c r="AQ68" s="1039"/>
      <c r="AR68" s="1039"/>
      <c r="AS68" s="1039"/>
      <c r="AT68" s="1039"/>
      <c r="AU68" s="1039" t="s">
        <v>628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614</v>
      </c>
      <c r="C69" s="1032"/>
      <c r="D69" s="1032"/>
      <c r="E69" s="1032"/>
      <c r="F69" s="1032"/>
      <c r="G69" s="1032"/>
      <c r="H69" s="1032"/>
      <c r="I69" s="1032"/>
      <c r="J69" s="1032"/>
      <c r="K69" s="1032"/>
      <c r="L69" s="1032"/>
      <c r="M69" s="1032"/>
      <c r="N69" s="1032"/>
      <c r="O69" s="1032"/>
      <c r="P69" s="1033"/>
      <c r="Q69" s="1034">
        <v>25217</v>
      </c>
      <c r="R69" s="1028"/>
      <c r="S69" s="1028"/>
      <c r="T69" s="1028"/>
      <c r="U69" s="1028"/>
      <c r="V69" s="1028">
        <v>24411</v>
      </c>
      <c r="W69" s="1028"/>
      <c r="X69" s="1028"/>
      <c r="Y69" s="1028"/>
      <c r="Z69" s="1028"/>
      <c r="AA69" s="1028">
        <v>806</v>
      </c>
      <c r="AB69" s="1028"/>
      <c r="AC69" s="1028"/>
      <c r="AD69" s="1028"/>
      <c r="AE69" s="1028"/>
      <c r="AF69" s="1028">
        <v>8819</v>
      </c>
      <c r="AG69" s="1028"/>
      <c r="AH69" s="1028"/>
      <c r="AI69" s="1028"/>
      <c r="AJ69" s="1028"/>
      <c r="AK69" s="1028" t="s">
        <v>621</v>
      </c>
      <c r="AL69" s="1028"/>
      <c r="AM69" s="1028"/>
      <c r="AN69" s="1028"/>
      <c r="AO69" s="1028"/>
      <c r="AP69" s="1028">
        <v>22913</v>
      </c>
      <c r="AQ69" s="1028"/>
      <c r="AR69" s="1028"/>
      <c r="AS69" s="1028"/>
      <c r="AT69" s="1028"/>
      <c r="AU69" s="1028">
        <v>6838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615</v>
      </c>
      <c r="C70" s="1032"/>
      <c r="D70" s="1032"/>
      <c r="E70" s="1032"/>
      <c r="F70" s="1032"/>
      <c r="G70" s="1032"/>
      <c r="H70" s="1032"/>
      <c r="I70" s="1032"/>
      <c r="J70" s="1032"/>
      <c r="K70" s="1032"/>
      <c r="L70" s="1032"/>
      <c r="M70" s="1032"/>
      <c r="N70" s="1032"/>
      <c r="O70" s="1032"/>
      <c r="P70" s="1033"/>
      <c r="Q70" s="1034">
        <v>15</v>
      </c>
      <c r="R70" s="1028"/>
      <c r="S70" s="1028"/>
      <c r="T70" s="1028"/>
      <c r="U70" s="1028"/>
      <c r="V70" s="1028">
        <v>13</v>
      </c>
      <c r="W70" s="1028"/>
      <c r="X70" s="1028"/>
      <c r="Y70" s="1028"/>
      <c r="Z70" s="1028"/>
      <c r="AA70" s="1028">
        <v>2</v>
      </c>
      <c r="AB70" s="1028"/>
      <c r="AC70" s="1028"/>
      <c r="AD70" s="1028"/>
      <c r="AE70" s="1028"/>
      <c r="AF70" s="1028">
        <v>2</v>
      </c>
      <c r="AG70" s="1028"/>
      <c r="AH70" s="1028"/>
      <c r="AI70" s="1028"/>
      <c r="AJ70" s="1028"/>
      <c r="AK70" s="1028" t="s">
        <v>621</v>
      </c>
      <c r="AL70" s="1028"/>
      <c r="AM70" s="1028"/>
      <c r="AN70" s="1028"/>
      <c r="AO70" s="1028"/>
      <c r="AP70" s="1028" t="s">
        <v>624</v>
      </c>
      <c r="AQ70" s="1028"/>
      <c r="AR70" s="1028"/>
      <c r="AS70" s="1028"/>
      <c r="AT70" s="1028"/>
      <c r="AU70" s="1028" t="s">
        <v>621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616</v>
      </c>
      <c r="C71" s="1032"/>
      <c r="D71" s="1032"/>
      <c r="E71" s="1032"/>
      <c r="F71" s="1032"/>
      <c r="G71" s="1032"/>
      <c r="H71" s="1032"/>
      <c r="I71" s="1032"/>
      <c r="J71" s="1032"/>
      <c r="K71" s="1032"/>
      <c r="L71" s="1032"/>
      <c r="M71" s="1032"/>
      <c r="N71" s="1032"/>
      <c r="O71" s="1032"/>
      <c r="P71" s="1033"/>
      <c r="Q71" s="1034">
        <v>65</v>
      </c>
      <c r="R71" s="1028"/>
      <c r="S71" s="1028"/>
      <c r="T71" s="1028"/>
      <c r="U71" s="1028"/>
      <c r="V71" s="1028">
        <v>57</v>
      </c>
      <c r="W71" s="1028"/>
      <c r="X71" s="1028"/>
      <c r="Y71" s="1028"/>
      <c r="Z71" s="1028"/>
      <c r="AA71" s="1028">
        <v>8</v>
      </c>
      <c r="AB71" s="1028"/>
      <c r="AC71" s="1028"/>
      <c r="AD71" s="1028"/>
      <c r="AE71" s="1028"/>
      <c r="AF71" s="1028">
        <v>8</v>
      </c>
      <c r="AG71" s="1028"/>
      <c r="AH71" s="1028"/>
      <c r="AI71" s="1028"/>
      <c r="AJ71" s="1028"/>
      <c r="AK71" s="1028" t="s">
        <v>621</v>
      </c>
      <c r="AL71" s="1028"/>
      <c r="AM71" s="1028"/>
      <c r="AN71" s="1028"/>
      <c r="AO71" s="1028"/>
      <c r="AP71" s="1028" t="s">
        <v>621</v>
      </c>
      <c r="AQ71" s="1028"/>
      <c r="AR71" s="1028"/>
      <c r="AS71" s="1028"/>
      <c r="AT71" s="1028"/>
      <c r="AU71" s="1028" t="s">
        <v>621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617</v>
      </c>
      <c r="C72" s="1032"/>
      <c r="D72" s="1032"/>
      <c r="E72" s="1032"/>
      <c r="F72" s="1032"/>
      <c r="G72" s="1032"/>
      <c r="H72" s="1032"/>
      <c r="I72" s="1032"/>
      <c r="J72" s="1032"/>
      <c r="K72" s="1032"/>
      <c r="L72" s="1032"/>
      <c r="M72" s="1032"/>
      <c r="N72" s="1032"/>
      <c r="O72" s="1032"/>
      <c r="P72" s="1033"/>
      <c r="Q72" s="1034">
        <v>143922</v>
      </c>
      <c r="R72" s="1028"/>
      <c r="S72" s="1028"/>
      <c r="T72" s="1028"/>
      <c r="U72" s="1028"/>
      <c r="V72" s="1028">
        <v>139310</v>
      </c>
      <c r="W72" s="1028"/>
      <c r="X72" s="1028"/>
      <c r="Y72" s="1028"/>
      <c r="Z72" s="1028"/>
      <c r="AA72" s="1028">
        <v>4612</v>
      </c>
      <c r="AB72" s="1028"/>
      <c r="AC72" s="1028"/>
      <c r="AD72" s="1028"/>
      <c r="AE72" s="1028"/>
      <c r="AF72" s="1028">
        <v>4612</v>
      </c>
      <c r="AG72" s="1028"/>
      <c r="AH72" s="1028"/>
      <c r="AI72" s="1028"/>
      <c r="AJ72" s="1028"/>
      <c r="AK72" s="1028" t="s">
        <v>629</v>
      </c>
      <c r="AL72" s="1028"/>
      <c r="AM72" s="1028"/>
      <c r="AN72" s="1028"/>
      <c r="AO72" s="1028"/>
      <c r="AP72" s="1028" t="s">
        <v>621</v>
      </c>
      <c r="AQ72" s="1028"/>
      <c r="AR72" s="1028"/>
      <c r="AS72" s="1028"/>
      <c r="AT72" s="1028"/>
      <c r="AU72" s="1028" t="s">
        <v>621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618</v>
      </c>
      <c r="C73" s="1032"/>
      <c r="D73" s="1032"/>
      <c r="E73" s="1032"/>
      <c r="F73" s="1032"/>
      <c r="G73" s="1032"/>
      <c r="H73" s="1032"/>
      <c r="I73" s="1032"/>
      <c r="J73" s="1032"/>
      <c r="K73" s="1032"/>
      <c r="L73" s="1032"/>
      <c r="M73" s="1032"/>
      <c r="N73" s="1032"/>
      <c r="O73" s="1032"/>
      <c r="P73" s="1033"/>
      <c r="Q73" s="1034">
        <v>87003</v>
      </c>
      <c r="R73" s="1028"/>
      <c r="S73" s="1028"/>
      <c r="T73" s="1028"/>
      <c r="U73" s="1028"/>
      <c r="V73" s="1028">
        <v>85102</v>
      </c>
      <c r="W73" s="1028"/>
      <c r="X73" s="1028"/>
      <c r="Y73" s="1028"/>
      <c r="Z73" s="1028"/>
      <c r="AA73" s="1028">
        <v>1901</v>
      </c>
      <c r="AB73" s="1028"/>
      <c r="AC73" s="1028"/>
      <c r="AD73" s="1028"/>
      <c r="AE73" s="1028"/>
      <c r="AF73" s="1028">
        <v>70</v>
      </c>
      <c r="AG73" s="1028"/>
      <c r="AH73" s="1028"/>
      <c r="AI73" s="1028"/>
      <c r="AJ73" s="1028"/>
      <c r="AK73" s="1028" t="s">
        <v>621</v>
      </c>
      <c r="AL73" s="1028"/>
      <c r="AM73" s="1028"/>
      <c r="AN73" s="1028"/>
      <c r="AO73" s="1028"/>
      <c r="AP73" s="1028" t="s">
        <v>621</v>
      </c>
      <c r="AQ73" s="1028"/>
      <c r="AR73" s="1028"/>
      <c r="AS73" s="1028"/>
      <c r="AT73" s="1028"/>
      <c r="AU73" s="1028" t="s">
        <v>621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393</v>
      </c>
      <c r="B88" s="1001" t="s">
        <v>433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13523</v>
      </c>
      <c r="AG88" s="1016"/>
      <c r="AH88" s="1016"/>
      <c r="AI88" s="1016"/>
      <c r="AJ88" s="1016"/>
      <c r="AK88" s="1020"/>
      <c r="AL88" s="1020"/>
      <c r="AM88" s="1020"/>
      <c r="AN88" s="1020"/>
      <c r="AO88" s="1020"/>
      <c r="AP88" s="1016">
        <v>22913</v>
      </c>
      <c r="AQ88" s="1016"/>
      <c r="AR88" s="1016"/>
      <c r="AS88" s="1016"/>
      <c r="AT88" s="1016"/>
      <c r="AU88" s="1016">
        <v>6838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434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265</v>
      </c>
      <c r="CS102" s="1008"/>
      <c r="CT102" s="1008"/>
      <c r="CU102" s="1008"/>
      <c r="CV102" s="1009"/>
      <c r="CW102" s="1007">
        <v>143</v>
      </c>
      <c r="CX102" s="1008"/>
      <c r="CY102" s="1008"/>
      <c r="CZ102" s="1008"/>
      <c r="DA102" s="1009"/>
      <c r="DB102" s="1007" t="s">
        <v>638</v>
      </c>
      <c r="DC102" s="1008"/>
      <c r="DD102" s="1008"/>
      <c r="DE102" s="1008"/>
      <c r="DF102" s="1009"/>
      <c r="DG102" s="1007" t="s">
        <v>639</v>
      </c>
      <c r="DH102" s="1008"/>
      <c r="DI102" s="1008"/>
      <c r="DJ102" s="1008"/>
      <c r="DK102" s="1009"/>
      <c r="DL102" s="1007" t="s">
        <v>638</v>
      </c>
      <c r="DM102" s="1008"/>
      <c r="DN102" s="1008"/>
      <c r="DO102" s="1008"/>
      <c r="DP102" s="1009"/>
      <c r="DQ102" s="1007" t="s">
        <v>638</v>
      </c>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441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442</v>
      </c>
      <c r="AB109" s="951"/>
      <c r="AC109" s="951"/>
      <c r="AD109" s="951"/>
      <c r="AE109" s="952"/>
      <c r="AF109" s="953" t="s">
        <v>443</v>
      </c>
      <c r="AG109" s="951"/>
      <c r="AH109" s="951"/>
      <c r="AI109" s="951"/>
      <c r="AJ109" s="952"/>
      <c r="AK109" s="953" t="s">
        <v>305</v>
      </c>
      <c r="AL109" s="951"/>
      <c r="AM109" s="951"/>
      <c r="AN109" s="951"/>
      <c r="AO109" s="952"/>
      <c r="AP109" s="953" t="s">
        <v>444</v>
      </c>
      <c r="AQ109" s="951"/>
      <c r="AR109" s="951"/>
      <c r="AS109" s="951"/>
      <c r="AT109" s="982"/>
      <c r="AU109" s="950" t="s">
        <v>441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442</v>
      </c>
      <c r="BR109" s="951"/>
      <c r="BS109" s="951"/>
      <c r="BT109" s="951"/>
      <c r="BU109" s="952"/>
      <c r="BV109" s="953" t="s">
        <v>443</v>
      </c>
      <c r="BW109" s="951"/>
      <c r="BX109" s="951"/>
      <c r="BY109" s="951"/>
      <c r="BZ109" s="952"/>
      <c r="CA109" s="953" t="s">
        <v>305</v>
      </c>
      <c r="CB109" s="951"/>
      <c r="CC109" s="951"/>
      <c r="CD109" s="951"/>
      <c r="CE109" s="952"/>
      <c r="CF109" s="989" t="s">
        <v>444</v>
      </c>
      <c r="CG109" s="989"/>
      <c r="CH109" s="989"/>
      <c r="CI109" s="989"/>
      <c r="CJ109" s="989"/>
      <c r="CK109" s="953" t="s">
        <v>445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442</v>
      </c>
      <c r="DH109" s="951"/>
      <c r="DI109" s="951"/>
      <c r="DJ109" s="951"/>
      <c r="DK109" s="952"/>
      <c r="DL109" s="953" t="s">
        <v>443</v>
      </c>
      <c r="DM109" s="951"/>
      <c r="DN109" s="951"/>
      <c r="DO109" s="951"/>
      <c r="DP109" s="952"/>
      <c r="DQ109" s="953" t="s">
        <v>305</v>
      </c>
      <c r="DR109" s="951"/>
      <c r="DS109" s="951"/>
      <c r="DT109" s="951"/>
      <c r="DU109" s="952"/>
      <c r="DV109" s="953" t="s">
        <v>444</v>
      </c>
      <c r="DW109" s="951"/>
      <c r="DX109" s="951"/>
      <c r="DY109" s="951"/>
      <c r="DZ109" s="982"/>
    </row>
    <row r="110" spans="1:131" s="248" customFormat="1" ht="26.25" customHeight="1">
      <c r="A110" s="853" t="s">
        <v>446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18116528</v>
      </c>
      <c r="AB110" s="944"/>
      <c r="AC110" s="944"/>
      <c r="AD110" s="944"/>
      <c r="AE110" s="945"/>
      <c r="AF110" s="946">
        <v>17817703</v>
      </c>
      <c r="AG110" s="944"/>
      <c r="AH110" s="944"/>
      <c r="AI110" s="944"/>
      <c r="AJ110" s="945"/>
      <c r="AK110" s="946">
        <v>16178150</v>
      </c>
      <c r="AL110" s="944"/>
      <c r="AM110" s="944"/>
      <c r="AN110" s="944"/>
      <c r="AO110" s="945"/>
      <c r="AP110" s="947">
        <v>24.1</v>
      </c>
      <c r="AQ110" s="948"/>
      <c r="AR110" s="948"/>
      <c r="AS110" s="948"/>
      <c r="AT110" s="949"/>
      <c r="AU110" s="983" t="s">
        <v>72</v>
      </c>
      <c r="AV110" s="984"/>
      <c r="AW110" s="984"/>
      <c r="AX110" s="984"/>
      <c r="AY110" s="984"/>
      <c r="AZ110" s="909" t="s">
        <v>447</v>
      </c>
      <c r="BA110" s="854"/>
      <c r="BB110" s="854"/>
      <c r="BC110" s="854"/>
      <c r="BD110" s="854"/>
      <c r="BE110" s="854"/>
      <c r="BF110" s="854"/>
      <c r="BG110" s="854"/>
      <c r="BH110" s="854"/>
      <c r="BI110" s="854"/>
      <c r="BJ110" s="854"/>
      <c r="BK110" s="854"/>
      <c r="BL110" s="854"/>
      <c r="BM110" s="854"/>
      <c r="BN110" s="854"/>
      <c r="BO110" s="854"/>
      <c r="BP110" s="855"/>
      <c r="BQ110" s="910">
        <v>202267827</v>
      </c>
      <c r="BR110" s="891"/>
      <c r="BS110" s="891"/>
      <c r="BT110" s="891"/>
      <c r="BU110" s="891"/>
      <c r="BV110" s="891">
        <v>211206412</v>
      </c>
      <c r="BW110" s="891"/>
      <c r="BX110" s="891"/>
      <c r="BY110" s="891"/>
      <c r="BZ110" s="891"/>
      <c r="CA110" s="891">
        <v>210769093</v>
      </c>
      <c r="CB110" s="891"/>
      <c r="CC110" s="891"/>
      <c r="CD110" s="891"/>
      <c r="CE110" s="891"/>
      <c r="CF110" s="915">
        <v>314.10000000000002</v>
      </c>
      <c r="CG110" s="916"/>
      <c r="CH110" s="916"/>
      <c r="CI110" s="916"/>
      <c r="CJ110" s="916"/>
      <c r="CK110" s="979" t="s">
        <v>448</v>
      </c>
      <c r="CL110" s="865"/>
      <c r="CM110" s="940" t="s">
        <v>449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450</v>
      </c>
      <c r="DH110" s="891"/>
      <c r="DI110" s="891"/>
      <c r="DJ110" s="891"/>
      <c r="DK110" s="891"/>
      <c r="DL110" s="891" t="s">
        <v>127</v>
      </c>
      <c r="DM110" s="891"/>
      <c r="DN110" s="891"/>
      <c r="DO110" s="891"/>
      <c r="DP110" s="891"/>
      <c r="DQ110" s="891" t="s">
        <v>127</v>
      </c>
      <c r="DR110" s="891"/>
      <c r="DS110" s="891"/>
      <c r="DT110" s="891"/>
      <c r="DU110" s="891"/>
      <c r="DV110" s="892" t="s">
        <v>450</v>
      </c>
      <c r="DW110" s="892"/>
      <c r="DX110" s="892"/>
      <c r="DY110" s="892"/>
      <c r="DZ110" s="893"/>
    </row>
    <row r="111" spans="1:131" s="248" customFormat="1" ht="26.25" customHeight="1">
      <c r="A111" s="820" t="s">
        <v>451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450</v>
      </c>
      <c r="AG111" s="972"/>
      <c r="AH111" s="972"/>
      <c r="AI111" s="972"/>
      <c r="AJ111" s="973"/>
      <c r="AK111" s="974" t="s">
        <v>450</v>
      </c>
      <c r="AL111" s="972"/>
      <c r="AM111" s="972"/>
      <c r="AN111" s="972"/>
      <c r="AO111" s="973"/>
      <c r="AP111" s="975" t="s">
        <v>450</v>
      </c>
      <c r="AQ111" s="976"/>
      <c r="AR111" s="976"/>
      <c r="AS111" s="976"/>
      <c r="AT111" s="977"/>
      <c r="AU111" s="985"/>
      <c r="AV111" s="986"/>
      <c r="AW111" s="986"/>
      <c r="AX111" s="986"/>
      <c r="AY111" s="986"/>
      <c r="AZ111" s="861" t="s">
        <v>452</v>
      </c>
      <c r="BA111" s="796"/>
      <c r="BB111" s="796"/>
      <c r="BC111" s="796"/>
      <c r="BD111" s="796"/>
      <c r="BE111" s="796"/>
      <c r="BF111" s="796"/>
      <c r="BG111" s="796"/>
      <c r="BH111" s="796"/>
      <c r="BI111" s="796"/>
      <c r="BJ111" s="796"/>
      <c r="BK111" s="796"/>
      <c r="BL111" s="796"/>
      <c r="BM111" s="796"/>
      <c r="BN111" s="796"/>
      <c r="BO111" s="796"/>
      <c r="BP111" s="797"/>
      <c r="BQ111" s="862">
        <v>1963612</v>
      </c>
      <c r="BR111" s="863"/>
      <c r="BS111" s="863"/>
      <c r="BT111" s="863"/>
      <c r="BU111" s="863"/>
      <c r="BV111" s="863">
        <v>2688624</v>
      </c>
      <c r="BW111" s="863"/>
      <c r="BX111" s="863"/>
      <c r="BY111" s="863"/>
      <c r="BZ111" s="863"/>
      <c r="CA111" s="863">
        <v>2591285</v>
      </c>
      <c r="CB111" s="863"/>
      <c r="CC111" s="863"/>
      <c r="CD111" s="863"/>
      <c r="CE111" s="863"/>
      <c r="CF111" s="924">
        <v>3.9</v>
      </c>
      <c r="CG111" s="925"/>
      <c r="CH111" s="925"/>
      <c r="CI111" s="925"/>
      <c r="CJ111" s="925"/>
      <c r="CK111" s="980"/>
      <c r="CL111" s="867"/>
      <c r="CM111" s="870" t="s">
        <v>453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454</v>
      </c>
      <c r="DH111" s="863"/>
      <c r="DI111" s="863"/>
      <c r="DJ111" s="863"/>
      <c r="DK111" s="863"/>
      <c r="DL111" s="863" t="s">
        <v>455</v>
      </c>
      <c r="DM111" s="863"/>
      <c r="DN111" s="863"/>
      <c r="DO111" s="863"/>
      <c r="DP111" s="863"/>
      <c r="DQ111" s="863" t="s">
        <v>389</v>
      </c>
      <c r="DR111" s="863"/>
      <c r="DS111" s="863"/>
      <c r="DT111" s="863"/>
      <c r="DU111" s="863"/>
      <c r="DV111" s="840" t="s">
        <v>454</v>
      </c>
      <c r="DW111" s="840"/>
      <c r="DX111" s="840"/>
      <c r="DY111" s="840"/>
      <c r="DZ111" s="841"/>
    </row>
    <row r="112" spans="1:131" s="248" customFormat="1" ht="26.25" customHeight="1">
      <c r="A112" s="965" t="s">
        <v>456</v>
      </c>
      <c r="B112" s="966"/>
      <c r="C112" s="796" t="s">
        <v>457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16667</v>
      </c>
      <c r="AB112" s="826"/>
      <c r="AC112" s="826"/>
      <c r="AD112" s="826"/>
      <c r="AE112" s="827"/>
      <c r="AF112" s="828">
        <v>16667</v>
      </c>
      <c r="AG112" s="826"/>
      <c r="AH112" s="826"/>
      <c r="AI112" s="826"/>
      <c r="AJ112" s="827"/>
      <c r="AK112" s="828">
        <v>16667</v>
      </c>
      <c r="AL112" s="826"/>
      <c r="AM112" s="826"/>
      <c r="AN112" s="826"/>
      <c r="AO112" s="827"/>
      <c r="AP112" s="873">
        <v>0</v>
      </c>
      <c r="AQ112" s="874"/>
      <c r="AR112" s="874"/>
      <c r="AS112" s="874"/>
      <c r="AT112" s="875"/>
      <c r="AU112" s="985"/>
      <c r="AV112" s="986"/>
      <c r="AW112" s="986"/>
      <c r="AX112" s="986"/>
      <c r="AY112" s="986"/>
      <c r="AZ112" s="861" t="s">
        <v>458</v>
      </c>
      <c r="BA112" s="796"/>
      <c r="BB112" s="796"/>
      <c r="BC112" s="796"/>
      <c r="BD112" s="796"/>
      <c r="BE112" s="796"/>
      <c r="BF112" s="796"/>
      <c r="BG112" s="796"/>
      <c r="BH112" s="796"/>
      <c r="BI112" s="796"/>
      <c r="BJ112" s="796"/>
      <c r="BK112" s="796"/>
      <c r="BL112" s="796"/>
      <c r="BM112" s="796"/>
      <c r="BN112" s="796"/>
      <c r="BO112" s="796"/>
      <c r="BP112" s="797"/>
      <c r="BQ112" s="862">
        <v>57443148</v>
      </c>
      <c r="BR112" s="863"/>
      <c r="BS112" s="863"/>
      <c r="BT112" s="863"/>
      <c r="BU112" s="863"/>
      <c r="BV112" s="863">
        <v>55630982</v>
      </c>
      <c r="BW112" s="863"/>
      <c r="BX112" s="863"/>
      <c r="BY112" s="863"/>
      <c r="BZ112" s="863"/>
      <c r="CA112" s="863">
        <v>54554733</v>
      </c>
      <c r="CB112" s="863"/>
      <c r="CC112" s="863"/>
      <c r="CD112" s="863"/>
      <c r="CE112" s="863"/>
      <c r="CF112" s="924">
        <v>81.3</v>
      </c>
      <c r="CG112" s="925"/>
      <c r="CH112" s="925"/>
      <c r="CI112" s="925"/>
      <c r="CJ112" s="925"/>
      <c r="CK112" s="980"/>
      <c r="CL112" s="867"/>
      <c r="CM112" s="870" t="s">
        <v>459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420</v>
      </c>
      <c r="DH112" s="863"/>
      <c r="DI112" s="863"/>
      <c r="DJ112" s="863"/>
      <c r="DK112" s="863"/>
      <c r="DL112" s="863" t="s">
        <v>454</v>
      </c>
      <c r="DM112" s="863"/>
      <c r="DN112" s="863"/>
      <c r="DO112" s="863"/>
      <c r="DP112" s="863"/>
      <c r="DQ112" s="863" t="s">
        <v>455</v>
      </c>
      <c r="DR112" s="863"/>
      <c r="DS112" s="863"/>
      <c r="DT112" s="863"/>
      <c r="DU112" s="863"/>
      <c r="DV112" s="840" t="s">
        <v>460</v>
      </c>
      <c r="DW112" s="840"/>
      <c r="DX112" s="840"/>
      <c r="DY112" s="840"/>
      <c r="DZ112" s="841"/>
    </row>
    <row r="113" spans="1:130" s="248" customFormat="1" ht="26.25" customHeight="1">
      <c r="A113" s="967"/>
      <c r="B113" s="968"/>
      <c r="C113" s="796" t="s">
        <v>461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3610595</v>
      </c>
      <c r="AB113" s="972"/>
      <c r="AC113" s="972"/>
      <c r="AD113" s="972"/>
      <c r="AE113" s="973"/>
      <c r="AF113" s="974">
        <v>3568688</v>
      </c>
      <c r="AG113" s="972"/>
      <c r="AH113" s="972"/>
      <c r="AI113" s="972"/>
      <c r="AJ113" s="973"/>
      <c r="AK113" s="974">
        <v>3590952</v>
      </c>
      <c r="AL113" s="972"/>
      <c r="AM113" s="972"/>
      <c r="AN113" s="972"/>
      <c r="AO113" s="973"/>
      <c r="AP113" s="975">
        <v>5.4</v>
      </c>
      <c r="AQ113" s="976"/>
      <c r="AR113" s="976"/>
      <c r="AS113" s="976"/>
      <c r="AT113" s="977"/>
      <c r="AU113" s="985"/>
      <c r="AV113" s="986"/>
      <c r="AW113" s="986"/>
      <c r="AX113" s="986"/>
      <c r="AY113" s="986"/>
      <c r="AZ113" s="861" t="s">
        <v>462</v>
      </c>
      <c r="BA113" s="796"/>
      <c r="BB113" s="796"/>
      <c r="BC113" s="796"/>
      <c r="BD113" s="796"/>
      <c r="BE113" s="796"/>
      <c r="BF113" s="796"/>
      <c r="BG113" s="796"/>
      <c r="BH113" s="796"/>
      <c r="BI113" s="796"/>
      <c r="BJ113" s="796"/>
      <c r="BK113" s="796"/>
      <c r="BL113" s="796"/>
      <c r="BM113" s="796"/>
      <c r="BN113" s="796"/>
      <c r="BO113" s="796"/>
      <c r="BP113" s="797"/>
      <c r="BQ113" s="862">
        <v>7997650</v>
      </c>
      <c r="BR113" s="863"/>
      <c r="BS113" s="863"/>
      <c r="BT113" s="863"/>
      <c r="BU113" s="863"/>
      <c r="BV113" s="863">
        <v>7454598</v>
      </c>
      <c r="BW113" s="863"/>
      <c r="BX113" s="863"/>
      <c r="BY113" s="863"/>
      <c r="BZ113" s="863"/>
      <c r="CA113" s="863">
        <v>6838462</v>
      </c>
      <c r="CB113" s="863"/>
      <c r="CC113" s="863"/>
      <c r="CD113" s="863"/>
      <c r="CE113" s="863"/>
      <c r="CF113" s="924">
        <v>10.199999999999999</v>
      </c>
      <c r="CG113" s="925"/>
      <c r="CH113" s="925"/>
      <c r="CI113" s="925"/>
      <c r="CJ113" s="925"/>
      <c r="CK113" s="980"/>
      <c r="CL113" s="867"/>
      <c r="CM113" s="870" t="s">
        <v>463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454</v>
      </c>
      <c r="DH113" s="826"/>
      <c r="DI113" s="826"/>
      <c r="DJ113" s="826"/>
      <c r="DK113" s="827"/>
      <c r="DL113" s="828" t="s">
        <v>389</v>
      </c>
      <c r="DM113" s="826"/>
      <c r="DN113" s="826"/>
      <c r="DO113" s="826"/>
      <c r="DP113" s="827"/>
      <c r="DQ113" s="828" t="s">
        <v>454</v>
      </c>
      <c r="DR113" s="826"/>
      <c r="DS113" s="826"/>
      <c r="DT113" s="826"/>
      <c r="DU113" s="827"/>
      <c r="DV113" s="873" t="s">
        <v>464</v>
      </c>
      <c r="DW113" s="874"/>
      <c r="DX113" s="874"/>
      <c r="DY113" s="874"/>
      <c r="DZ113" s="875"/>
    </row>
    <row r="114" spans="1:130" s="248" customFormat="1" ht="26.25" customHeight="1">
      <c r="A114" s="967"/>
      <c r="B114" s="968"/>
      <c r="C114" s="796" t="s">
        <v>465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888945</v>
      </c>
      <c r="AB114" s="826"/>
      <c r="AC114" s="826"/>
      <c r="AD114" s="826"/>
      <c r="AE114" s="827"/>
      <c r="AF114" s="828">
        <v>924738</v>
      </c>
      <c r="AG114" s="826"/>
      <c r="AH114" s="826"/>
      <c r="AI114" s="826"/>
      <c r="AJ114" s="827"/>
      <c r="AK114" s="828">
        <v>841966</v>
      </c>
      <c r="AL114" s="826"/>
      <c r="AM114" s="826"/>
      <c r="AN114" s="826"/>
      <c r="AO114" s="827"/>
      <c r="AP114" s="873">
        <v>1.3</v>
      </c>
      <c r="AQ114" s="874"/>
      <c r="AR114" s="874"/>
      <c r="AS114" s="874"/>
      <c r="AT114" s="875"/>
      <c r="AU114" s="985"/>
      <c r="AV114" s="986"/>
      <c r="AW114" s="986"/>
      <c r="AX114" s="986"/>
      <c r="AY114" s="986"/>
      <c r="AZ114" s="861" t="s">
        <v>466</v>
      </c>
      <c r="BA114" s="796"/>
      <c r="BB114" s="796"/>
      <c r="BC114" s="796"/>
      <c r="BD114" s="796"/>
      <c r="BE114" s="796"/>
      <c r="BF114" s="796"/>
      <c r="BG114" s="796"/>
      <c r="BH114" s="796"/>
      <c r="BI114" s="796"/>
      <c r="BJ114" s="796"/>
      <c r="BK114" s="796"/>
      <c r="BL114" s="796"/>
      <c r="BM114" s="796"/>
      <c r="BN114" s="796"/>
      <c r="BO114" s="796"/>
      <c r="BP114" s="797"/>
      <c r="BQ114" s="862">
        <v>16912937</v>
      </c>
      <c r="BR114" s="863"/>
      <c r="BS114" s="863"/>
      <c r="BT114" s="863"/>
      <c r="BU114" s="863"/>
      <c r="BV114" s="863">
        <v>17385121</v>
      </c>
      <c r="BW114" s="863"/>
      <c r="BX114" s="863"/>
      <c r="BY114" s="863"/>
      <c r="BZ114" s="863"/>
      <c r="CA114" s="863">
        <v>17406994</v>
      </c>
      <c r="CB114" s="863"/>
      <c r="CC114" s="863"/>
      <c r="CD114" s="863"/>
      <c r="CE114" s="863"/>
      <c r="CF114" s="924">
        <v>25.9</v>
      </c>
      <c r="CG114" s="925"/>
      <c r="CH114" s="925"/>
      <c r="CI114" s="925"/>
      <c r="CJ114" s="925"/>
      <c r="CK114" s="980"/>
      <c r="CL114" s="867"/>
      <c r="CM114" s="870" t="s">
        <v>467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454</v>
      </c>
      <c r="DH114" s="826"/>
      <c r="DI114" s="826"/>
      <c r="DJ114" s="826"/>
      <c r="DK114" s="827"/>
      <c r="DL114" s="828" t="s">
        <v>389</v>
      </c>
      <c r="DM114" s="826"/>
      <c r="DN114" s="826"/>
      <c r="DO114" s="826"/>
      <c r="DP114" s="827"/>
      <c r="DQ114" s="828" t="s">
        <v>389</v>
      </c>
      <c r="DR114" s="826"/>
      <c r="DS114" s="826"/>
      <c r="DT114" s="826"/>
      <c r="DU114" s="827"/>
      <c r="DV114" s="873" t="s">
        <v>395</v>
      </c>
      <c r="DW114" s="874"/>
      <c r="DX114" s="874"/>
      <c r="DY114" s="874"/>
      <c r="DZ114" s="875"/>
    </row>
    <row r="115" spans="1:130" s="248" customFormat="1" ht="26.25" customHeight="1">
      <c r="A115" s="967"/>
      <c r="B115" s="968"/>
      <c r="C115" s="796" t="s">
        <v>468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136004</v>
      </c>
      <c r="AB115" s="972"/>
      <c r="AC115" s="972"/>
      <c r="AD115" s="972"/>
      <c r="AE115" s="973"/>
      <c r="AF115" s="974">
        <v>158698</v>
      </c>
      <c r="AG115" s="972"/>
      <c r="AH115" s="972"/>
      <c r="AI115" s="972"/>
      <c r="AJ115" s="973"/>
      <c r="AK115" s="974">
        <v>198692</v>
      </c>
      <c r="AL115" s="972"/>
      <c r="AM115" s="972"/>
      <c r="AN115" s="972"/>
      <c r="AO115" s="973"/>
      <c r="AP115" s="975">
        <v>0.3</v>
      </c>
      <c r="AQ115" s="976"/>
      <c r="AR115" s="976"/>
      <c r="AS115" s="976"/>
      <c r="AT115" s="977"/>
      <c r="AU115" s="985"/>
      <c r="AV115" s="986"/>
      <c r="AW115" s="986"/>
      <c r="AX115" s="986"/>
      <c r="AY115" s="986"/>
      <c r="AZ115" s="861" t="s">
        <v>469</v>
      </c>
      <c r="BA115" s="796"/>
      <c r="BB115" s="796"/>
      <c r="BC115" s="796"/>
      <c r="BD115" s="796"/>
      <c r="BE115" s="796"/>
      <c r="BF115" s="796"/>
      <c r="BG115" s="796"/>
      <c r="BH115" s="796"/>
      <c r="BI115" s="796"/>
      <c r="BJ115" s="796"/>
      <c r="BK115" s="796"/>
      <c r="BL115" s="796"/>
      <c r="BM115" s="796"/>
      <c r="BN115" s="796"/>
      <c r="BO115" s="796"/>
      <c r="BP115" s="797"/>
      <c r="BQ115" s="862" t="s">
        <v>470</v>
      </c>
      <c r="BR115" s="863"/>
      <c r="BS115" s="863"/>
      <c r="BT115" s="863"/>
      <c r="BU115" s="863"/>
      <c r="BV115" s="863" t="s">
        <v>454</v>
      </c>
      <c r="BW115" s="863"/>
      <c r="BX115" s="863"/>
      <c r="BY115" s="863"/>
      <c r="BZ115" s="863"/>
      <c r="CA115" s="863" t="s">
        <v>464</v>
      </c>
      <c r="CB115" s="863"/>
      <c r="CC115" s="863"/>
      <c r="CD115" s="863"/>
      <c r="CE115" s="863"/>
      <c r="CF115" s="924" t="s">
        <v>455</v>
      </c>
      <c r="CG115" s="925"/>
      <c r="CH115" s="925"/>
      <c r="CI115" s="925"/>
      <c r="CJ115" s="925"/>
      <c r="CK115" s="980"/>
      <c r="CL115" s="867"/>
      <c r="CM115" s="861" t="s">
        <v>471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395</v>
      </c>
      <c r="DH115" s="826"/>
      <c r="DI115" s="826"/>
      <c r="DJ115" s="826"/>
      <c r="DK115" s="827"/>
      <c r="DL115" s="828" t="s">
        <v>395</v>
      </c>
      <c r="DM115" s="826"/>
      <c r="DN115" s="826"/>
      <c r="DO115" s="826"/>
      <c r="DP115" s="827"/>
      <c r="DQ115" s="828" t="s">
        <v>454</v>
      </c>
      <c r="DR115" s="826"/>
      <c r="DS115" s="826"/>
      <c r="DT115" s="826"/>
      <c r="DU115" s="827"/>
      <c r="DV115" s="873" t="s">
        <v>389</v>
      </c>
      <c r="DW115" s="874"/>
      <c r="DX115" s="874"/>
      <c r="DY115" s="874"/>
      <c r="DZ115" s="875"/>
    </row>
    <row r="116" spans="1:130" s="248" customFormat="1" ht="26.25" customHeight="1">
      <c r="A116" s="969"/>
      <c r="B116" s="970"/>
      <c r="C116" s="929" t="s">
        <v>472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176</v>
      </c>
      <c r="AB116" s="826"/>
      <c r="AC116" s="826"/>
      <c r="AD116" s="826"/>
      <c r="AE116" s="827"/>
      <c r="AF116" s="828">
        <v>1791</v>
      </c>
      <c r="AG116" s="826"/>
      <c r="AH116" s="826"/>
      <c r="AI116" s="826"/>
      <c r="AJ116" s="827"/>
      <c r="AK116" s="828">
        <v>113</v>
      </c>
      <c r="AL116" s="826"/>
      <c r="AM116" s="826"/>
      <c r="AN116" s="826"/>
      <c r="AO116" s="827"/>
      <c r="AP116" s="873">
        <v>0</v>
      </c>
      <c r="AQ116" s="874"/>
      <c r="AR116" s="874"/>
      <c r="AS116" s="874"/>
      <c r="AT116" s="875"/>
      <c r="AU116" s="985"/>
      <c r="AV116" s="986"/>
      <c r="AW116" s="986"/>
      <c r="AX116" s="986"/>
      <c r="AY116" s="986"/>
      <c r="AZ116" s="912" t="s">
        <v>473</v>
      </c>
      <c r="BA116" s="913"/>
      <c r="BB116" s="913"/>
      <c r="BC116" s="913"/>
      <c r="BD116" s="913"/>
      <c r="BE116" s="913"/>
      <c r="BF116" s="913"/>
      <c r="BG116" s="913"/>
      <c r="BH116" s="913"/>
      <c r="BI116" s="913"/>
      <c r="BJ116" s="913"/>
      <c r="BK116" s="913"/>
      <c r="BL116" s="913"/>
      <c r="BM116" s="913"/>
      <c r="BN116" s="913"/>
      <c r="BO116" s="913"/>
      <c r="BP116" s="914"/>
      <c r="BQ116" s="862" t="s">
        <v>454</v>
      </c>
      <c r="BR116" s="863"/>
      <c r="BS116" s="863"/>
      <c r="BT116" s="863"/>
      <c r="BU116" s="863"/>
      <c r="BV116" s="863" t="s">
        <v>470</v>
      </c>
      <c r="BW116" s="863"/>
      <c r="BX116" s="863"/>
      <c r="BY116" s="863"/>
      <c r="BZ116" s="863"/>
      <c r="CA116" s="863" t="s">
        <v>474</v>
      </c>
      <c r="CB116" s="863"/>
      <c r="CC116" s="863"/>
      <c r="CD116" s="863"/>
      <c r="CE116" s="863"/>
      <c r="CF116" s="924" t="s">
        <v>454</v>
      </c>
      <c r="CG116" s="925"/>
      <c r="CH116" s="925"/>
      <c r="CI116" s="925"/>
      <c r="CJ116" s="925"/>
      <c r="CK116" s="980"/>
      <c r="CL116" s="867"/>
      <c r="CM116" s="870" t="s">
        <v>475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1963612</v>
      </c>
      <c r="DH116" s="826"/>
      <c r="DI116" s="826"/>
      <c r="DJ116" s="826"/>
      <c r="DK116" s="827"/>
      <c r="DL116" s="828">
        <v>2317196</v>
      </c>
      <c r="DM116" s="826"/>
      <c r="DN116" s="826"/>
      <c r="DO116" s="826"/>
      <c r="DP116" s="827"/>
      <c r="DQ116" s="828">
        <v>2261127</v>
      </c>
      <c r="DR116" s="826"/>
      <c r="DS116" s="826"/>
      <c r="DT116" s="826"/>
      <c r="DU116" s="827"/>
      <c r="DV116" s="873">
        <v>3.4</v>
      </c>
      <c r="DW116" s="874"/>
      <c r="DX116" s="874"/>
      <c r="DY116" s="874"/>
      <c r="DZ116" s="875"/>
    </row>
    <row r="117" spans="1:130" s="248" customFormat="1" ht="26.25" customHeight="1">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476</v>
      </c>
      <c r="Z117" s="952"/>
      <c r="AA117" s="957">
        <v>22768915</v>
      </c>
      <c r="AB117" s="958"/>
      <c r="AC117" s="958"/>
      <c r="AD117" s="958"/>
      <c r="AE117" s="959"/>
      <c r="AF117" s="960">
        <v>22488285</v>
      </c>
      <c r="AG117" s="958"/>
      <c r="AH117" s="958"/>
      <c r="AI117" s="958"/>
      <c r="AJ117" s="959"/>
      <c r="AK117" s="960">
        <v>20826540</v>
      </c>
      <c r="AL117" s="958"/>
      <c r="AM117" s="958"/>
      <c r="AN117" s="958"/>
      <c r="AO117" s="959"/>
      <c r="AP117" s="961"/>
      <c r="AQ117" s="962"/>
      <c r="AR117" s="962"/>
      <c r="AS117" s="962"/>
      <c r="AT117" s="963"/>
      <c r="AU117" s="985"/>
      <c r="AV117" s="986"/>
      <c r="AW117" s="986"/>
      <c r="AX117" s="986"/>
      <c r="AY117" s="986"/>
      <c r="AZ117" s="912" t="s">
        <v>477</v>
      </c>
      <c r="BA117" s="913"/>
      <c r="BB117" s="913"/>
      <c r="BC117" s="913"/>
      <c r="BD117" s="913"/>
      <c r="BE117" s="913"/>
      <c r="BF117" s="913"/>
      <c r="BG117" s="913"/>
      <c r="BH117" s="913"/>
      <c r="BI117" s="913"/>
      <c r="BJ117" s="913"/>
      <c r="BK117" s="913"/>
      <c r="BL117" s="913"/>
      <c r="BM117" s="913"/>
      <c r="BN117" s="913"/>
      <c r="BO117" s="913"/>
      <c r="BP117" s="914"/>
      <c r="BQ117" s="862" t="s">
        <v>470</v>
      </c>
      <c r="BR117" s="863"/>
      <c r="BS117" s="863"/>
      <c r="BT117" s="863"/>
      <c r="BU117" s="863"/>
      <c r="BV117" s="863" t="s">
        <v>455</v>
      </c>
      <c r="BW117" s="863"/>
      <c r="BX117" s="863"/>
      <c r="BY117" s="863"/>
      <c r="BZ117" s="863"/>
      <c r="CA117" s="863" t="s">
        <v>420</v>
      </c>
      <c r="CB117" s="863"/>
      <c r="CC117" s="863"/>
      <c r="CD117" s="863"/>
      <c r="CE117" s="863"/>
      <c r="CF117" s="924" t="s">
        <v>454</v>
      </c>
      <c r="CG117" s="925"/>
      <c r="CH117" s="925"/>
      <c r="CI117" s="925"/>
      <c r="CJ117" s="925"/>
      <c r="CK117" s="980"/>
      <c r="CL117" s="867"/>
      <c r="CM117" s="870" t="s">
        <v>478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479</v>
      </c>
      <c r="DH117" s="826"/>
      <c r="DI117" s="826"/>
      <c r="DJ117" s="826"/>
      <c r="DK117" s="827"/>
      <c r="DL117" s="828" t="s">
        <v>470</v>
      </c>
      <c r="DM117" s="826"/>
      <c r="DN117" s="826"/>
      <c r="DO117" s="826"/>
      <c r="DP117" s="827"/>
      <c r="DQ117" s="828" t="s">
        <v>480</v>
      </c>
      <c r="DR117" s="826"/>
      <c r="DS117" s="826"/>
      <c r="DT117" s="826"/>
      <c r="DU117" s="827"/>
      <c r="DV117" s="873" t="s">
        <v>395</v>
      </c>
      <c r="DW117" s="874"/>
      <c r="DX117" s="874"/>
      <c r="DY117" s="874"/>
      <c r="DZ117" s="875"/>
    </row>
    <row r="118" spans="1:130" s="248" customFormat="1" ht="26.25" customHeight="1">
      <c r="A118" s="950" t="s">
        <v>445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442</v>
      </c>
      <c r="AB118" s="951"/>
      <c r="AC118" s="951"/>
      <c r="AD118" s="951"/>
      <c r="AE118" s="952"/>
      <c r="AF118" s="953" t="s">
        <v>443</v>
      </c>
      <c r="AG118" s="951"/>
      <c r="AH118" s="951"/>
      <c r="AI118" s="951"/>
      <c r="AJ118" s="952"/>
      <c r="AK118" s="953" t="s">
        <v>305</v>
      </c>
      <c r="AL118" s="951"/>
      <c r="AM118" s="951"/>
      <c r="AN118" s="951"/>
      <c r="AO118" s="952"/>
      <c r="AP118" s="954" t="s">
        <v>444</v>
      </c>
      <c r="AQ118" s="955"/>
      <c r="AR118" s="955"/>
      <c r="AS118" s="955"/>
      <c r="AT118" s="956"/>
      <c r="AU118" s="985"/>
      <c r="AV118" s="986"/>
      <c r="AW118" s="986"/>
      <c r="AX118" s="986"/>
      <c r="AY118" s="986"/>
      <c r="AZ118" s="928" t="s">
        <v>481</v>
      </c>
      <c r="BA118" s="929"/>
      <c r="BB118" s="929"/>
      <c r="BC118" s="929"/>
      <c r="BD118" s="929"/>
      <c r="BE118" s="929"/>
      <c r="BF118" s="929"/>
      <c r="BG118" s="929"/>
      <c r="BH118" s="929"/>
      <c r="BI118" s="929"/>
      <c r="BJ118" s="929"/>
      <c r="BK118" s="929"/>
      <c r="BL118" s="929"/>
      <c r="BM118" s="929"/>
      <c r="BN118" s="929"/>
      <c r="BO118" s="929"/>
      <c r="BP118" s="930"/>
      <c r="BQ118" s="931" t="s">
        <v>470</v>
      </c>
      <c r="BR118" s="894"/>
      <c r="BS118" s="894"/>
      <c r="BT118" s="894"/>
      <c r="BU118" s="894"/>
      <c r="BV118" s="894" t="s">
        <v>420</v>
      </c>
      <c r="BW118" s="894"/>
      <c r="BX118" s="894"/>
      <c r="BY118" s="894"/>
      <c r="BZ118" s="894"/>
      <c r="CA118" s="894" t="s">
        <v>454</v>
      </c>
      <c r="CB118" s="894"/>
      <c r="CC118" s="894"/>
      <c r="CD118" s="894"/>
      <c r="CE118" s="894"/>
      <c r="CF118" s="924" t="s">
        <v>470</v>
      </c>
      <c r="CG118" s="925"/>
      <c r="CH118" s="925"/>
      <c r="CI118" s="925"/>
      <c r="CJ118" s="925"/>
      <c r="CK118" s="980"/>
      <c r="CL118" s="867"/>
      <c r="CM118" s="870" t="s">
        <v>482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395</v>
      </c>
      <c r="DH118" s="826"/>
      <c r="DI118" s="826"/>
      <c r="DJ118" s="826"/>
      <c r="DK118" s="827"/>
      <c r="DL118" s="828" t="s">
        <v>420</v>
      </c>
      <c r="DM118" s="826"/>
      <c r="DN118" s="826"/>
      <c r="DO118" s="826"/>
      <c r="DP118" s="827"/>
      <c r="DQ118" s="828" t="s">
        <v>420</v>
      </c>
      <c r="DR118" s="826"/>
      <c r="DS118" s="826"/>
      <c r="DT118" s="826"/>
      <c r="DU118" s="827"/>
      <c r="DV118" s="873" t="s">
        <v>480</v>
      </c>
      <c r="DW118" s="874"/>
      <c r="DX118" s="874"/>
      <c r="DY118" s="874"/>
      <c r="DZ118" s="875"/>
    </row>
    <row r="119" spans="1:130" s="248" customFormat="1" ht="26.25" customHeight="1">
      <c r="A119" s="864" t="s">
        <v>448</v>
      </c>
      <c r="B119" s="865"/>
      <c r="C119" s="940" t="s">
        <v>449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454</v>
      </c>
      <c r="AB119" s="944"/>
      <c r="AC119" s="944"/>
      <c r="AD119" s="944"/>
      <c r="AE119" s="945"/>
      <c r="AF119" s="946" t="s">
        <v>483</v>
      </c>
      <c r="AG119" s="944"/>
      <c r="AH119" s="944"/>
      <c r="AI119" s="944"/>
      <c r="AJ119" s="945"/>
      <c r="AK119" s="946" t="s">
        <v>455</v>
      </c>
      <c r="AL119" s="944"/>
      <c r="AM119" s="944"/>
      <c r="AN119" s="944"/>
      <c r="AO119" s="945"/>
      <c r="AP119" s="947" t="s">
        <v>480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484</v>
      </c>
      <c r="BP119" s="927"/>
      <c r="BQ119" s="931">
        <v>286585174</v>
      </c>
      <c r="BR119" s="894"/>
      <c r="BS119" s="894"/>
      <c r="BT119" s="894"/>
      <c r="BU119" s="894"/>
      <c r="BV119" s="894">
        <v>294365737</v>
      </c>
      <c r="BW119" s="894"/>
      <c r="BX119" s="894"/>
      <c r="BY119" s="894"/>
      <c r="BZ119" s="894"/>
      <c r="CA119" s="894">
        <v>292160567</v>
      </c>
      <c r="CB119" s="894"/>
      <c r="CC119" s="894"/>
      <c r="CD119" s="894"/>
      <c r="CE119" s="894"/>
      <c r="CF119" s="792"/>
      <c r="CG119" s="793"/>
      <c r="CH119" s="793"/>
      <c r="CI119" s="793"/>
      <c r="CJ119" s="883"/>
      <c r="CK119" s="981"/>
      <c r="CL119" s="869"/>
      <c r="CM119" s="887" t="s">
        <v>485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455</v>
      </c>
      <c r="DH119" s="809"/>
      <c r="DI119" s="809"/>
      <c r="DJ119" s="809"/>
      <c r="DK119" s="810"/>
      <c r="DL119" s="811">
        <v>371428</v>
      </c>
      <c r="DM119" s="809"/>
      <c r="DN119" s="809"/>
      <c r="DO119" s="809"/>
      <c r="DP119" s="810"/>
      <c r="DQ119" s="811">
        <v>330158</v>
      </c>
      <c r="DR119" s="809"/>
      <c r="DS119" s="809"/>
      <c r="DT119" s="809"/>
      <c r="DU119" s="810"/>
      <c r="DV119" s="897">
        <v>0.5</v>
      </c>
      <c r="DW119" s="898"/>
      <c r="DX119" s="898"/>
      <c r="DY119" s="898"/>
      <c r="DZ119" s="899"/>
    </row>
    <row r="120" spans="1:130" s="248" customFormat="1" ht="26.25" customHeight="1">
      <c r="A120" s="866"/>
      <c r="B120" s="867"/>
      <c r="C120" s="870" t="s">
        <v>453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420</v>
      </c>
      <c r="AB120" s="826"/>
      <c r="AC120" s="826"/>
      <c r="AD120" s="826"/>
      <c r="AE120" s="827"/>
      <c r="AF120" s="828" t="s">
        <v>460</v>
      </c>
      <c r="AG120" s="826"/>
      <c r="AH120" s="826"/>
      <c r="AI120" s="826"/>
      <c r="AJ120" s="827"/>
      <c r="AK120" s="828" t="s">
        <v>395</v>
      </c>
      <c r="AL120" s="826"/>
      <c r="AM120" s="826"/>
      <c r="AN120" s="826"/>
      <c r="AO120" s="827"/>
      <c r="AP120" s="873" t="s">
        <v>455</v>
      </c>
      <c r="AQ120" s="874"/>
      <c r="AR120" s="874"/>
      <c r="AS120" s="874"/>
      <c r="AT120" s="875"/>
      <c r="AU120" s="932" t="s">
        <v>486</v>
      </c>
      <c r="AV120" s="933"/>
      <c r="AW120" s="933"/>
      <c r="AX120" s="933"/>
      <c r="AY120" s="934"/>
      <c r="AZ120" s="909" t="s">
        <v>487</v>
      </c>
      <c r="BA120" s="854"/>
      <c r="BB120" s="854"/>
      <c r="BC120" s="854"/>
      <c r="BD120" s="854"/>
      <c r="BE120" s="854"/>
      <c r="BF120" s="854"/>
      <c r="BG120" s="854"/>
      <c r="BH120" s="854"/>
      <c r="BI120" s="854"/>
      <c r="BJ120" s="854"/>
      <c r="BK120" s="854"/>
      <c r="BL120" s="854"/>
      <c r="BM120" s="854"/>
      <c r="BN120" s="854"/>
      <c r="BO120" s="854"/>
      <c r="BP120" s="855"/>
      <c r="BQ120" s="910">
        <v>13564871</v>
      </c>
      <c r="BR120" s="891"/>
      <c r="BS120" s="891"/>
      <c r="BT120" s="891"/>
      <c r="BU120" s="891"/>
      <c r="BV120" s="891">
        <v>12146869</v>
      </c>
      <c r="BW120" s="891"/>
      <c r="BX120" s="891"/>
      <c r="BY120" s="891"/>
      <c r="BZ120" s="891"/>
      <c r="CA120" s="891">
        <v>12513245</v>
      </c>
      <c r="CB120" s="891"/>
      <c r="CC120" s="891"/>
      <c r="CD120" s="891"/>
      <c r="CE120" s="891"/>
      <c r="CF120" s="915">
        <v>18.600000000000001</v>
      </c>
      <c r="CG120" s="916"/>
      <c r="CH120" s="916"/>
      <c r="CI120" s="916"/>
      <c r="CJ120" s="916"/>
      <c r="CK120" s="917" t="s">
        <v>488</v>
      </c>
      <c r="CL120" s="901"/>
      <c r="CM120" s="901"/>
      <c r="CN120" s="901"/>
      <c r="CO120" s="902"/>
      <c r="CP120" s="921" t="s">
        <v>489</v>
      </c>
      <c r="CQ120" s="922"/>
      <c r="CR120" s="922"/>
      <c r="CS120" s="922"/>
      <c r="CT120" s="922"/>
      <c r="CU120" s="922"/>
      <c r="CV120" s="922"/>
      <c r="CW120" s="922"/>
      <c r="CX120" s="922"/>
      <c r="CY120" s="922"/>
      <c r="CZ120" s="922"/>
      <c r="DA120" s="922"/>
      <c r="DB120" s="922"/>
      <c r="DC120" s="922"/>
      <c r="DD120" s="922"/>
      <c r="DE120" s="922"/>
      <c r="DF120" s="923"/>
      <c r="DG120" s="910">
        <v>53701982</v>
      </c>
      <c r="DH120" s="891"/>
      <c r="DI120" s="891"/>
      <c r="DJ120" s="891"/>
      <c r="DK120" s="891"/>
      <c r="DL120" s="891">
        <v>52302093</v>
      </c>
      <c r="DM120" s="891"/>
      <c r="DN120" s="891"/>
      <c r="DO120" s="891"/>
      <c r="DP120" s="891"/>
      <c r="DQ120" s="891">
        <v>51598193</v>
      </c>
      <c r="DR120" s="891"/>
      <c r="DS120" s="891"/>
      <c r="DT120" s="891"/>
      <c r="DU120" s="891"/>
      <c r="DV120" s="892">
        <v>76.900000000000006</v>
      </c>
      <c r="DW120" s="892"/>
      <c r="DX120" s="892"/>
      <c r="DY120" s="892"/>
      <c r="DZ120" s="893"/>
    </row>
    <row r="121" spans="1:130" s="248" customFormat="1" ht="26.25" customHeight="1">
      <c r="A121" s="866"/>
      <c r="B121" s="867"/>
      <c r="C121" s="912" t="s">
        <v>490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455</v>
      </c>
      <c r="AB121" s="826"/>
      <c r="AC121" s="826"/>
      <c r="AD121" s="826"/>
      <c r="AE121" s="827"/>
      <c r="AF121" s="828" t="s">
        <v>454</v>
      </c>
      <c r="AG121" s="826"/>
      <c r="AH121" s="826"/>
      <c r="AI121" s="826"/>
      <c r="AJ121" s="827"/>
      <c r="AK121" s="828" t="s">
        <v>474</v>
      </c>
      <c r="AL121" s="826"/>
      <c r="AM121" s="826"/>
      <c r="AN121" s="826"/>
      <c r="AO121" s="827"/>
      <c r="AP121" s="873" t="s">
        <v>395</v>
      </c>
      <c r="AQ121" s="874"/>
      <c r="AR121" s="874"/>
      <c r="AS121" s="874"/>
      <c r="AT121" s="875"/>
      <c r="AU121" s="935"/>
      <c r="AV121" s="936"/>
      <c r="AW121" s="936"/>
      <c r="AX121" s="936"/>
      <c r="AY121" s="937"/>
      <c r="AZ121" s="861" t="s">
        <v>491</v>
      </c>
      <c r="BA121" s="796"/>
      <c r="BB121" s="796"/>
      <c r="BC121" s="796"/>
      <c r="BD121" s="796"/>
      <c r="BE121" s="796"/>
      <c r="BF121" s="796"/>
      <c r="BG121" s="796"/>
      <c r="BH121" s="796"/>
      <c r="BI121" s="796"/>
      <c r="BJ121" s="796"/>
      <c r="BK121" s="796"/>
      <c r="BL121" s="796"/>
      <c r="BM121" s="796"/>
      <c r="BN121" s="796"/>
      <c r="BO121" s="796"/>
      <c r="BP121" s="797"/>
      <c r="BQ121" s="862">
        <v>4498343</v>
      </c>
      <c r="BR121" s="863"/>
      <c r="BS121" s="863"/>
      <c r="BT121" s="863"/>
      <c r="BU121" s="863"/>
      <c r="BV121" s="863">
        <v>5341777</v>
      </c>
      <c r="BW121" s="863"/>
      <c r="BX121" s="863"/>
      <c r="BY121" s="863"/>
      <c r="BZ121" s="863"/>
      <c r="CA121" s="863">
        <v>6197486</v>
      </c>
      <c r="CB121" s="863"/>
      <c r="CC121" s="863"/>
      <c r="CD121" s="863"/>
      <c r="CE121" s="863"/>
      <c r="CF121" s="924">
        <v>9.1999999999999993</v>
      </c>
      <c r="CG121" s="925"/>
      <c r="CH121" s="925"/>
      <c r="CI121" s="925"/>
      <c r="CJ121" s="925"/>
      <c r="CK121" s="918"/>
      <c r="CL121" s="904"/>
      <c r="CM121" s="904"/>
      <c r="CN121" s="904"/>
      <c r="CO121" s="905"/>
      <c r="CP121" s="884" t="s">
        <v>492</v>
      </c>
      <c r="CQ121" s="885"/>
      <c r="CR121" s="885"/>
      <c r="CS121" s="885"/>
      <c r="CT121" s="885"/>
      <c r="CU121" s="885"/>
      <c r="CV121" s="885"/>
      <c r="CW121" s="885"/>
      <c r="CX121" s="885"/>
      <c r="CY121" s="885"/>
      <c r="CZ121" s="885"/>
      <c r="DA121" s="885"/>
      <c r="DB121" s="885"/>
      <c r="DC121" s="885"/>
      <c r="DD121" s="885"/>
      <c r="DE121" s="885"/>
      <c r="DF121" s="886"/>
      <c r="DG121" s="862">
        <v>2128070</v>
      </c>
      <c r="DH121" s="863"/>
      <c r="DI121" s="863"/>
      <c r="DJ121" s="863"/>
      <c r="DK121" s="863"/>
      <c r="DL121" s="863">
        <v>1925113</v>
      </c>
      <c r="DM121" s="863"/>
      <c r="DN121" s="863"/>
      <c r="DO121" s="863"/>
      <c r="DP121" s="863"/>
      <c r="DQ121" s="863">
        <v>1734463</v>
      </c>
      <c r="DR121" s="863"/>
      <c r="DS121" s="863"/>
      <c r="DT121" s="863"/>
      <c r="DU121" s="863"/>
      <c r="DV121" s="840">
        <v>2.6</v>
      </c>
      <c r="DW121" s="840"/>
      <c r="DX121" s="840"/>
      <c r="DY121" s="840"/>
      <c r="DZ121" s="841"/>
    </row>
    <row r="122" spans="1:130" s="248" customFormat="1" ht="26.25" customHeight="1">
      <c r="A122" s="866"/>
      <c r="B122" s="867"/>
      <c r="C122" s="870" t="s">
        <v>467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470</v>
      </c>
      <c r="AB122" s="826"/>
      <c r="AC122" s="826"/>
      <c r="AD122" s="826"/>
      <c r="AE122" s="827"/>
      <c r="AF122" s="828" t="s">
        <v>454</v>
      </c>
      <c r="AG122" s="826"/>
      <c r="AH122" s="826"/>
      <c r="AI122" s="826"/>
      <c r="AJ122" s="827"/>
      <c r="AK122" s="828" t="s">
        <v>474</v>
      </c>
      <c r="AL122" s="826"/>
      <c r="AM122" s="826"/>
      <c r="AN122" s="826"/>
      <c r="AO122" s="827"/>
      <c r="AP122" s="873" t="s">
        <v>454</v>
      </c>
      <c r="AQ122" s="874"/>
      <c r="AR122" s="874"/>
      <c r="AS122" s="874"/>
      <c r="AT122" s="875"/>
      <c r="AU122" s="935"/>
      <c r="AV122" s="936"/>
      <c r="AW122" s="936"/>
      <c r="AX122" s="936"/>
      <c r="AY122" s="937"/>
      <c r="AZ122" s="928" t="s">
        <v>493</v>
      </c>
      <c r="BA122" s="929"/>
      <c r="BB122" s="929"/>
      <c r="BC122" s="929"/>
      <c r="BD122" s="929"/>
      <c r="BE122" s="929"/>
      <c r="BF122" s="929"/>
      <c r="BG122" s="929"/>
      <c r="BH122" s="929"/>
      <c r="BI122" s="929"/>
      <c r="BJ122" s="929"/>
      <c r="BK122" s="929"/>
      <c r="BL122" s="929"/>
      <c r="BM122" s="929"/>
      <c r="BN122" s="929"/>
      <c r="BO122" s="929"/>
      <c r="BP122" s="930"/>
      <c r="BQ122" s="931">
        <v>159172389</v>
      </c>
      <c r="BR122" s="894"/>
      <c r="BS122" s="894"/>
      <c r="BT122" s="894"/>
      <c r="BU122" s="894"/>
      <c r="BV122" s="894">
        <v>157724151</v>
      </c>
      <c r="BW122" s="894"/>
      <c r="BX122" s="894"/>
      <c r="BY122" s="894"/>
      <c r="BZ122" s="894"/>
      <c r="CA122" s="894">
        <v>157861786</v>
      </c>
      <c r="CB122" s="894"/>
      <c r="CC122" s="894"/>
      <c r="CD122" s="894"/>
      <c r="CE122" s="894"/>
      <c r="CF122" s="895">
        <v>235.3</v>
      </c>
      <c r="CG122" s="896"/>
      <c r="CH122" s="896"/>
      <c r="CI122" s="896"/>
      <c r="CJ122" s="896"/>
      <c r="CK122" s="918"/>
      <c r="CL122" s="904"/>
      <c r="CM122" s="904"/>
      <c r="CN122" s="904"/>
      <c r="CO122" s="905"/>
      <c r="CP122" s="884" t="s">
        <v>494</v>
      </c>
      <c r="CQ122" s="885"/>
      <c r="CR122" s="885"/>
      <c r="CS122" s="885"/>
      <c r="CT122" s="885"/>
      <c r="CU122" s="885"/>
      <c r="CV122" s="885"/>
      <c r="CW122" s="885"/>
      <c r="CX122" s="885"/>
      <c r="CY122" s="885"/>
      <c r="CZ122" s="885"/>
      <c r="DA122" s="885"/>
      <c r="DB122" s="885"/>
      <c r="DC122" s="885"/>
      <c r="DD122" s="885"/>
      <c r="DE122" s="885"/>
      <c r="DF122" s="886"/>
      <c r="DG122" s="862">
        <v>1255096</v>
      </c>
      <c r="DH122" s="863"/>
      <c r="DI122" s="863"/>
      <c r="DJ122" s="863"/>
      <c r="DK122" s="863"/>
      <c r="DL122" s="863">
        <v>1099758</v>
      </c>
      <c r="DM122" s="863"/>
      <c r="DN122" s="863"/>
      <c r="DO122" s="863"/>
      <c r="DP122" s="863"/>
      <c r="DQ122" s="863">
        <v>957856</v>
      </c>
      <c r="DR122" s="863"/>
      <c r="DS122" s="863"/>
      <c r="DT122" s="863"/>
      <c r="DU122" s="863"/>
      <c r="DV122" s="840">
        <v>1.4</v>
      </c>
      <c r="DW122" s="840"/>
      <c r="DX122" s="840"/>
      <c r="DY122" s="840"/>
      <c r="DZ122" s="841"/>
    </row>
    <row r="123" spans="1:130" s="248" customFormat="1" ht="26.25" customHeight="1">
      <c r="A123" s="866"/>
      <c r="B123" s="867"/>
      <c r="C123" s="870" t="s">
        <v>475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136004</v>
      </c>
      <c r="AB123" s="826"/>
      <c r="AC123" s="826"/>
      <c r="AD123" s="826"/>
      <c r="AE123" s="827"/>
      <c r="AF123" s="828">
        <v>158698</v>
      </c>
      <c r="AG123" s="826"/>
      <c r="AH123" s="826"/>
      <c r="AI123" s="826"/>
      <c r="AJ123" s="827"/>
      <c r="AK123" s="828">
        <v>157385</v>
      </c>
      <c r="AL123" s="826"/>
      <c r="AM123" s="826"/>
      <c r="AN123" s="826"/>
      <c r="AO123" s="827"/>
      <c r="AP123" s="873">
        <v>0.2</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495</v>
      </c>
      <c r="BP123" s="927"/>
      <c r="BQ123" s="881">
        <v>177235603</v>
      </c>
      <c r="BR123" s="882"/>
      <c r="BS123" s="882"/>
      <c r="BT123" s="882"/>
      <c r="BU123" s="882"/>
      <c r="BV123" s="882">
        <v>175212797</v>
      </c>
      <c r="BW123" s="882"/>
      <c r="BX123" s="882"/>
      <c r="BY123" s="882"/>
      <c r="BZ123" s="882"/>
      <c r="CA123" s="882">
        <v>176572517</v>
      </c>
      <c r="CB123" s="882"/>
      <c r="CC123" s="882"/>
      <c r="CD123" s="882"/>
      <c r="CE123" s="882"/>
      <c r="CF123" s="792"/>
      <c r="CG123" s="793"/>
      <c r="CH123" s="793"/>
      <c r="CI123" s="793"/>
      <c r="CJ123" s="883"/>
      <c r="CK123" s="918"/>
      <c r="CL123" s="904"/>
      <c r="CM123" s="904"/>
      <c r="CN123" s="904"/>
      <c r="CO123" s="905"/>
      <c r="CP123" s="884" t="s">
        <v>496</v>
      </c>
      <c r="CQ123" s="885"/>
      <c r="CR123" s="885"/>
      <c r="CS123" s="885"/>
      <c r="CT123" s="885"/>
      <c r="CU123" s="885"/>
      <c r="CV123" s="885"/>
      <c r="CW123" s="885"/>
      <c r="CX123" s="885"/>
      <c r="CY123" s="885"/>
      <c r="CZ123" s="885"/>
      <c r="DA123" s="885"/>
      <c r="DB123" s="885"/>
      <c r="DC123" s="885"/>
      <c r="DD123" s="885"/>
      <c r="DE123" s="885"/>
      <c r="DF123" s="886"/>
      <c r="DG123" s="825">
        <v>358000</v>
      </c>
      <c r="DH123" s="826"/>
      <c r="DI123" s="826"/>
      <c r="DJ123" s="826"/>
      <c r="DK123" s="827"/>
      <c r="DL123" s="828">
        <v>304018</v>
      </c>
      <c r="DM123" s="826"/>
      <c r="DN123" s="826"/>
      <c r="DO123" s="826"/>
      <c r="DP123" s="827"/>
      <c r="DQ123" s="828">
        <v>264221</v>
      </c>
      <c r="DR123" s="826"/>
      <c r="DS123" s="826"/>
      <c r="DT123" s="826"/>
      <c r="DU123" s="827"/>
      <c r="DV123" s="873">
        <v>0.4</v>
      </c>
      <c r="DW123" s="874"/>
      <c r="DX123" s="874"/>
      <c r="DY123" s="874"/>
      <c r="DZ123" s="875"/>
    </row>
    <row r="124" spans="1:130" s="248" customFormat="1" ht="26.25" customHeight="1" thickBot="1">
      <c r="A124" s="866"/>
      <c r="B124" s="867"/>
      <c r="C124" s="870" t="s">
        <v>478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474</v>
      </c>
      <c r="AB124" s="826"/>
      <c r="AC124" s="826"/>
      <c r="AD124" s="826"/>
      <c r="AE124" s="827"/>
      <c r="AF124" s="828" t="s">
        <v>454</v>
      </c>
      <c r="AG124" s="826"/>
      <c r="AH124" s="826"/>
      <c r="AI124" s="826"/>
      <c r="AJ124" s="827"/>
      <c r="AK124" s="828" t="s">
        <v>455</v>
      </c>
      <c r="AL124" s="826"/>
      <c r="AM124" s="826"/>
      <c r="AN124" s="826"/>
      <c r="AO124" s="827"/>
      <c r="AP124" s="873" t="s">
        <v>474</v>
      </c>
      <c r="AQ124" s="874"/>
      <c r="AR124" s="874"/>
      <c r="AS124" s="874"/>
      <c r="AT124" s="875"/>
      <c r="AU124" s="876" t="s">
        <v>497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165.9</v>
      </c>
      <c r="BR124" s="880"/>
      <c r="BS124" s="880"/>
      <c r="BT124" s="880"/>
      <c r="BU124" s="880"/>
      <c r="BV124" s="880">
        <v>180.2</v>
      </c>
      <c r="BW124" s="880"/>
      <c r="BX124" s="880"/>
      <c r="BY124" s="880"/>
      <c r="BZ124" s="880"/>
      <c r="CA124" s="880">
        <v>172.2</v>
      </c>
      <c r="CB124" s="880"/>
      <c r="CC124" s="880"/>
      <c r="CD124" s="880"/>
      <c r="CE124" s="880"/>
      <c r="CF124" s="770"/>
      <c r="CG124" s="771"/>
      <c r="CH124" s="771"/>
      <c r="CI124" s="771"/>
      <c r="CJ124" s="911"/>
      <c r="CK124" s="919"/>
      <c r="CL124" s="919"/>
      <c r="CM124" s="919"/>
      <c r="CN124" s="919"/>
      <c r="CO124" s="920"/>
      <c r="CP124" s="884" t="s">
        <v>498</v>
      </c>
      <c r="CQ124" s="885"/>
      <c r="CR124" s="885"/>
      <c r="CS124" s="885"/>
      <c r="CT124" s="885"/>
      <c r="CU124" s="885"/>
      <c r="CV124" s="885"/>
      <c r="CW124" s="885"/>
      <c r="CX124" s="885"/>
      <c r="CY124" s="885"/>
      <c r="CZ124" s="885"/>
      <c r="DA124" s="885"/>
      <c r="DB124" s="885"/>
      <c r="DC124" s="885"/>
      <c r="DD124" s="885"/>
      <c r="DE124" s="885"/>
      <c r="DF124" s="886"/>
      <c r="DG124" s="808" t="s">
        <v>483</v>
      </c>
      <c r="DH124" s="809"/>
      <c r="DI124" s="809"/>
      <c r="DJ124" s="809"/>
      <c r="DK124" s="810"/>
      <c r="DL124" s="811" t="s">
        <v>483</v>
      </c>
      <c r="DM124" s="809"/>
      <c r="DN124" s="809"/>
      <c r="DO124" s="809"/>
      <c r="DP124" s="810"/>
      <c r="DQ124" s="811" t="s">
        <v>460</v>
      </c>
      <c r="DR124" s="809"/>
      <c r="DS124" s="809"/>
      <c r="DT124" s="809"/>
      <c r="DU124" s="810"/>
      <c r="DV124" s="897" t="s">
        <v>483</v>
      </c>
      <c r="DW124" s="898"/>
      <c r="DX124" s="898"/>
      <c r="DY124" s="898"/>
      <c r="DZ124" s="899"/>
    </row>
    <row r="125" spans="1:130" s="248" customFormat="1" ht="26.25" customHeight="1">
      <c r="A125" s="866"/>
      <c r="B125" s="867"/>
      <c r="C125" s="870" t="s">
        <v>482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460</v>
      </c>
      <c r="AB125" s="826"/>
      <c r="AC125" s="826"/>
      <c r="AD125" s="826"/>
      <c r="AE125" s="827"/>
      <c r="AF125" s="828" t="s">
        <v>460</v>
      </c>
      <c r="AG125" s="826"/>
      <c r="AH125" s="826"/>
      <c r="AI125" s="826"/>
      <c r="AJ125" s="827"/>
      <c r="AK125" s="828" t="s">
        <v>483</v>
      </c>
      <c r="AL125" s="826"/>
      <c r="AM125" s="826"/>
      <c r="AN125" s="826"/>
      <c r="AO125" s="827"/>
      <c r="AP125" s="873" t="s">
        <v>460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499</v>
      </c>
      <c r="CL125" s="901"/>
      <c r="CM125" s="901"/>
      <c r="CN125" s="901"/>
      <c r="CO125" s="902"/>
      <c r="CP125" s="909" t="s">
        <v>500</v>
      </c>
      <c r="CQ125" s="854"/>
      <c r="CR125" s="854"/>
      <c r="CS125" s="854"/>
      <c r="CT125" s="854"/>
      <c r="CU125" s="854"/>
      <c r="CV125" s="854"/>
      <c r="CW125" s="854"/>
      <c r="CX125" s="854"/>
      <c r="CY125" s="854"/>
      <c r="CZ125" s="854"/>
      <c r="DA125" s="854"/>
      <c r="DB125" s="854"/>
      <c r="DC125" s="854"/>
      <c r="DD125" s="854"/>
      <c r="DE125" s="854"/>
      <c r="DF125" s="855"/>
      <c r="DG125" s="910" t="s">
        <v>483</v>
      </c>
      <c r="DH125" s="891"/>
      <c r="DI125" s="891"/>
      <c r="DJ125" s="891"/>
      <c r="DK125" s="891"/>
      <c r="DL125" s="891" t="s">
        <v>454</v>
      </c>
      <c r="DM125" s="891"/>
      <c r="DN125" s="891"/>
      <c r="DO125" s="891"/>
      <c r="DP125" s="891"/>
      <c r="DQ125" s="891" t="s">
        <v>460</v>
      </c>
      <c r="DR125" s="891"/>
      <c r="DS125" s="891"/>
      <c r="DT125" s="891"/>
      <c r="DU125" s="891"/>
      <c r="DV125" s="892" t="s">
        <v>460</v>
      </c>
      <c r="DW125" s="892"/>
      <c r="DX125" s="892"/>
      <c r="DY125" s="892"/>
      <c r="DZ125" s="893"/>
    </row>
    <row r="126" spans="1:130" s="248" customFormat="1" ht="26.25" customHeight="1" thickBot="1">
      <c r="A126" s="866"/>
      <c r="B126" s="867"/>
      <c r="C126" s="870" t="s">
        <v>485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483</v>
      </c>
      <c r="AB126" s="826"/>
      <c r="AC126" s="826"/>
      <c r="AD126" s="826"/>
      <c r="AE126" s="827"/>
      <c r="AF126" s="828" t="s">
        <v>483</v>
      </c>
      <c r="AG126" s="826"/>
      <c r="AH126" s="826"/>
      <c r="AI126" s="826"/>
      <c r="AJ126" s="827"/>
      <c r="AK126" s="828">
        <v>41307</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501</v>
      </c>
      <c r="CQ126" s="796"/>
      <c r="CR126" s="796"/>
      <c r="CS126" s="796"/>
      <c r="CT126" s="796"/>
      <c r="CU126" s="796"/>
      <c r="CV126" s="796"/>
      <c r="CW126" s="796"/>
      <c r="CX126" s="796"/>
      <c r="CY126" s="796"/>
      <c r="CZ126" s="796"/>
      <c r="DA126" s="796"/>
      <c r="DB126" s="796"/>
      <c r="DC126" s="796"/>
      <c r="DD126" s="796"/>
      <c r="DE126" s="796"/>
      <c r="DF126" s="797"/>
      <c r="DG126" s="862" t="s">
        <v>460</v>
      </c>
      <c r="DH126" s="863"/>
      <c r="DI126" s="863"/>
      <c r="DJ126" s="863"/>
      <c r="DK126" s="863"/>
      <c r="DL126" s="863" t="s">
        <v>460</v>
      </c>
      <c r="DM126" s="863"/>
      <c r="DN126" s="863"/>
      <c r="DO126" s="863"/>
      <c r="DP126" s="863"/>
      <c r="DQ126" s="863" t="s">
        <v>483</v>
      </c>
      <c r="DR126" s="863"/>
      <c r="DS126" s="863"/>
      <c r="DT126" s="863"/>
      <c r="DU126" s="863"/>
      <c r="DV126" s="840" t="s">
        <v>483</v>
      </c>
      <c r="DW126" s="840"/>
      <c r="DX126" s="840"/>
      <c r="DY126" s="840"/>
      <c r="DZ126" s="841"/>
    </row>
    <row r="127" spans="1:130" s="248" customFormat="1" ht="26.25" customHeight="1">
      <c r="A127" s="868"/>
      <c r="B127" s="869"/>
      <c r="C127" s="887" t="s">
        <v>502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460</v>
      </c>
      <c r="AB127" s="826"/>
      <c r="AC127" s="826"/>
      <c r="AD127" s="826"/>
      <c r="AE127" s="827"/>
      <c r="AF127" s="828" t="s">
        <v>460</v>
      </c>
      <c r="AG127" s="826"/>
      <c r="AH127" s="826"/>
      <c r="AI127" s="826"/>
      <c r="AJ127" s="827"/>
      <c r="AK127" s="828" t="s">
        <v>479</v>
      </c>
      <c r="AL127" s="826"/>
      <c r="AM127" s="826"/>
      <c r="AN127" s="826"/>
      <c r="AO127" s="827"/>
      <c r="AP127" s="873" t="s">
        <v>460</v>
      </c>
      <c r="AQ127" s="874"/>
      <c r="AR127" s="874"/>
      <c r="AS127" s="874"/>
      <c r="AT127" s="875"/>
      <c r="AU127" s="284"/>
      <c r="AV127" s="284"/>
      <c r="AW127" s="284"/>
      <c r="AX127" s="890" t="s">
        <v>503</v>
      </c>
      <c r="AY127" s="858"/>
      <c r="AZ127" s="858"/>
      <c r="BA127" s="858"/>
      <c r="BB127" s="858"/>
      <c r="BC127" s="858"/>
      <c r="BD127" s="858"/>
      <c r="BE127" s="859"/>
      <c r="BF127" s="857" t="s">
        <v>504</v>
      </c>
      <c r="BG127" s="858"/>
      <c r="BH127" s="858"/>
      <c r="BI127" s="858"/>
      <c r="BJ127" s="858"/>
      <c r="BK127" s="858"/>
      <c r="BL127" s="859"/>
      <c r="BM127" s="857" t="s">
        <v>505</v>
      </c>
      <c r="BN127" s="858"/>
      <c r="BO127" s="858"/>
      <c r="BP127" s="858"/>
      <c r="BQ127" s="858"/>
      <c r="BR127" s="858"/>
      <c r="BS127" s="859"/>
      <c r="BT127" s="857" t="s">
        <v>506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507</v>
      </c>
      <c r="CQ127" s="796"/>
      <c r="CR127" s="796"/>
      <c r="CS127" s="796"/>
      <c r="CT127" s="796"/>
      <c r="CU127" s="796"/>
      <c r="CV127" s="796"/>
      <c r="CW127" s="796"/>
      <c r="CX127" s="796"/>
      <c r="CY127" s="796"/>
      <c r="CZ127" s="796"/>
      <c r="DA127" s="796"/>
      <c r="DB127" s="796"/>
      <c r="DC127" s="796"/>
      <c r="DD127" s="796"/>
      <c r="DE127" s="796"/>
      <c r="DF127" s="797"/>
      <c r="DG127" s="862" t="s">
        <v>483</v>
      </c>
      <c r="DH127" s="863"/>
      <c r="DI127" s="863"/>
      <c r="DJ127" s="863"/>
      <c r="DK127" s="863"/>
      <c r="DL127" s="863" t="s">
        <v>460</v>
      </c>
      <c r="DM127" s="863"/>
      <c r="DN127" s="863"/>
      <c r="DO127" s="863"/>
      <c r="DP127" s="863"/>
      <c r="DQ127" s="863" t="s">
        <v>460</v>
      </c>
      <c r="DR127" s="863"/>
      <c r="DS127" s="863"/>
      <c r="DT127" s="863"/>
      <c r="DU127" s="863"/>
      <c r="DV127" s="840" t="s">
        <v>460</v>
      </c>
      <c r="DW127" s="840"/>
      <c r="DX127" s="840"/>
      <c r="DY127" s="840"/>
      <c r="DZ127" s="841"/>
    </row>
    <row r="128" spans="1:130" s="248" customFormat="1" ht="26.25" customHeight="1" thickBot="1">
      <c r="A128" s="842" t="s">
        <v>508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509</v>
      </c>
      <c r="X128" s="844"/>
      <c r="Y128" s="844"/>
      <c r="Z128" s="845"/>
      <c r="AA128" s="846">
        <v>675980</v>
      </c>
      <c r="AB128" s="847"/>
      <c r="AC128" s="847"/>
      <c r="AD128" s="847"/>
      <c r="AE128" s="848"/>
      <c r="AF128" s="849">
        <v>722492</v>
      </c>
      <c r="AG128" s="847"/>
      <c r="AH128" s="847"/>
      <c r="AI128" s="847"/>
      <c r="AJ128" s="848"/>
      <c r="AK128" s="849">
        <v>710695</v>
      </c>
      <c r="AL128" s="847"/>
      <c r="AM128" s="847"/>
      <c r="AN128" s="847"/>
      <c r="AO128" s="848"/>
      <c r="AP128" s="850"/>
      <c r="AQ128" s="851"/>
      <c r="AR128" s="851"/>
      <c r="AS128" s="851"/>
      <c r="AT128" s="852"/>
      <c r="AU128" s="284"/>
      <c r="AV128" s="284"/>
      <c r="AW128" s="284"/>
      <c r="AX128" s="853" t="s">
        <v>510</v>
      </c>
      <c r="AY128" s="854"/>
      <c r="AZ128" s="854"/>
      <c r="BA128" s="854"/>
      <c r="BB128" s="854"/>
      <c r="BC128" s="854"/>
      <c r="BD128" s="854"/>
      <c r="BE128" s="855"/>
      <c r="BF128" s="832" t="s">
        <v>420</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511</v>
      </c>
      <c r="CQ128" s="774"/>
      <c r="CR128" s="774"/>
      <c r="CS128" s="774"/>
      <c r="CT128" s="774"/>
      <c r="CU128" s="774"/>
      <c r="CV128" s="774"/>
      <c r="CW128" s="774"/>
      <c r="CX128" s="774"/>
      <c r="CY128" s="774"/>
      <c r="CZ128" s="774"/>
      <c r="DA128" s="774"/>
      <c r="DB128" s="774"/>
      <c r="DC128" s="774"/>
      <c r="DD128" s="774"/>
      <c r="DE128" s="774"/>
      <c r="DF128" s="775"/>
      <c r="DG128" s="836" t="s">
        <v>479</v>
      </c>
      <c r="DH128" s="837"/>
      <c r="DI128" s="837"/>
      <c r="DJ128" s="837"/>
      <c r="DK128" s="837"/>
      <c r="DL128" s="837" t="s">
        <v>512</v>
      </c>
      <c r="DM128" s="837"/>
      <c r="DN128" s="837"/>
      <c r="DO128" s="837"/>
      <c r="DP128" s="837"/>
      <c r="DQ128" s="837" t="s">
        <v>512</v>
      </c>
      <c r="DR128" s="837"/>
      <c r="DS128" s="837"/>
      <c r="DT128" s="837"/>
      <c r="DU128" s="837"/>
      <c r="DV128" s="838" t="s">
        <v>389</v>
      </c>
      <c r="DW128" s="838"/>
      <c r="DX128" s="838"/>
      <c r="DY128" s="838"/>
      <c r="DZ128" s="839"/>
    </row>
    <row r="129" spans="1:131" s="248" customFormat="1" ht="26.25" customHeight="1">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513</v>
      </c>
      <c r="X129" s="823"/>
      <c r="Y129" s="823"/>
      <c r="Z129" s="824"/>
      <c r="AA129" s="825">
        <v>78427363</v>
      </c>
      <c r="AB129" s="826"/>
      <c r="AC129" s="826"/>
      <c r="AD129" s="826"/>
      <c r="AE129" s="827"/>
      <c r="AF129" s="828">
        <v>78603438</v>
      </c>
      <c r="AG129" s="826"/>
      <c r="AH129" s="826"/>
      <c r="AI129" s="826"/>
      <c r="AJ129" s="827"/>
      <c r="AK129" s="828">
        <v>78960151</v>
      </c>
      <c r="AL129" s="826"/>
      <c r="AM129" s="826"/>
      <c r="AN129" s="826"/>
      <c r="AO129" s="827"/>
      <c r="AP129" s="829"/>
      <c r="AQ129" s="830"/>
      <c r="AR129" s="830"/>
      <c r="AS129" s="830"/>
      <c r="AT129" s="831"/>
      <c r="AU129" s="286"/>
      <c r="AV129" s="286"/>
      <c r="AW129" s="286"/>
      <c r="AX129" s="795" t="s">
        <v>514</v>
      </c>
      <c r="AY129" s="796"/>
      <c r="AZ129" s="796"/>
      <c r="BA129" s="796"/>
      <c r="BB129" s="796"/>
      <c r="BC129" s="796"/>
      <c r="BD129" s="796"/>
      <c r="BE129" s="797"/>
      <c r="BF129" s="815" t="s">
        <v>420</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515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516</v>
      </c>
      <c r="X130" s="823"/>
      <c r="Y130" s="823"/>
      <c r="Z130" s="824"/>
      <c r="AA130" s="825">
        <v>12526936</v>
      </c>
      <c r="AB130" s="826"/>
      <c r="AC130" s="826"/>
      <c r="AD130" s="826"/>
      <c r="AE130" s="827"/>
      <c r="AF130" s="828">
        <v>12483929</v>
      </c>
      <c r="AG130" s="826"/>
      <c r="AH130" s="826"/>
      <c r="AI130" s="826"/>
      <c r="AJ130" s="827"/>
      <c r="AK130" s="828">
        <v>11864972</v>
      </c>
      <c r="AL130" s="826"/>
      <c r="AM130" s="826"/>
      <c r="AN130" s="826"/>
      <c r="AO130" s="827"/>
      <c r="AP130" s="829"/>
      <c r="AQ130" s="830"/>
      <c r="AR130" s="830"/>
      <c r="AS130" s="830"/>
      <c r="AT130" s="831"/>
      <c r="AU130" s="286"/>
      <c r="AV130" s="286"/>
      <c r="AW130" s="286"/>
      <c r="AX130" s="795" t="s">
        <v>517</v>
      </c>
      <c r="AY130" s="796"/>
      <c r="AZ130" s="796"/>
      <c r="BA130" s="796"/>
      <c r="BB130" s="796"/>
      <c r="BC130" s="796"/>
      <c r="BD130" s="796"/>
      <c r="BE130" s="797"/>
      <c r="BF130" s="798">
        <v>13.6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518</v>
      </c>
      <c r="X131" s="806"/>
      <c r="Y131" s="806"/>
      <c r="Z131" s="807"/>
      <c r="AA131" s="808">
        <v>65900427</v>
      </c>
      <c r="AB131" s="809"/>
      <c r="AC131" s="809"/>
      <c r="AD131" s="809"/>
      <c r="AE131" s="810"/>
      <c r="AF131" s="811">
        <v>66119509</v>
      </c>
      <c r="AG131" s="809"/>
      <c r="AH131" s="809"/>
      <c r="AI131" s="809"/>
      <c r="AJ131" s="810"/>
      <c r="AK131" s="811">
        <v>67095179</v>
      </c>
      <c r="AL131" s="809"/>
      <c r="AM131" s="809"/>
      <c r="AN131" s="809"/>
      <c r="AO131" s="810"/>
      <c r="AP131" s="812"/>
      <c r="AQ131" s="813"/>
      <c r="AR131" s="813"/>
      <c r="AS131" s="813"/>
      <c r="AT131" s="814"/>
      <c r="AU131" s="286"/>
      <c r="AV131" s="286"/>
      <c r="AW131" s="286"/>
      <c r="AX131" s="773" t="s">
        <v>519</v>
      </c>
      <c r="AY131" s="774"/>
      <c r="AZ131" s="774"/>
      <c r="BA131" s="774"/>
      <c r="BB131" s="774"/>
      <c r="BC131" s="774"/>
      <c r="BD131" s="774"/>
      <c r="BE131" s="775"/>
      <c r="BF131" s="776">
        <v>172.2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520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521</v>
      </c>
      <c r="W132" s="786"/>
      <c r="X132" s="786"/>
      <c r="Y132" s="786"/>
      <c r="Z132" s="787"/>
      <c r="AA132" s="788">
        <v>14.515837660000001</v>
      </c>
      <c r="AB132" s="789"/>
      <c r="AC132" s="789"/>
      <c r="AD132" s="789"/>
      <c r="AE132" s="790"/>
      <c r="AF132" s="791">
        <v>14.03801108</v>
      </c>
      <c r="AG132" s="789"/>
      <c r="AH132" s="789"/>
      <c r="AI132" s="789"/>
      <c r="AJ132" s="790"/>
      <c r="AK132" s="791">
        <v>12.297266540000001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522</v>
      </c>
      <c r="W133" s="765"/>
      <c r="X133" s="765"/>
      <c r="Y133" s="765"/>
      <c r="Z133" s="766"/>
      <c r="AA133" s="767">
        <v>14.6</v>
      </c>
      <c r="AB133" s="768"/>
      <c r="AC133" s="768"/>
      <c r="AD133" s="768"/>
      <c r="AE133" s="769"/>
      <c r="AF133" s="767">
        <v>14.2</v>
      </c>
      <c r="AG133" s="768"/>
      <c r="AH133" s="768"/>
      <c r="AI133" s="768"/>
      <c r="AJ133" s="769"/>
      <c r="AK133" s="767">
        <v>13.6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fBcnKlSaICzOgtetZXbn4vq0i5aIU43nJ8Rlod5PWvLRNsqaMV+ENQ9EjBXQuKpndezH+rfzqkHe6fl+j6jw==" saltValue="nvS0XvOfPK8NMOzEZk8g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bA9Iy7RwlD0cu1tJQHr2k6FU/f3o73OjTccHP1D7jzanEkHFaTVzF4VSsZHFobgGoOS0rfR1u4lmiHy1T4CsA==" saltValue="pnTipQyY/Fk9pkxvNcST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SJGXziHFkkFGUf+fJZUKGWg3A7NAIR/6kHhg5PeR3ygEOGpdZxnuMjKX7CoLqjv2k4r60dDjX8qRB2UPPPe6w==" saltValue="w8pWv9fHWOSeSo3mRPOL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zoomScale="85" zoomScaleSheetLayoutView="8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526</v>
      </c>
      <c r="AP7" s="305"/>
      <c r="AQ7" s="306" t="s">
        <v>527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528</v>
      </c>
      <c r="AQ8" s="312" t="s">
        <v>529</v>
      </c>
      <c r="AR8" s="313" t="s">
        <v>530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531</v>
      </c>
      <c r="AL9" s="1190"/>
      <c r="AM9" s="1190"/>
      <c r="AN9" s="1191"/>
      <c r="AO9" s="314">
        <v>23895579</v>
      </c>
      <c r="AP9" s="314">
        <v>73476</v>
      </c>
      <c r="AQ9" s="315">
        <v>62265</v>
      </c>
      <c r="AR9" s="316">
        <v>18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532</v>
      </c>
      <c r="AL10" s="1190"/>
      <c r="AM10" s="1190"/>
      <c r="AN10" s="1191"/>
      <c r="AO10" s="317">
        <v>1973</v>
      </c>
      <c r="AP10" s="317">
        <v>6</v>
      </c>
      <c r="AQ10" s="318">
        <v>1645</v>
      </c>
      <c r="AR10" s="319">
        <v>-99.6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533</v>
      </c>
      <c r="AL11" s="1190"/>
      <c r="AM11" s="1190"/>
      <c r="AN11" s="1191"/>
      <c r="AO11" s="317">
        <v>699777</v>
      </c>
      <c r="AP11" s="317">
        <v>2152</v>
      </c>
      <c r="AQ11" s="318">
        <v>688</v>
      </c>
      <c r="AR11" s="319">
        <v>212.8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534</v>
      </c>
      <c r="AL12" s="1190"/>
      <c r="AM12" s="1190"/>
      <c r="AN12" s="1191"/>
      <c r="AO12" s="317" t="s">
        <v>535</v>
      </c>
      <c r="AP12" s="317" t="s">
        <v>535</v>
      </c>
      <c r="AQ12" s="318">
        <v>24</v>
      </c>
      <c r="AR12" s="319" t="s">
        <v>535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536</v>
      </c>
      <c r="AL13" s="1190"/>
      <c r="AM13" s="1190"/>
      <c r="AN13" s="1191"/>
      <c r="AO13" s="317">
        <v>889897</v>
      </c>
      <c r="AP13" s="317">
        <v>2736</v>
      </c>
      <c r="AQ13" s="318">
        <v>2006</v>
      </c>
      <c r="AR13" s="319">
        <v>36.4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537</v>
      </c>
      <c r="AL14" s="1190"/>
      <c r="AM14" s="1190"/>
      <c r="AN14" s="1191"/>
      <c r="AO14" s="317">
        <v>289725</v>
      </c>
      <c r="AP14" s="317">
        <v>891</v>
      </c>
      <c r="AQ14" s="318">
        <v>1357</v>
      </c>
      <c r="AR14" s="319">
        <v>-34.299999999999997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538</v>
      </c>
      <c r="AL15" s="1193"/>
      <c r="AM15" s="1193"/>
      <c r="AN15" s="1194"/>
      <c r="AO15" s="317">
        <v>-1465998</v>
      </c>
      <c r="AP15" s="317">
        <v>-4508</v>
      </c>
      <c r="AQ15" s="318">
        <v>-3875</v>
      </c>
      <c r="AR15" s="319">
        <v>16.3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24310953</v>
      </c>
      <c r="AP16" s="317">
        <v>74753</v>
      </c>
      <c r="AQ16" s="318">
        <v>64110</v>
      </c>
      <c r="AR16" s="319">
        <v>16.600000000000001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543</v>
      </c>
      <c r="AL21" s="1196"/>
      <c r="AM21" s="1196"/>
      <c r="AN21" s="1197"/>
      <c r="AO21" s="330">
        <v>7.62</v>
      </c>
      <c r="AP21" s="331">
        <v>6.37</v>
      </c>
      <c r="AQ21" s="332">
        <v>1.25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544</v>
      </c>
      <c r="AL22" s="1196"/>
      <c r="AM22" s="1196"/>
      <c r="AN22" s="1197"/>
      <c r="AO22" s="335">
        <v>99.1</v>
      </c>
      <c r="AP22" s="336">
        <v>99.7</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526</v>
      </c>
      <c r="AP30" s="305"/>
      <c r="AQ30" s="306" t="s">
        <v>527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528</v>
      </c>
      <c r="AQ31" s="312" t="s">
        <v>529</v>
      </c>
      <c r="AR31" s="313" t="s">
        <v>530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548</v>
      </c>
      <c r="AL32" s="1179"/>
      <c r="AM32" s="1179"/>
      <c r="AN32" s="1180"/>
      <c r="AO32" s="345">
        <v>16178150</v>
      </c>
      <c r="AP32" s="345">
        <v>49746</v>
      </c>
      <c r="AQ32" s="346">
        <v>36503</v>
      </c>
      <c r="AR32" s="347">
        <v>36.299999999999997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549</v>
      </c>
      <c r="AL33" s="1179"/>
      <c r="AM33" s="1179"/>
      <c r="AN33" s="1180"/>
      <c r="AO33" s="345" t="s">
        <v>535</v>
      </c>
      <c r="AP33" s="345" t="s">
        <v>535</v>
      </c>
      <c r="AQ33" s="346">
        <v>3</v>
      </c>
      <c r="AR33" s="347" t="s">
        <v>535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550</v>
      </c>
      <c r="AL34" s="1179"/>
      <c r="AM34" s="1179"/>
      <c r="AN34" s="1180"/>
      <c r="AO34" s="345">
        <v>16667</v>
      </c>
      <c r="AP34" s="345">
        <v>51</v>
      </c>
      <c r="AQ34" s="346">
        <v>76</v>
      </c>
      <c r="AR34" s="347">
        <v>-32.9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551</v>
      </c>
      <c r="AL35" s="1179"/>
      <c r="AM35" s="1179"/>
      <c r="AN35" s="1180"/>
      <c r="AO35" s="345">
        <v>3590952</v>
      </c>
      <c r="AP35" s="345">
        <v>11042</v>
      </c>
      <c r="AQ35" s="346">
        <v>8582</v>
      </c>
      <c r="AR35" s="347">
        <v>28.7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552</v>
      </c>
      <c r="AL36" s="1179"/>
      <c r="AM36" s="1179"/>
      <c r="AN36" s="1180"/>
      <c r="AO36" s="345">
        <v>841966</v>
      </c>
      <c r="AP36" s="345">
        <v>2589</v>
      </c>
      <c r="AQ36" s="346">
        <v>400</v>
      </c>
      <c r="AR36" s="347">
        <v>547.29999999999995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553</v>
      </c>
      <c r="AL37" s="1179"/>
      <c r="AM37" s="1179"/>
      <c r="AN37" s="1180"/>
      <c r="AO37" s="345">
        <v>198692</v>
      </c>
      <c r="AP37" s="345">
        <v>611</v>
      </c>
      <c r="AQ37" s="346">
        <v>747</v>
      </c>
      <c r="AR37" s="347">
        <v>-18.2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554</v>
      </c>
      <c r="AL38" s="1176"/>
      <c r="AM38" s="1176"/>
      <c r="AN38" s="1177"/>
      <c r="AO38" s="348">
        <v>113</v>
      </c>
      <c r="AP38" s="348">
        <v>0</v>
      </c>
      <c r="AQ38" s="349">
        <v>2</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555</v>
      </c>
      <c r="AL39" s="1176"/>
      <c r="AM39" s="1176"/>
      <c r="AN39" s="1177"/>
      <c r="AO39" s="345">
        <v>-710695</v>
      </c>
      <c r="AP39" s="345">
        <v>-2185</v>
      </c>
      <c r="AQ39" s="346">
        <v>-7844</v>
      </c>
      <c r="AR39" s="347">
        <v>-72.099999999999994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556</v>
      </c>
      <c r="AL40" s="1179"/>
      <c r="AM40" s="1179"/>
      <c r="AN40" s="1180"/>
      <c r="AO40" s="345">
        <v>-11864972</v>
      </c>
      <c r="AP40" s="345">
        <v>-36483</v>
      </c>
      <c r="AQ40" s="346">
        <v>-28367</v>
      </c>
      <c r="AR40" s="347">
        <v>28.6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8250873</v>
      </c>
      <c r="AP41" s="345">
        <v>25370</v>
      </c>
      <c r="AQ41" s="346">
        <v>10099</v>
      </c>
      <c r="AR41" s="347">
        <v>151.19999999999999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526</v>
      </c>
      <c r="AN49" s="1186" t="s">
        <v>560</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561</v>
      </c>
      <c r="AO50" s="362" t="s">
        <v>562</v>
      </c>
      <c r="AP50" s="363" t="s">
        <v>563</v>
      </c>
      <c r="AQ50" s="364" t="s">
        <v>564</v>
      </c>
      <c r="AR50" s="365" t="s">
        <v>565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18615030</v>
      </c>
      <c r="AN51" s="367">
        <v>55725</v>
      </c>
      <c r="AO51" s="368">
        <v>-7.7</v>
      </c>
      <c r="AP51" s="369">
        <v>46395</v>
      </c>
      <c r="AQ51" s="370">
        <v>-8.8000000000000007</v>
      </c>
      <c r="AR51" s="371">
        <v>1.1000000000000001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9604424</v>
      </c>
      <c r="AN52" s="375">
        <v>28752</v>
      </c>
      <c r="AO52" s="376">
        <v>8.8000000000000007</v>
      </c>
      <c r="AP52" s="377">
        <v>26304</v>
      </c>
      <c r="AQ52" s="378">
        <v>-5.4</v>
      </c>
      <c r="AR52" s="379">
        <v>14.2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27638707</v>
      </c>
      <c r="AN53" s="367">
        <v>83180</v>
      </c>
      <c r="AO53" s="368">
        <v>49.3</v>
      </c>
      <c r="AP53" s="369">
        <v>48088</v>
      </c>
      <c r="AQ53" s="370">
        <v>3.6</v>
      </c>
      <c r="AR53" s="371">
        <v>45.7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12760966</v>
      </c>
      <c r="AN54" s="375">
        <v>38405</v>
      </c>
      <c r="AO54" s="376">
        <v>33.6</v>
      </c>
      <c r="AP54" s="377">
        <v>25183</v>
      </c>
      <c r="AQ54" s="378">
        <v>-4.3</v>
      </c>
      <c r="AR54" s="379">
        <v>37.9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22359485</v>
      </c>
      <c r="AN55" s="367">
        <v>67722</v>
      </c>
      <c r="AO55" s="368">
        <v>-18.600000000000001</v>
      </c>
      <c r="AP55" s="369">
        <v>46457</v>
      </c>
      <c r="AQ55" s="370">
        <v>-3.4</v>
      </c>
      <c r="AR55" s="371">
        <v>-15.2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13421581</v>
      </c>
      <c r="AN56" s="375">
        <v>40651</v>
      </c>
      <c r="AO56" s="376">
        <v>5.8</v>
      </c>
      <c r="AP56" s="377">
        <v>24020</v>
      </c>
      <c r="AQ56" s="378">
        <v>-4.5999999999999996</v>
      </c>
      <c r="AR56" s="379">
        <v>10.4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25806486</v>
      </c>
      <c r="AN57" s="367">
        <v>78780</v>
      </c>
      <c r="AO57" s="368">
        <v>16.3</v>
      </c>
      <c r="AP57" s="369">
        <v>51849</v>
      </c>
      <c r="AQ57" s="370">
        <v>11.6</v>
      </c>
      <c r="AR57" s="371">
        <v>4.7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18000869</v>
      </c>
      <c r="AN58" s="375">
        <v>54952</v>
      </c>
      <c r="AO58" s="376">
        <v>35.200000000000003</v>
      </c>
      <c r="AP58" s="377">
        <v>26326</v>
      </c>
      <c r="AQ58" s="378">
        <v>9.6</v>
      </c>
      <c r="AR58" s="379">
        <v>25.6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15987591</v>
      </c>
      <c r="AN59" s="367">
        <v>49160</v>
      </c>
      <c r="AO59" s="368">
        <v>-37.6</v>
      </c>
      <c r="AP59" s="369">
        <v>52191</v>
      </c>
      <c r="AQ59" s="370">
        <v>0.7</v>
      </c>
      <c r="AR59" s="371">
        <v>-38.299999999999997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7527863</v>
      </c>
      <c r="AN60" s="375">
        <v>23147</v>
      </c>
      <c r="AO60" s="376">
        <v>-57.9</v>
      </c>
      <c r="AP60" s="377">
        <v>26807</v>
      </c>
      <c r="AQ60" s="378">
        <v>1.8</v>
      </c>
      <c r="AR60" s="379">
        <v>-59.7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22081460</v>
      </c>
      <c r="AN61" s="382">
        <v>66913</v>
      </c>
      <c r="AO61" s="383">
        <v>0.3</v>
      </c>
      <c r="AP61" s="384">
        <v>48996</v>
      </c>
      <c r="AQ61" s="385">
        <v>0.7</v>
      </c>
      <c r="AR61" s="371">
        <v>-0.4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12263141</v>
      </c>
      <c r="AN62" s="375">
        <v>37181</v>
      </c>
      <c r="AO62" s="376">
        <v>5.0999999999999996</v>
      </c>
      <c r="AP62" s="377">
        <v>25728</v>
      </c>
      <c r="AQ62" s="378">
        <v>-0.6</v>
      </c>
      <c r="AR62" s="379">
        <v>5.7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UdyMpAXd45WU2lbRUHcfugrOiN2CKZjLexdoXDvc/0rirueqDC4vyyoH04VAm+4CrGuY1DpSiO2CZER/KnL23A==" saltValue="2oqfs9LKRn1Yw7H28NZhr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2"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574</v>
      </c>
    </row>
    <row r="120" spans="125:125" ht="13.5" hidden="1" customHeight="1"/>
    <row r="121" spans="125:125" ht="13.5" hidden="1" customHeight="1">
      <c r="DU121" s="292"/>
    </row>
  </sheetData>
  <sheetProtection algorithmName="SHA-512" hashValue="vAf4/JP/rf+AEY39U8bKZG6R+cIICfZsaEtqr6jFFB/JXWdC+wkt56MzPH0zEhd+jSi6az7XEklXSYaIH5pv7g==" saltValue="HD6KFSevzxJa486NEUqd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575</v>
      </c>
    </row>
  </sheetData>
  <sheetProtection algorithmName="SHA-512" hashValue="wMog3NU8jjDRvFLdjAOcVEjvQ8d0Knoyv7yrlCrUyq8mUJeUDmINeu4DoS89UndHoDCEYQ7Fl7GlJ25O98V/9g==" saltValue="BdGQ1Tj8DpHOKqPLnK5O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200" t="s">
        <v>3</v>
      </c>
      <c r="D47" s="1200"/>
      <c r="E47" s="1201"/>
      <c r="F47" s="11">
        <v>3.53</v>
      </c>
      <c r="G47" s="12">
        <v>3.55</v>
      </c>
      <c r="H47" s="12">
        <v>3.69</v>
      </c>
      <c r="I47" s="12">
        <v>3.61</v>
      </c>
      <c r="J47" s="13">
        <v>3.86</v>
      </c>
    </row>
    <row r="48" spans="2:10" ht="57.75" customHeight="1">
      <c r="B48" s="14"/>
      <c r="C48" s="1202" t="s">
        <v>4</v>
      </c>
      <c r="D48" s="1202"/>
      <c r="E48" s="1203"/>
      <c r="F48" s="15">
        <v>0.36</v>
      </c>
      <c r="G48" s="16">
        <v>0.5</v>
      </c>
      <c r="H48" s="16">
        <v>0.6</v>
      </c>
      <c r="I48" s="16">
        <v>0.52</v>
      </c>
      <c r="J48" s="17">
        <v>0.69</v>
      </c>
    </row>
    <row r="49" spans="2:10" ht="57.75" customHeight="1" thickBot="1">
      <c r="B49" s="18"/>
      <c r="C49" s="1204" t="s">
        <v>5</v>
      </c>
      <c r="D49" s="1204"/>
      <c r="E49" s="1205"/>
      <c r="F49" s="19" t="s">
        <v>581</v>
      </c>
      <c r="G49" s="20">
        <v>0.15</v>
      </c>
      <c r="H49" s="20">
        <v>0.11</v>
      </c>
      <c r="I49" s="20" t="s">
        <v>582</v>
      </c>
      <c r="J49" s="21">
        <v>0.18</v>
      </c>
    </row>
    <row r="50" spans="2:10" ht="13.5" customHeight="1"/>
  </sheetData>
  <sheetProtection algorithmName="SHA-512" hashValue="AZaKZpZ3tDH2eYFBsmcRhx8nZBhB4MgR2uKVW6spDvgBKv5K23gS3/Vu+nKq54/eV958KCc6iRaR59hvKycS2Q==" saltValue="6iovKIWqRfTtgKyh5+W8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2022-03-22T01:04:37Z</cp:lastPrinted>
  <dcterms:created xsi:type="dcterms:W3CDTF">2022-02-02T06:49:46Z</dcterms:created>
  <dcterms:modified xsi:type="dcterms:W3CDTF">2022-03-22T01:04:39Z</dcterms:modified>
  <cp:category/>
</cp:coreProperties>
</file>