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430" tabRatio="9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<sst xmlns="http://schemas.openxmlformats.org/spreadsheetml/2006/main" count="1126" uniqueCount="616">
  <si>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</si>
  <si>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</si>
  <si>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</si>
  <si>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</si>
  <si>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</si>
  <si>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</si>
  <si>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</si>
  <si>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</si>
  <si>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</si>
  <si>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</si>
  <si>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</si>
  <si>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</si>
  <si>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</si>
  <si>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</si>
  <si>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</si>
  <si>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</si>
  <si>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</si>
  <si>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</si>
  <si>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</si>
  <si>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</si>
  <si>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</si>
  <si>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</si>
  <si>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</si>
  <si>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</si>
  <si>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</si>
  <si>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</si>
  <si>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</si>
  <si>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</si>
  <si>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</si>
  <si>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</si>
  <si>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</si>
  <si>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</si>
  <si>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</si>
  <si>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</si>
  <si>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</si>
  <si>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</si>
  <si>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</si>
  <si>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</si>
  <si>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</si>
  <si>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</si>
  <si>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</si>
  <si>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</si>
  <si>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</si>
  <si>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</si>
  <si>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</si>
  <si>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</si>
  <si>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</si>
  <si>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</si>
  <si>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</si>
  <si>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</si>
  <si>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</si>
  <si>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</si>
  <si>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</si>
  <si>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</si>
  <si>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</si>
  <si>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</si>
  <si>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</si>
  <si>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</si>
  <si>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</si>
  <si>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</si>
  <si>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</si>
  <si>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</si>
  <si>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</si>
  <si>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</si>
  <si>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</si>
  <si>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</si>
  <si>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</si>
  <si>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</si>
  <si>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</si>
  <si>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</si>
  <si>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</si>
  <si>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</si>
  <si>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</si>
  <si>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</si>
  <si>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</si>
  <si>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</si>
  <si>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</si>
  <si>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</si>
  <si>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</si>
  <si>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</si>
  <si>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</si>
  <si>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</si>
  <si>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</si>
  <si>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</si>
  <si>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</si>
  <si>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</si>
  <si>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</si>
  <si>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</si>
  <si>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</si>
  <si>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</si>
  <si>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</si>
  <si>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</si>
  <si>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</si>
  <si>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</si>
  <si>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</si>
  <si>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</si>
  <si>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</si>
  <si>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</si>
  <si>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</si>
  <si>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</si>
  <si>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</si>
  <si>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</si>
  <si>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</si>
  <si>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</si>
  <si>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</si>
  <si>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</si>
  <si>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</si>
  <si>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</si>
  <si>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</si>
  <si>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</si>
  <si>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</si>
  <si>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</si>
  <si>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</si>
  <si>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</si>
  <si>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</si>
  <si>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</si>
  <si>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</si>
  <si>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</si>
  <si>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</si>
  <si>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</si>
  <si>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</si>
  <si>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</si>
  <si>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</si>
  <si>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</si>
  <si>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</si>
  <si>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</si>
  <si>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</si>
  <si>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</si>
  <si>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</si>
  <si>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</si>
  <si>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</si>
  <si>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</si>
  <si>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</si>
  <si>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</si>
  <si>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</si>
  <si>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</si>
  <si>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</si>
  <si>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</si>
  <si>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</si>
  <si>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</si>
  <si>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</si>
  <si>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</si>
  <si>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</si>
  <si>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</si>
  <si>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</si>
  <si>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</si>
  <si>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</si>
  <si>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</si>
  <si>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</si>
  <si>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</si>
  <si>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</si>
  <si>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</si>
  <si>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</si>
  <si>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</si>
  <si>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</si>
  <si>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</si>
  <si>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</si>
  <si>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</si>
  <si>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</si>
  <si>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</si>
  <si>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</si>
  <si>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</si>
  <si>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</si>
  <si>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</si>
  <si>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</si>
  <si>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</si>
  <si>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</si>
  <si>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</si>
  <si>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</si>
  <si>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</si>
  <si>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</si>
  <si>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</si>
  <si>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</si>
  <si>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</si>
  <si>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</si>
  <si>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</si>
  <si>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</si>
  <si>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</si>
  <si>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</si>
  <si>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</si>
  <si>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</si>
  <si>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</si>
  <si>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</si>
  <si>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</si>
  <si>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</si>
  <si>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</si>
  <si>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</si>
  <si>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</si>
  <si>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</si>
  <si>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</si>
  <si>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</si>
  <si>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</si>
  <si>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</si>
  <si>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</si>
  <si>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</si>
  <si>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</si>
  <si>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</si>
  <si>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</si>
  <si>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</si>
  <si>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</si>
  <si>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</si>
  <si>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</si>
  <si>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</si>
  <si>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</si>
  <si>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</si>
  <si>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</si>
  <si>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</si>
  <si>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</si>
  <si>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</si>
  <si>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</si>
  <si>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</si>
  <si>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</si>
  <si>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</si>
  <si>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</si>
  <si>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</si>
  <si>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高知県室戸市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</si>
  <si>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</si>
  <si>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</si>
  <si>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</si>
  <si>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</si>
  <si>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</si>
  <si>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</si>
  <si>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</si>
  <si>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</si>
  <si>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</si>
  <si>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</si>
  <si>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</si>
  <si>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</si>
  <si>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</si>
  <si>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</si>
  <si>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</si>
  <si>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</si>
  <si>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</si>
  <si>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</si>
  <si>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</si>
  <si>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</si>
  <si>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</si>
  <si>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</si>
  <si>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</si>
  <si>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</si>
  <si>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</si>
  <si>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</si>
  <si>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</si>
  <si>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</si>
  <si>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</si>
  <si>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</si>
  <si>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</si>
  <si>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</si>
  <si>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</si>
  <si>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</si>
  <si>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</si>
  <si>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</si>
  <si>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</si>
  <si>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</si>
  <si>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</si>
  <si>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</si>
  <si>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</si>
  <si>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</si>
  <si>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</si>
  <si>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</si>
  <si>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</si>
  <si>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</si>
  <si>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</si>
  <si>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</si>
  <si>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</si>
  <si>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</si>
  <si>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</si>
  <si>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</si>
  <si>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</si>
  <si>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</si>
  <si>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</si>
  <si>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</si>
  <si>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</si>
  <si>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</si>
  <si>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</si>
  <si>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</si>
  <si>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</si>
  <si>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</si>
  <si>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</si>
  <si>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</si>
  <si>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</si>
  <si>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</si>
  <si>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</si>
  <si>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</si>
  <si>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</si>
  <si>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</si>
  <si>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</si>
  <si>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</si>
  <si>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</si>
  <si>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</si>
  <si>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</si>
  <si>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</si>
  <si>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</si>
  <si>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</si>
  <si>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</si>
  <si>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</si>
  <si>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</si>
  <si>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</si>
  <si>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</si>
  <si>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</si>
  <si>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</si>
  <si>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</si>
  <si>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</si>
  <si>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</si>
  <si>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</si>
  <si>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</si>
  <si>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</si>
  <si>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</si>
  <si>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</si>
  <si>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</si>
  <si>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</si>
  <si>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</si>
  <si>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</si>
  <si>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</si>
  <si>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</si>
  <si>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</si>
  <si>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</si>
  <si>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</si>
  <si>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</si>
  <si>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</si>
  <si>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</si>
  <si>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</si>
  <si>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</si>
  <si>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</si>
  <si>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</si>
  <si>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</si>
  <si>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</si>
  <si>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</si>
  <si>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</si>
  <si>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</si>
  <si>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</si>
  <si>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</si>
  <si>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</si>
  <si>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</si>
  <si>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</si>
  <si>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</si>
  <si>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</si>
  <si>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</si>
  <si>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</si>
  <si>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</si>
  <si>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</si>
  <si>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</si>
  <si>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</si>
  <si>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</si>
  <si>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</si>
  <si>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</si>
  <si>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</si>
  <si>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</si>
  <si>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</si>
  <si>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</si>
  <si>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</si>
  <si>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</si>
  <si>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</si>
  <si>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</si>
  <si>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</si>
  <si>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</si>
  <si>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</si>
  <si>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</si>
  <si>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</si>
  <si>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</si>
  <si>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</si>
  <si>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</si>
  <si>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</si>
  <si>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</si>
  <si>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</si>
  <si>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高知県室戸市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</si>
  <si>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</si>
  <si>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</si>
  <si>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</si>
  <si>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</si>
  <si>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</si>
  <si>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</si>
  <si>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</si>
  <si>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</si>
  <si>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</si>
  <si>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</si>
  <si>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</si>
  <si>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</si>
  <si>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</si>
  <si>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</si>
  <si>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</si>
  <si>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</si>
  <si>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</si>
  <si>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</si>
  <si>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</si>
  <si>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</si>
  <si>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</si>
  <si>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</si>
  <si>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</si>
  <si>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</si>
  <si>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</si>
  <si>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</si>
  <si>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</si>
  <si>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</si>
  <si>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</si>
  <si>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</si>
  <si>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</si>
  <si>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</si>
  <si>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</si>
  <si>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</si>
  <si>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</si>
  <si>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</si>
  <si>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</si>
  <si>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</si>
  <si>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</si>
  <si>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</si>
  <si>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</si>
  <si>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</si>
  <si>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</si>
  <si>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</si>
  <si>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</si>
  <si>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</si>
  <si>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</si>
  <si>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</si>
  <si>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</si>
  <si>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</si>
  <si>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</si>
  <si>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</si>
  <si>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</si>
  <si>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</si>
  <si>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</si>
  <si>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</si>
  <si>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</si>
  <si>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</si>
  <si>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</si>
  <si>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</si>
  <si>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</si>
  <si>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</si>
  <si>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</si>
  <si>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</si>
  <si>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</si>
  <si>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</si>
  <si>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</si>
  <si>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</si>
  <si>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</si>
  <si>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</si>
  <si>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</si>
  <si>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</si>
  <si>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</si>
  <si>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</si>
  <si>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</si>
  <si>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</si>
  <si>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</si>
  <si>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</si>
  <si>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</si>
  <si>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</si>
  <si>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</si>
  <si>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</si>
  <si>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</si>
  <si>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</si>
  <si>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</si>
  <si>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</si>
  <si>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</si>
  <si>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</si>
  <si>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</si>
  <si>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</si>
  <si>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</si>
  <si>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</si>
  <si>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</si>
  <si>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</si>
  <si>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</si>
  <si>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</si>
  <si>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</si>
  <si>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</si>
  <si>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</si>
  <si>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</si>
  <si>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</si>
  <si>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</si>
  <si>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</si>
  <si>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介護認定審査会運営事業特別会計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</si>
  <si>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</si>
  <si>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</si>
  <si>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</si>
  <si>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</si>
  <si>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</si>
  <si>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</si>
  <si>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</si>
  <si>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</si>
  <si>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</si>
  <si>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</si>
  <si>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</si>
  <si>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</si>
  <si>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</si>
  <si>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</si>
  <si>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</si>
  <si>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</si>
  <si>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</si>
  <si>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</si>
  <si>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</si>
  <si>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</si>
  <si>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</si>
  <si>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</si>
  <si>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</si>
  <si>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</si>
  <si>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</si>
  <si>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</si>
  <si>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</si>
  <si>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</si>
  <si>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</si>
  <si>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</si>
  <si>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</si>
  <si>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</si>
  <si>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</si>
  <si>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</si>
  <si>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</si>
  <si>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</si>
  <si>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</si>
  <si>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</si>
  <si>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</si>
  <si>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</si>
  <si>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</si>
  <si>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</si>
  <si>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</si>
  <si>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</si>
  <si>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</si>
  <si>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</si>
  <si>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</si>
  <si>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</si>
  <si>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</si>
  <si>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</si>
  <si>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</si>
  <si>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</si>
  <si>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</si>
  <si>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</si>
  <si>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</si>
  <si>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</si>
  <si>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</si>
  <si>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</si>
  <si>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</si>
  <si>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</si>
  <si>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</si>
  <si>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</si>
  <si>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</si>
  <si>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</si>
  <si>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</si>
  <si>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</si>
  <si>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</si>
  <si>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</si>
  <si>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</si>
  <si>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</si>
  <si>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</si>
  <si>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</si>
  <si>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</si>
  <si>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</si>
  <si>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</si>
  <si>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</si>
  <si>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</si>
  <si>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</si>
  <si>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</si>
  <si>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</si>
  <si>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</si>
  <si>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</si>
  <si>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</si>
  <si>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</si>
  <si>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</si>
  <si>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</si>
  <si>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</si>
  <si>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</si>
  <si>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</si>
  <si>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</si>
  <si>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</si>
  <si>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</si>
  <si>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0.36</t>
  </si>
  <si>
    <t>▲ 2.84</t>
  </si>
  <si>
    <t>国民健康保険事業特別会計</t>
  </si>
  <si>
    <t>▲ 7.60</t>
  </si>
  <si>
    <t>▲ 8.29</t>
  </si>
  <si>
    <t>▲ 4.63</t>
  </si>
  <si>
    <t>▲ 3.60</t>
  </si>
  <si>
    <t>▲ 0.93</t>
  </si>
  <si>
    <t>水道事業会計</t>
  </si>
  <si>
    <t>一般会計</t>
  </si>
  <si>
    <t>介護保険事業特別会計</t>
  </si>
  <si>
    <t>後期高齢者医療事業特別会計</t>
  </si>
  <si>
    <t>海洋深層水給水事業特別会計</t>
  </si>
  <si>
    <t>障害支援区分認定審査会運営事業特別会計</t>
  </si>
  <si>
    <t>介護認定審査会運営事業特別会計</t>
  </si>
  <si>
    <t>その他会計（赤字）</t>
  </si>
  <si>
    <t>その他会計（黒字）</t>
  </si>
  <si>
    <t>H25末</t>
    <phoneticPr fontId="5"/>
  </si>
  <si>
    <t>H26末</t>
    <phoneticPr fontId="5"/>
  </si>
  <si>
    <t>H27末</t>
    <phoneticPr fontId="5"/>
  </si>
  <si>
    <t>H28末</t>
    <phoneticPr fontId="5"/>
  </si>
  <si>
    <t>H29末</t>
    <phoneticPr fontId="5"/>
  </si>
  <si>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</si>
  <si>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1">
      <t>ゲイ</t>
    </rPh>
    <rPh sb="1" eb="2">
      <t>トウ</t>
    </rPh>
    <rPh sb="2" eb="4">
      <t>エイセイ</t>
    </rPh>
    <rPh sb="4" eb="6">
      <t>クミアイ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</si>
  <si>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</si>
  <si>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</si>
  <si>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</si>
  <si>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</si>
  <si>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</si>
  <si>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</si>
  <si>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5"/>
  </si>
  <si>
    <t>安芸広域市町村圏事務組合（滞納整理事業特別会計）</t>
    <rPh sb="0" eb="2">
      <t>アキ</t>
    </rPh>
    <rPh sb="2" eb="4">
      <t>コウイキ</t>
    </rPh>
    <rPh sb="4" eb="7">
      <t>シチョウソン</t>
    </rPh>
    <rPh sb="7" eb="8">
      <t>ケン</t>
    </rPh>
    <rPh sb="8" eb="10">
      <t>ジム</t>
    </rPh>
    <rPh sb="10" eb="12">
      <t>クミアイ</t>
    </rPh>
    <rPh sb="13" eb="17">
      <t>タイノウセイリ</t>
    </rPh>
    <rPh sb="17" eb="19">
      <t>ジギョウ</t>
    </rPh>
    <rPh sb="19" eb="21">
      <t>トクベツ</t>
    </rPh>
    <rPh sb="21" eb="23">
      <t>カイケイ</t>
    </rPh>
    <phoneticPr fontId="5"/>
  </si>
  <si>
    <t>ふるさと室戸応援寄附金基金</t>
    <rPh sb="4" eb="6">
      <t>ムロト</t>
    </rPh>
    <rPh sb="6" eb="8">
      <t>オウエン</t>
    </rPh>
    <rPh sb="8" eb="11">
      <t>キフキン</t>
    </rPh>
    <rPh sb="11" eb="13">
      <t>キキン</t>
    </rPh>
    <phoneticPr fontId="11"/>
  </si>
  <si>
    <t>防災対策加速化基金</t>
    <rPh sb="0" eb="2">
      <t>ボウサイ</t>
    </rPh>
    <rPh sb="2" eb="4">
      <t>タイサク</t>
    </rPh>
    <rPh sb="4" eb="6">
      <t>カソク</t>
    </rPh>
    <rPh sb="6" eb="7">
      <t>カ</t>
    </rPh>
    <rPh sb="7" eb="9">
      <t>キキン</t>
    </rPh>
    <phoneticPr fontId="11"/>
  </si>
  <si>
    <t>ふるさと創生基金</t>
    <rPh sb="4" eb="6">
      <t>ソウセイ</t>
    </rPh>
    <rPh sb="6" eb="8">
      <t>キキン</t>
    </rPh>
    <phoneticPr fontId="11"/>
  </si>
  <si>
    <t>介護福祉基金</t>
    <rPh sb="0" eb="2">
      <t>カイゴ</t>
    </rPh>
    <rPh sb="2" eb="4">
      <t>フクシ</t>
    </rPh>
    <rPh sb="4" eb="6">
      <t>キキン</t>
    </rPh>
    <phoneticPr fontId="11"/>
  </si>
  <si>
    <t>地域医療対策基金</t>
    <rPh sb="0" eb="2">
      <t>チイキ</t>
    </rPh>
    <rPh sb="2" eb="4">
      <t>イリョウ</t>
    </rPh>
    <rPh sb="4" eb="6">
      <t>タイサク</t>
    </rPh>
    <rPh sb="6" eb="8">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</si>
  <si>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</si>
  <si>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</si>
  <si>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</si>
  <si>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</si>
  <si>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</si>
  <si>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</si>
  <si>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</si>
  <si>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</si>
  <si>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</si>
  <si>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</si>
  <si>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</si>
  <si>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</si>
  <si>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</si>
  <si>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</si>
  <si>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</si>
  <si>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財政調整的基金やふるさと室戸応援寄附金基金の増大など、充当可能基金残高や基準財政需要額算入見込額が増加したことにより、将来負担比率は減少傾向であり、類似団体内平均値よりも低くなっている。
　有形固定資産減価償却率は、類似団体内平均よりも高くなっている。
　今後においては、公共施設等総合管理計画に基づき、老朽化対策に取り組んでいく。</t>
    <rPh sb="13" eb="20">
      <t>ムロトオウエンキフキン</t>
    </rPh>
    <rPh sb="20" eb="22">
      <t>キキン</t>
    </rPh>
    <rPh sb="23" eb="25">
      <t>ゾウダイ</t>
    </rPh>
    <phoneticPr fontId="5"/>
  </si>
  <si>
    <t>　将来負担比率は、年々減少傾向にあり、類似団体内平均値よりも低い値を示している。
　実質公債費比率は、類似団体内平均値より高くなっているが、公債費の減少により減少傾向にある。しかしながら、近年の防災対策関連事業などにより、市債発行額が増加しており、上昇すると予想される。
　今後は、普通建設事業等を計画的に実施するとともに、交付税算入率の高い有利な市債の発行を選択し、適正管理に努める。</t>
    <rPh sb="70" eb="73">
      <t>コウサイヒ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</si>
</sst>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E928-4482-8866-12C4C3445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161088</c:v>
                </c:pt>
                <c:pt idx="1">
                  <c:v>155951</c:v>
                </c:pt>
                <c:pt idx="2">
                  <c:v>212315</c:v>
                </c:pt>
                <c:pt idx="3">
                  <c:v>204749</c:v>
                </c:pt>
                <c:pt idx="4">
                  <c:v>173124</c:v>
                </c:pt>
              </c:numCache>
            </c:numRef>
          </c:val>
          <c:smooth val="0"/>
          <c:extLst xmlns:c16r2="http://schemas.microsoft.com/office/drawing/2015/06/chart">
            <c:ext xmlns:c16="http://schemas.microsoft.com/office/drawing/2014/chart" uri="{C3380CC4-5D6E-409C-BE32-E72D297353CC}">
              <c16:uniqueId val="{00000001-E928-4482-8866-12C4C344582E}"/>
            </c:ext>
          </c:extLst>
        </c:ser>
        <c:dLbls>
          <c:showLegendKey val="0"/>
          <c:showVal val="0"/>
          <c:showCatName val="0"/>
          <c:showSerName val="0"/>
          <c:showPercent val="0"/>
          <c:showBubbleSize val="0"/>
        </c:dLbls>
        <c:marker val="1"/>
        <c:smooth val="0"/>
        <c:axId val="166858752"/>
        <c:axId val="166860288"/>
      </c:lineChart>
      <c:catAx>
        <c:axId val="166858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60288"/>
        <c:crosses val="autoZero"/>
        <c:auto val="1"/>
        <c:lblAlgn val="ctr"/>
        <c:lblOffset val="100"/>
        <c:tickLblSkip val="1"/>
        <c:tickMarkSkip val="1"/>
        <c:noMultiLvlLbl val="0"/>
      </c:catAx>
      <c:valAx>
        <c:axId val="1668602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5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5.63</c:v>
                </c:pt>
                <c:pt idx="1">
                  <c:v>9.4499999999999993</c:v>
                </c:pt>
                <c:pt idx="2">
                  <c:v>4.33</c:v>
                </c:pt>
                <c:pt idx="3">
                  <c:v>9.17</c:v>
                </c:pt>
                <c:pt idx="4">
                  <c:v>3.59</c:v>
                </c:pt>
              </c:numCache>
            </c:numRef>
          </c:val>
          <c:extLst xmlns:c16r2="http://schemas.microsoft.com/office/drawing/2015/06/chart">
            <c:ext xmlns:c16="http://schemas.microsoft.com/office/drawing/2014/chart" uri="{C3380CC4-5D6E-409C-BE32-E72D297353CC}">
              <c16:uniqueId val="{00000000-1678-4A77-A4A4-C9507B4A46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c:v>
                </c:pt>
                <c:pt idx="1">
                  <c:v>26.33</c:v>
                </c:pt>
                <c:pt idx="2">
                  <c:v>32.4</c:v>
                </c:pt>
                <c:pt idx="3">
                  <c:v>34.659999999999997</c:v>
                </c:pt>
                <c:pt idx="4">
                  <c:v>38.28</c:v>
                </c:pt>
              </c:numCache>
            </c:numRef>
          </c:val>
          <c:extLst xmlns:c16r2="http://schemas.microsoft.com/office/drawing/2015/06/chart">
            <c:ext xmlns:c16="http://schemas.microsoft.com/office/drawing/2014/chart" uri="{C3380CC4-5D6E-409C-BE32-E72D297353CC}">
              <c16:uniqueId val="{00000001-1678-4A77-A4A4-C9507B4A460A}"/>
            </c:ext>
          </c:extLst>
        </c:ser>
        <c:dLbls>
          <c:showLegendKey val="0"/>
          <c:showVal val="0"/>
          <c:showCatName val="0"/>
          <c:showSerName val="0"/>
          <c:showPercent val="0"/>
          <c:showBubbleSize val="0"/>
        </c:dLbls>
        <c:gapWidth val="250"/>
        <c:overlap val="100"/>
        <c:axId val="205580928"/>
        <c:axId val="20558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2.19</c:v>
                </c:pt>
                <c:pt idx="1">
                  <c:v>7.45</c:v>
                </c:pt>
                <c:pt idx="2">
                  <c:v>-0.36</c:v>
                </c:pt>
                <c:pt idx="3">
                  <c:v>7.14</c:v>
                </c:pt>
                <c:pt idx="4">
                  <c:v>-2.84</c:v>
                </c:pt>
              </c:numCache>
            </c:numRef>
          </c:val>
          <c:smooth val="0"/>
          <c:extLst xmlns:c16r2="http://schemas.microsoft.com/office/drawing/2015/06/chart">
            <c:ext xmlns:c16="http://schemas.microsoft.com/office/drawing/2014/chart" uri="{C3380CC4-5D6E-409C-BE32-E72D297353CC}">
              <c16:uniqueId val="{00000002-1678-4A77-A4A4-C9507B4A460A}"/>
            </c:ext>
          </c:extLst>
        </c:ser>
        <c:dLbls>
          <c:showLegendKey val="0"/>
          <c:showVal val="0"/>
          <c:showCatName val="0"/>
          <c:showSerName val="0"/>
          <c:showPercent val="0"/>
          <c:showBubbleSize val="0"/>
        </c:dLbls>
        <c:marker val="1"/>
        <c:smooth val="0"/>
        <c:axId val="205580928"/>
        <c:axId val="205583104"/>
      </c:lineChart>
      <c:catAx>
        <c:axId val="2055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583104"/>
        <c:crosses val="autoZero"/>
        <c:auto val="1"/>
        <c:lblAlgn val="ctr"/>
        <c:lblOffset val="100"/>
        <c:tickLblSkip val="1"/>
        <c:tickMarkSkip val="1"/>
        <c:noMultiLvlLbl val="0"/>
      </c:catAx>
      <c:valAx>
        <c:axId val="20558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5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26C-426C-8823-751F557258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6C-426C-8823-751F55725863}"/>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26C-426C-8823-751F55725863}"/>
            </c:ext>
          </c:extLst>
        </c:ser>
        <c:ser>
          <c:idx val="3"/>
          <c:order val="3"/>
          <c:tx>
            <c:strRef>
              <c:f>データシート!$A$30</c:f>
              <c:strCache>
                <c:ptCount val="1"/>
                <c:pt idx="0">
                  <c:v>障害支援区分認定審査会運営事業特別会計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26C-426C-8823-751F55725863}"/>
            </c:ext>
          </c:extLst>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26C-426C-8823-751F5572586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0.16</c:v>
                </c:pt>
                <c:pt idx="4">
                  <c:v>#N/A</c:v>
                </c:pt>
                <c:pt idx="5">
                  <c:v>0.2</c:v>
                </c:pt>
                <c:pt idx="6">
                  <c:v>#N/A</c:v>
                </c:pt>
                <c:pt idx="7">
                  <c:v>0.17</c:v>
                </c:pt>
                <c:pt idx="8">
                  <c:v>#N/A</c:v>
                </c:pt>
                <c:pt idx="9">
                  <c:v>0.21</c:v>
                </c:pt>
              </c:numCache>
            </c:numRef>
          </c:val>
          <c:extLst xmlns:c16r2="http://schemas.microsoft.com/office/drawing/2015/06/chart">
            <c:ext xmlns:c16="http://schemas.microsoft.com/office/drawing/2014/chart" uri="{C3380CC4-5D6E-409C-BE32-E72D297353CC}">
              <c16:uniqueId val="{00000005-026C-426C-8823-751F5572586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0.21</c:v>
                </c:pt>
                <c:pt idx="4">
                  <c:v>#N/A</c:v>
                </c:pt>
                <c:pt idx="5">
                  <c:v>0.83</c:v>
                </c:pt>
                <c:pt idx="6">
                  <c:v>#N/A</c:v>
                </c:pt>
                <c:pt idx="7">
                  <c:v>0.77</c:v>
                </c:pt>
                <c:pt idx="8">
                  <c:v>#N/A</c:v>
                </c:pt>
                <c:pt idx="9">
                  <c:v>0.28000000000000003</c:v>
                </c:pt>
              </c:numCache>
            </c:numRef>
          </c:val>
          <c:extLst xmlns:c16r2="http://schemas.microsoft.com/office/drawing/2015/06/chart">
            <c:ext xmlns:c16="http://schemas.microsoft.com/office/drawing/2014/chart" uri="{C3380CC4-5D6E-409C-BE32-E72D297353CC}">
              <c16:uniqueId val="{00000006-026C-426C-8823-751F5572586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5.62</c:v>
                </c:pt>
                <c:pt idx="2">
                  <c:v>#N/A</c:v>
                </c:pt>
                <c:pt idx="3">
                  <c:v>9.44</c:v>
                </c:pt>
                <c:pt idx="4">
                  <c:v>#N/A</c:v>
                </c:pt>
                <c:pt idx="5">
                  <c:v>4.32</c:v>
                </c:pt>
                <c:pt idx="6">
                  <c:v>#N/A</c:v>
                </c:pt>
                <c:pt idx="7">
                  <c:v>9.17</c:v>
                </c:pt>
                <c:pt idx="8">
                  <c:v>#N/A</c:v>
                </c:pt>
                <c:pt idx="9">
                  <c:v>3.58</c:v>
                </c:pt>
              </c:numCache>
            </c:numRef>
          </c:val>
          <c:extLst xmlns:c16r2="http://schemas.microsoft.com/office/drawing/2015/06/chart">
            <c:ext xmlns:c16="http://schemas.microsoft.com/office/drawing/2014/chart" uri="{C3380CC4-5D6E-409C-BE32-E72D297353CC}">
              <c16:uniqueId val="{00000007-026C-426C-8823-751F5572586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2.62</c:v>
                </c:pt>
                <c:pt idx="2">
                  <c:v>#N/A</c:v>
                </c:pt>
                <c:pt idx="3">
                  <c:v>3.62</c:v>
                </c:pt>
                <c:pt idx="4">
                  <c:v>#N/A</c:v>
                </c:pt>
                <c:pt idx="5">
                  <c:v>4.71</c:v>
                </c:pt>
                <c:pt idx="6">
                  <c:v>#N/A</c:v>
                </c:pt>
                <c:pt idx="7">
                  <c:v>5.65</c:v>
                </c:pt>
                <c:pt idx="8">
                  <c:v>#N/A</c:v>
                </c:pt>
                <c:pt idx="9">
                  <c:v>6.81</c:v>
                </c:pt>
              </c:numCache>
            </c:numRef>
          </c:val>
          <c:extLst xmlns:c16r2="http://schemas.microsoft.com/office/drawing/2015/06/chart">
            <c:ext xmlns:c16="http://schemas.microsoft.com/office/drawing/2014/chart" uri="{C3380CC4-5D6E-409C-BE32-E72D297353CC}">
              <c16:uniqueId val="{00000008-026C-426C-8823-751F55725863}"/>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7.6</c:v>
                </c:pt>
                <c:pt idx="1">
                  <c:v>#N/A</c:v>
                </c:pt>
                <c:pt idx="2">
                  <c:v>8.2899999999999991</c:v>
                </c:pt>
                <c:pt idx="3">
                  <c:v>#N/A</c:v>
                </c:pt>
                <c:pt idx="4">
                  <c:v>4.63</c:v>
                </c:pt>
                <c:pt idx="5">
                  <c:v>#N/A</c:v>
                </c:pt>
                <c:pt idx="6">
                  <c:v>3.6</c:v>
                </c:pt>
                <c:pt idx="7">
                  <c:v>#N/A</c:v>
                </c:pt>
                <c:pt idx="8">
                  <c:v>0.93</c:v>
                </c:pt>
                <c:pt idx="9">
                  <c:v>#N/A</c:v>
                </c:pt>
              </c:numCache>
            </c:numRef>
          </c:val>
          <c:extLst xmlns:c16r2="http://schemas.microsoft.com/office/drawing/2015/06/chart">
            <c:ext xmlns:c16="http://schemas.microsoft.com/office/drawing/2014/chart" uri="{C3380CC4-5D6E-409C-BE32-E72D297353CC}">
              <c16:uniqueId val="{00000009-026C-426C-8823-751F55725863}"/>
            </c:ext>
          </c:extLst>
        </c:ser>
        <c:dLbls>
          <c:showLegendKey val="0"/>
          <c:showVal val="0"/>
          <c:showCatName val="0"/>
          <c:showSerName val="0"/>
          <c:showPercent val="0"/>
          <c:showBubbleSize val="0"/>
        </c:dLbls>
        <c:gapWidth val="150"/>
        <c:overlap val="100"/>
        <c:axId val="205693696"/>
        <c:axId val="205695232"/>
      </c:barChart>
      <c:catAx>
        <c:axId val="20569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695232"/>
        <c:crosses val="autoZero"/>
        <c:auto val="1"/>
        <c:lblAlgn val="ctr"/>
        <c:lblOffset val="100"/>
        <c:tickLblSkip val="1"/>
        <c:tickMarkSkip val="1"/>
        <c:noMultiLvlLbl val="0"/>
      </c:catAx>
      <c:valAx>
        <c:axId val="20569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9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968</c:v>
                </c:pt>
                <c:pt idx="5">
                  <c:v>913</c:v>
                </c:pt>
                <c:pt idx="8">
                  <c:v>849</c:v>
                </c:pt>
                <c:pt idx="11">
                  <c:v>816</c:v>
                </c:pt>
                <c:pt idx="14">
                  <c:v>766</c:v>
                </c:pt>
              </c:numCache>
            </c:numRef>
          </c:val>
          <c:extLst xmlns:c16r2="http://schemas.microsoft.com/office/drawing/2015/06/chart">
            <c:ext xmlns:c16="http://schemas.microsoft.com/office/drawing/2014/chart" uri="{C3380CC4-5D6E-409C-BE32-E72D297353CC}">
              <c16:uniqueId val="{00000000-F09A-4299-8C2B-1926B947F6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09A-4299-8C2B-1926B947F6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F09A-4299-8C2B-1926B947F6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145</c:v>
                </c:pt>
                <c:pt idx="3">
                  <c:v>146</c:v>
                </c:pt>
                <c:pt idx="6">
                  <c:v>100</c:v>
                </c:pt>
                <c:pt idx="9">
                  <c:v>100</c:v>
                </c:pt>
                <c:pt idx="12">
                  <c:v>100</c:v>
                </c:pt>
              </c:numCache>
            </c:numRef>
          </c:val>
          <c:extLst xmlns:c16r2="http://schemas.microsoft.com/office/drawing/2015/06/chart">
            <c:ext xmlns:c16="http://schemas.microsoft.com/office/drawing/2014/chart" uri="{C3380CC4-5D6E-409C-BE32-E72D297353CC}">
              <c16:uniqueId val="{00000003-F09A-4299-8C2B-1926B947F6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14</c:v>
                </c:pt>
                <c:pt idx="6">
                  <c:v>35</c:v>
                </c:pt>
                <c:pt idx="9">
                  <c:v>14</c:v>
                </c:pt>
                <c:pt idx="12">
                  <c:v>16</c:v>
                </c:pt>
              </c:numCache>
            </c:numRef>
          </c:val>
          <c:extLst xmlns:c16r2="http://schemas.microsoft.com/office/drawing/2015/06/chart">
            <c:ext xmlns:c16="http://schemas.microsoft.com/office/drawing/2014/chart" uri="{C3380CC4-5D6E-409C-BE32-E72D297353CC}">
              <c16:uniqueId val="{00000004-F09A-4299-8C2B-1926B947F6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09A-4299-8C2B-1926B947F6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09A-4299-8C2B-1926B947F6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1591</c:v>
                </c:pt>
                <c:pt idx="3">
                  <c:v>1455</c:v>
                </c:pt>
                <c:pt idx="6">
                  <c:v>1315</c:v>
                </c:pt>
                <c:pt idx="9">
                  <c:v>1145</c:v>
                </c:pt>
                <c:pt idx="12">
                  <c:v>1121</c:v>
                </c:pt>
              </c:numCache>
            </c:numRef>
          </c:val>
          <c:extLst xmlns:c16r2="http://schemas.microsoft.com/office/drawing/2015/06/chart">
            <c:ext xmlns:c16="http://schemas.microsoft.com/office/drawing/2014/chart" uri="{C3380CC4-5D6E-409C-BE32-E72D297353CC}">
              <c16:uniqueId val="{00000007-F09A-4299-8C2B-1926B947F658}"/>
            </c:ext>
          </c:extLst>
        </c:ser>
        <c:dLbls>
          <c:showLegendKey val="0"/>
          <c:showVal val="0"/>
          <c:showCatName val="0"/>
          <c:showSerName val="0"/>
          <c:showPercent val="0"/>
          <c:showBubbleSize val="0"/>
        </c:dLbls>
        <c:gapWidth val="100"/>
        <c:overlap val="100"/>
        <c:axId val="166707200"/>
        <c:axId val="16670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780</c:v>
                </c:pt>
                <c:pt idx="2">
                  <c:v>#N/A</c:v>
                </c:pt>
                <c:pt idx="3">
                  <c:v>#N/A</c:v>
                </c:pt>
                <c:pt idx="4">
                  <c:v>704</c:v>
                </c:pt>
                <c:pt idx="5">
                  <c:v>#N/A</c:v>
                </c:pt>
                <c:pt idx="6">
                  <c:v>#N/A</c:v>
                </c:pt>
                <c:pt idx="7">
                  <c:v>603</c:v>
                </c:pt>
                <c:pt idx="8">
                  <c:v>#N/A</c:v>
                </c:pt>
                <c:pt idx="9">
                  <c:v>#N/A</c:v>
                </c:pt>
                <c:pt idx="10">
                  <c:v>445</c:v>
                </c:pt>
                <c:pt idx="11">
                  <c:v>#N/A</c:v>
                </c:pt>
                <c:pt idx="12">
                  <c:v>#N/A</c:v>
                </c:pt>
                <c:pt idx="13">
                  <c:v>473</c:v>
                </c:pt>
                <c:pt idx="14">
                  <c:v>#N/A</c:v>
                </c:pt>
              </c:numCache>
            </c:numRef>
          </c:val>
          <c:smooth val="0"/>
          <c:extLst xmlns:c16r2="http://schemas.microsoft.com/office/drawing/2015/06/chart">
            <c:ext xmlns:c16="http://schemas.microsoft.com/office/drawing/2014/chart" uri="{C3380CC4-5D6E-409C-BE32-E72D297353CC}">
              <c16:uniqueId val="{00000008-F09A-4299-8C2B-1926B947F658}"/>
            </c:ext>
          </c:extLst>
        </c:ser>
        <c:dLbls>
          <c:showLegendKey val="0"/>
          <c:showVal val="0"/>
          <c:showCatName val="0"/>
          <c:showSerName val="0"/>
          <c:showPercent val="0"/>
          <c:showBubbleSize val="0"/>
        </c:dLbls>
        <c:marker val="1"/>
        <c:smooth val="0"/>
        <c:axId val="166707200"/>
        <c:axId val="166709120"/>
      </c:lineChart>
      <c:catAx>
        <c:axId val="1667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709120"/>
        <c:crosses val="autoZero"/>
        <c:auto val="1"/>
        <c:lblAlgn val="ctr"/>
        <c:lblOffset val="100"/>
        <c:tickLblSkip val="1"/>
        <c:tickMarkSkip val="1"/>
        <c:noMultiLvlLbl val="0"/>
      </c:catAx>
      <c:valAx>
        <c:axId val="16670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7162</c:v>
                </c:pt>
                <c:pt idx="5">
                  <c:v>7987</c:v>
                </c:pt>
                <c:pt idx="8">
                  <c:v>8511</c:v>
                </c:pt>
                <c:pt idx="11">
                  <c:v>8986</c:v>
                </c:pt>
                <c:pt idx="14">
                  <c:v>9426</c:v>
                </c:pt>
              </c:numCache>
            </c:numRef>
          </c:val>
          <c:extLst xmlns:c16r2="http://schemas.microsoft.com/office/drawing/2015/06/chart">
            <c:ext xmlns:c16="http://schemas.microsoft.com/office/drawing/2014/chart" uri="{C3380CC4-5D6E-409C-BE32-E72D297353CC}">
              <c16:uniqueId val="{00000000-48BB-447D-A54E-81CE265A04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401</c:v>
                </c:pt>
                <c:pt idx="5">
                  <c:v>318</c:v>
                </c:pt>
                <c:pt idx="8">
                  <c:v>279</c:v>
                </c:pt>
                <c:pt idx="11">
                  <c:v>277</c:v>
                </c:pt>
                <c:pt idx="14">
                  <c:v>246</c:v>
                </c:pt>
              </c:numCache>
            </c:numRef>
          </c:val>
          <c:extLst xmlns:c16r2="http://schemas.microsoft.com/office/drawing/2015/06/chart">
            <c:ext xmlns:c16="http://schemas.microsoft.com/office/drawing/2014/chart" uri="{C3380CC4-5D6E-409C-BE32-E72D297353CC}">
              <c16:uniqueId val="{00000001-48BB-447D-A54E-81CE265A04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2146</c:v>
                </c:pt>
                <c:pt idx="5">
                  <c:v>2550</c:v>
                </c:pt>
                <c:pt idx="8">
                  <c:v>3147</c:v>
                </c:pt>
                <c:pt idx="11">
                  <c:v>3845</c:v>
                </c:pt>
                <c:pt idx="14">
                  <c:v>4061</c:v>
                </c:pt>
              </c:numCache>
            </c:numRef>
          </c:val>
          <c:extLst xmlns:c16r2="http://schemas.microsoft.com/office/drawing/2015/06/chart">
            <c:ext xmlns:c16="http://schemas.microsoft.com/office/drawing/2014/chart" uri="{C3380CC4-5D6E-409C-BE32-E72D297353CC}">
              <c16:uniqueId val="{00000002-48BB-447D-A54E-81CE265A04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BB-447D-A54E-81CE265A04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BB-447D-A54E-81CE265A04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BB-447D-A54E-81CE265A04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1650</c:v>
                </c:pt>
                <c:pt idx="3">
                  <c:v>1706</c:v>
                </c:pt>
                <c:pt idx="6">
                  <c:v>1556</c:v>
                </c:pt>
                <c:pt idx="9">
                  <c:v>1424</c:v>
                </c:pt>
                <c:pt idx="12">
                  <c:v>1295</c:v>
                </c:pt>
              </c:numCache>
            </c:numRef>
          </c:val>
          <c:extLst xmlns:c16r2="http://schemas.microsoft.com/office/drawing/2015/06/chart">
            <c:ext xmlns:c16="http://schemas.microsoft.com/office/drawing/2014/chart" uri="{C3380CC4-5D6E-409C-BE32-E72D297353CC}">
              <c16:uniqueId val="{00000006-48BB-447D-A54E-81CE265A04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574</c:v>
                </c:pt>
                <c:pt idx="3">
                  <c:v>431</c:v>
                </c:pt>
                <c:pt idx="6">
                  <c:v>338</c:v>
                </c:pt>
                <c:pt idx="9">
                  <c:v>243</c:v>
                </c:pt>
                <c:pt idx="12">
                  <c:v>147</c:v>
                </c:pt>
              </c:numCache>
            </c:numRef>
          </c:val>
          <c:extLst xmlns:c16r2="http://schemas.microsoft.com/office/drawing/2015/06/chart">
            <c:ext xmlns:c16="http://schemas.microsoft.com/office/drawing/2014/chart" uri="{C3380CC4-5D6E-409C-BE32-E72D297353CC}">
              <c16:uniqueId val="{00000007-48BB-447D-A54E-81CE265A04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c:v>
                </c:pt>
                <c:pt idx="3">
                  <c:v>156</c:v>
                </c:pt>
                <c:pt idx="6">
                  <c:v>258</c:v>
                </c:pt>
                <c:pt idx="9">
                  <c:v>292</c:v>
                </c:pt>
                <c:pt idx="12">
                  <c:v>314</c:v>
                </c:pt>
              </c:numCache>
            </c:numRef>
          </c:val>
          <c:extLst xmlns:c16r2="http://schemas.microsoft.com/office/drawing/2015/06/chart">
            <c:ext xmlns:c16="http://schemas.microsoft.com/office/drawing/2014/chart" uri="{C3380CC4-5D6E-409C-BE32-E72D297353CC}">
              <c16:uniqueId val="{00000008-48BB-447D-A54E-81CE265A04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9</c:v>
                </c:pt>
                <c:pt idx="6">
                  <c:v>7</c:v>
                </c:pt>
                <c:pt idx="9">
                  <c:v>4</c:v>
                </c:pt>
                <c:pt idx="12">
                  <c:v>2</c:v>
                </c:pt>
              </c:numCache>
            </c:numRef>
          </c:val>
          <c:extLst xmlns:c16r2="http://schemas.microsoft.com/office/drawing/2015/06/chart">
            <c:ext xmlns:c16="http://schemas.microsoft.com/office/drawing/2014/chart" uri="{C3380CC4-5D6E-409C-BE32-E72D297353CC}">
              <c16:uniqueId val="{00000009-48BB-447D-A54E-81CE265A04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10696</c:v>
                </c:pt>
                <c:pt idx="3">
                  <c:v>11147</c:v>
                </c:pt>
                <c:pt idx="6">
                  <c:v>11793</c:v>
                </c:pt>
                <c:pt idx="9">
                  <c:v>12414</c:v>
                </c:pt>
                <c:pt idx="12">
                  <c:v>12930</c:v>
                </c:pt>
              </c:numCache>
            </c:numRef>
          </c:val>
          <c:extLst xmlns:c16r2="http://schemas.microsoft.com/office/drawing/2015/06/chart">
            <c:ext xmlns:c16="http://schemas.microsoft.com/office/drawing/2014/chart" uri="{C3380CC4-5D6E-409C-BE32-E72D297353CC}">
              <c16:uniqueId val="{0000000A-48BB-447D-A54E-81CE265A046B}"/>
            </c:ext>
          </c:extLst>
        </c:ser>
        <c:dLbls>
          <c:showLegendKey val="0"/>
          <c:showVal val="0"/>
          <c:showCatName val="0"/>
          <c:showSerName val="0"/>
          <c:showPercent val="0"/>
          <c:showBubbleSize val="0"/>
        </c:dLbls>
        <c:gapWidth val="100"/>
        <c:overlap val="100"/>
        <c:axId val="210993536"/>
        <c:axId val="21099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3372</c:v>
                </c:pt>
                <c:pt idx="2">
                  <c:v>#N/A</c:v>
                </c:pt>
                <c:pt idx="3">
                  <c:v>#N/A</c:v>
                </c:pt>
                <c:pt idx="4">
                  <c:v>2593</c:v>
                </c:pt>
                <c:pt idx="5">
                  <c:v>#N/A</c:v>
                </c:pt>
                <c:pt idx="6">
                  <c:v>#N/A</c:v>
                </c:pt>
                <c:pt idx="7">
                  <c:v>2015</c:v>
                </c:pt>
                <c:pt idx="8">
                  <c:v>#N/A</c:v>
                </c:pt>
                <c:pt idx="9">
                  <c:v>#N/A</c:v>
                </c:pt>
                <c:pt idx="10">
                  <c:v>1269</c:v>
                </c:pt>
                <c:pt idx="11">
                  <c:v>#N/A</c:v>
                </c:pt>
                <c:pt idx="12">
                  <c:v>#N/A</c:v>
                </c:pt>
                <c:pt idx="13">
                  <c:v>955</c:v>
                </c:pt>
                <c:pt idx="14">
                  <c:v>#N/A</c:v>
                </c:pt>
              </c:numCache>
            </c:numRef>
          </c:val>
          <c:smooth val="0"/>
          <c:extLst xmlns:c16r2="http://schemas.microsoft.com/office/drawing/2015/06/chart">
            <c:ext xmlns:c16="http://schemas.microsoft.com/office/drawing/2014/chart" uri="{C3380CC4-5D6E-409C-BE32-E72D297353CC}">
              <c16:uniqueId val="{0000000B-48BB-447D-A54E-81CE265A046B}"/>
            </c:ext>
          </c:extLst>
        </c:ser>
        <c:dLbls>
          <c:showLegendKey val="0"/>
          <c:showVal val="0"/>
          <c:showCatName val="0"/>
          <c:showSerName val="0"/>
          <c:showPercent val="0"/>
          <c:showBubbleSize val="0"/>
        </c:dLbls>
        <c:marker val="1"/>
        <c:smooth val="0"/>
        <c:axId val="210993536"/>
        <c:axId val="210995456"/>
      </c:lineChart>
      <c:catAx>
        <c:axId val="2109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995456"/>
        <c:crosses val="autoZero"/>
        <c:auto val="1"/>
        <c:lblAlgn val="ctr"/>
        <c:lblOffset val="100"/>
        <c:tickLblSkip val="1"/>
        <c:tickMarkSkip val="1"/>
        <c:noMultiLvlLbl val="0"/>
      </c:catAx>
      <c:valAx>
        <c:axId val="21099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99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1728</c:v>
                </c:pt>
                <c:pt idx="1">
                  <c:v>1850</c:v>
                </c:pt>
                <c:pt idx="2">
                  <c:v>2004</c:v>
                </c:pt>
              </c:numCache>
            </c:numRef>
          </c:val>
          <c:extLst xmlns:c16r2="http://schemas.microsoft.com/office/drawing/2015/06/chart">
            <c:ext xmlns:c16="http://schemas.microsoft.com/office/drawing/2014/chart" uri="{C3380CC4-5D6E-409C-BE32-E72D297353CC}">
              <c16:uniqueId val="{00000000-0C82-46C2-9A7E-0105EADC9D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260</c:v>
                </c:pt>
                <c:pt idx="1">
                  <c:v>261</c:v>
                </c:pt>
                <c:pt idx="2">
                  <c:v>261</c:v>
                </c:pt>
              </c:numCache>
            </c:numRef>
          </c:val>
          <c:extLst xmlns:c16r2="http://schemas.microsoft.com/office/drawing/2015/06/chart">
            <c:ext xmlns:c16="http://schemas.microsoft.com/office/drawing/2014/chart" uri="{C3380CC4-5D6E-409C-BE32-E72D297353CC}">
              <c16:uniqueId val="{00000001-0C82-46C2-9A7E-0105EADC9D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1045</c:v>
                </c:pt>
                <c:pt idx="1">
                  <c:v>1575</c:v>
                </c:pt>
                <c:pt idx="2">
                  <c:v>1590</c:v>
                </c:pt>
              </c:numCache>
            </c:numRef>
          </c:val>
          <c:extLst xmlns:c16r2="http://schemas.microsoft.com/office/drawing/2015/06/chart">
            <c:ext xmlns:c16="http://schemas.microsoft.com/office/drawing/2014/chart" uri="{C3380CC4-5D6E-409C-BE32-E72D297353CC}">
              <c16:uniqueId val="{00000002-0C82-46C2-9A7E-0105EADC9DF0}"/>
            </c:ext>
          </c:extLst>
        </c:ser>
        <c:dLbls>
          <c:showLegendKey val="0"/>
          <c:showVal val="0"/>
          <c:showCatName val="0"/>
          <c:showSerName val="0"/>
          <c:showPercent val="0"/>
          <c:showBubbleSize val="0"/>
        </c:dLbls>
        <c:gapWidth val="120"/>
        <c:overlap val="100"/>
        <c:axId val="211269120"/>
        <c:axId val="211270656"/>
      </c:barChart>
      <c:catAx>
        <c:axId val="2112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270656"/>
        <c:crosses val="autoZero"/>
        <c:auto val="1"/>
        <c:lblAlgn val="ctr"/>
        <c:lblOffset val="100"/>
        <c:tickLblSkip val="1"/>
        <c:tickMarkSkip val="1"/>
        <c:noMultiLvlLbl val="0"/>
      </c:catAx>
      <c:valAx>
        <c:axId val="211270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12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{B5D748B3-BBCC-4C7F-8247-6ADD58B967D0}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B8E-4032-84E6-D3B3BF7F5B4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{E7AEF38E-60B7-4D8D-8122-57C5DEB327EF}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8E-4032-84E6-D3B3BF7F5B4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{0A0DF035-2F3D-4BEE-89E2-1FDB500911C8}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8E-4032-84E6-D3B3BF7F5B4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{99AC40FE-8CF2-49BE-96B7-96AA1C4174C2}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8E-4032-84E6-D3B3BF7F5B4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{8F2F28C5-9603-46DD-9D5E-8A611DFBE069}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8E-4032-84E6-D3B3BF7F5B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{3687AAE0-E2C7-4196-B4E0-34F8E915B96C}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B8E-4032-84E6-D3B3BF7F5B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{3E0881B1-351C-4247-9779-7F84569456FD}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B8E-4032-84E6-D3B3BF7F5B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{9B1F9F69-BC61-4C43-B425-09E68E9F8649}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B8E-4032-84E6-D3B3BF7F5B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{2D4193C3-32CD-4B1F-AA6D-F6291D584A0F}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B8E-4032-84E6-D3B3BF7F5B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61.5</c:v>
                </c:pt>
                <c:pt idx="24">
                  <c:v>61.6</c:v>
                </c:pt>
                <c:pt idx="32">
                  <c:v>62.2</c:v>
                </c:pt>
              </c:numCache>
            </c:numRef>
          </c:xVal>
          <c:yVal>
            <c:numRef>
              <c:f>公会計指標分析・財政指標組合せ分析表!$BP$51:$DC$51</c:f>
              <c:numCache>
                <c:formatCode>#,##0.0;"▲ "#,##0.0</c:formatCode>
                <c:ptCount val="40"/>
                <c:pt idx="8">
                  <c:v>54.8</c:v>
                </c:pt>
                <c:pt idx="16">
                  <c:v>43.9</c:v>
                </c:pt>
                <c:pt idx="24">
                  <c:v>27.5</c:v>
                </c:pt>
                <c:pt idx="32">
                  <c:v>21.1</c:v>
                </c:pt>
              </c:numCache>
            </c:numRef>
          </c:yVal>
          <c:smooth val="0"/>
          <c:extLst xmlns:c16r2="http://schemas.microsoft.com/office/drawing/2015/06/chart">
            <c:ext xmlns:c16="http://schemas.microsoft.com/office/drawing/2014/chart" uri="{C3380CC4-5D6E-409C-BE32-E72D297353CC}">
              <c16:uniqueId val="{00000009-CB8E-4032-84E6-D3B3BF7F5B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{E93590B5-88BF-4BB3-8A33-9321535E60F8}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B8E-4032-84E6-D3B3BF7F5B4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{BB3303EA-F970-4783-8521-2D7A46CDE3BE}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8E-4032-84E6-D3B3BF7F5B4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{6ADFAEEF-6B10-48D6-8E53-12933C53EAE8}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8E-4032-84E6-D3B3BF7F5B4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{BCAFED72-DE84-4803-898E-AF215819FD3B}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8E-4032-84E6-D3B3BF7F5B4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{A566B289-723E-4905-8AF3-EA0FA47C1894}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8E-4032-84E6-D3B3BF7F5B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{460FB6BF-350E-4205-AB45-2A362FFB086A}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B8E-4032-84E6-D3B3BF7F5B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{1A93B66C-B9BC-4B82-BF6C-B15E53BFC5BF}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B8E-4032-84E6-D3B3BF7F5B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{733F7A9B-3961-4D7A-8B45-4CC14D7CCA2F}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B8E-4032-84E6-D3B3BF7F5B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{E8B75A94-78A4-42CA-96F1-D7CF64B889E0}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B8E-4032-84E6-D3B3BF7F5B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CB8E-4032-84E6-D3B3BF7F5B45}"/>
            </c:ext>
          </c:extLst>
        </c:ser>
        <c:dLbls>
          <c:showLegendKey val="0"/>
          <c:showVal val="1"/>
          <c:showCatName val="0"/>
          <c:showSerName val="0"/>
          <c:showPercent val="0"/>
          <c:showBubbleSize val="0"/>
        </c:dLbls>
        <c:axId val="210781312"/>
        <c:axId val="210783232"/>
      </c:scatterChart>
      <c:valAx>
        <c:axId val="210781312"/>
        <c:scaling>
          <c:orientation val="minMax"/>
          <c:max val="63"/>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783232"/>
        <c:crosses val="autoZero"/>
        <c:crossBetween val="midCat"/>
      </c:valAx>
      <c:valAx>
        <c:axId val="210783232"/>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781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{A4F4837B-5C1E-49AF-9D86-EF62E274B680}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A3-410E-B378-944CC1E104F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{C374998B-70C4-430B-A81E-0A8756823BFB}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A3-410E-B378-944CC1E104F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{2525D79F-DB75-4F4A-A5AF-F2CD7E5604B1}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A3-410E-B378-944CC1E104F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{8BBFCB37-FDA2-4E0A-AF19-53B47FCED435}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A3-410E-B378-944CC1E104F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{73E7A9DF-978D-40A9-972C-C15ED5E2E163}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A3-410E-B378-944CC1E104F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{BF8B2C96-9198-4C50-BBF8-605AD1E664F6}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A3-410E-B378-944CC1E104F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{38CD225C-CEBE-4E67-AA8F-76FA24AFEB54}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A3-410E-B378-944CC1E104F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{24FE5631-9D4A-4CBE-B958-F81214EAB42A}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A3-410E-B378-944CC1E104F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{589F5E69-8079-44D4-80A7-FA116D012A0A}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A3-410E-B378-944CC1E104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16.600000000000001</c:v>
                </c:pt>
                <c:pt idx="16">
                  <c:v>15</c:v>
                </c:pt>
                <c:pt idx="24">
                  <c:v>12.5</c:v>
                </c:pt>
                <c:pt idx="32">
                  <c:v>11</c:v>
                </c:pt>
              </c:numCache>
            </c:numRef>
          </c:xVal>
          <c:yVal>
            <c:numRef>
              <c:f>公会計指標分析・財政指標組合せ分析表!$BP$73:$DC$73</c:f>
              <c:numCache>
                <c:formatCode>#,##0.0;"▲ "#,##0.0</c:formatCode>
                <c:ptCount val="40"/>
                <c:pt idx="0">
                  <c:v>74.400000000000006</c:v>
                </c:pt>
                <c:pt idx="8">
                  <c:v>54.8</c:v>
                </c:pt>
                <c:pt idx="16">
                  <c:v>43.9</c:v>
                </c:pt>
                <c:pt idx="24">
                  <c:v>27.5</c:v>
                </c:pt>
                <c:pt idx="32">
                  <c:v>21.1</c:v>
                </c:pt>
              </c:numCache>
            </c:numRef>
          </c:yVal>
          <c:smooth val="0"/>
          <c:extLst xmlns:c16r2="http://schemas.microsoft.com/office/drawing/2015/06/chart">
            <c:ext xmlns:c16="http://schemas.microsoft.com/office/drawing/2014/chart" uri="{C3380CC4-5D6E-409C-BE32-E72D297353CC}">
              <c16:uniqueId val="{00000009-43A3-410E-B378-944CC1E104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{E97B2494-5792-4880-B4B3-B6A2ECE1E6CF}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A3-410E-B378-944CC1E104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{8DA3DB20-FED5-4B20-B76F-888A6A462A1E}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A3-410E-B378-944CC1E104F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{C937152C-6CD1-4150-A81F-E0AF6CCC3C04}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A3-410E-B378-944CC1E104F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{D05ACB04-CB37-449E-8CC3-1AB1469C5656}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A3-410E-B378-944CC1E104F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{A5FB52B6-09D0-4D41-A6D3-1AED7BEE32E7}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A3-410E-B378-944CC1E104F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{FA663D3F-D59A-4175-B905-AB1D419BA617}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A3-410E-B378-944CC1E104F2}"/>
                </c:ext>
              </c:extLst>
            </c:dLbl>
            <c:dLbl>
              <c:idx val="16"/>
              <c:layout>
                <c:manualLayout>
                  <c:x val="-2.706415010246372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{7BA4DA95-011D-4D51-B658-8F75DB23CC75}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A3-410E-B378-944CC1E104F2}"/>
                </c:ext>
              </c:extLst>
            </c:dLbl>
            <c:dLbl>
              <c:idx val="24"/>
              <c:layout>
                <c:manualLayout>
                  <c:x val="-3.633183313575754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{722F0A52-14FF-4F47-BAE3-A13B4DF1A751}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A3-410E-B378-944CC1E104F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{37D28E89-045F-429A-AAD3-C31BE846852D}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A3-410E-B378-944CC1E104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3A3-410E-B378-944CC1E104F2}"/>
            </c:ext>
          </c:extLst>
        </c:ser>
        <c:dLbls>
          <c:showLegendKey val="0"/>
          <c:showVal val="1"/>
          <c:showCatName val="0"/>
          <c:showSerName val="0"/>
          <c:showPercent val="0"/>
          <c:showBubbleSize val="0"/>
        </c:dLbls>
        <c:axId val="211133184"/>
        <c:axId val="211135104"/>
      </c:scatterChart>
      <c:valAx>
        <c:axId val="211133184"/>
        <c:scaling>
          <c:orientation val="minMax"/>
          <c:max val="18.7"/>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135104"/>
        <c:crosses val="autoZero"/>
        <c:crossBetween val="midCat"/>
      </c:valAx>
      <c:valAx>
        <c:axId val="211135104"/>
        <c:scaling>
          <c:orientation val="minMax"/>
          <c:max val="8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133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年度借換債の償還終了による償還金の減少に伴い、実質公債費比率が前年度より</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近年は、南海トラフ地震対策関連の防災対策事業等により市債発行額が増加したが、今後は、普通建設事業の計画的な実施に努めるとともに、交付税算入率の高い起債を優先的に発行する等、起債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発行額は近年増加傾向にあり、それに伴って、地方債現在高の増加等により、将来負担額が増加したものの、それ以上に財政調整基金等の充当可能基金残高や基準財政需要額算入見込額が増加したことで、充当可能財源等が増となり、将来負担比率の分子は</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百万円減となった。</a:t>
          </a:r>
        </a:p>
        <a:p>
          <a:r>
            <a:rPr kumimoji="1" lang="ja-JP" altLang="en-US" sz="1400">
              <a:latin typeface="ＭＳ ゴシック" pitchFamily="49" charset="-128"/>
              <a:ea typeface="ＭＳ ゴシック" pitchFamily="49" charset="-128"/>
            </a:rPr>
            <a:t>　今後も引き続き、住民サービスの充実は維持しつつ、市債の適正管理などにより、比率の改善に向けた取り組みを行う。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高知県室戸市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ふるさと室戸応援寄附金事業の拡大から、今後その他特定目的基金は増加する見込みである。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その他特定目的基金は、処分目的に沿って可能な限り充当し、市民サービスの向上に努める。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ふるさと室戸応援寄附金基金：地域資源の保全、地場産業の振興及び子どもたちの健全な育成など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：防災対策及び防災対策に要した経費に関連する市債の償還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：市の多様な歴史、伝統、文化、産業等を活かした独創的、個性的な地域づくりの推進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：地域医療の充実及び確保を図ること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：介護福祉の充実にかかる事業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ふるさと室戸応援寄附金基金：ふるさと室戸応援寄附金繰入金の増加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：県から交付された津波避難対策等加速化臨時交付金の積立による増加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：新市立診療所の安定運営に係る費用を見越して積立したことによる増加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ふるさと室戸応援寄附金基金：積極的に活用して、住民サービス向上に努める。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：南海トラフ地震に備えて、積極的に活用する。今後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：基金の使途目的に応じた事業に積極的に活用する。今後積み立てる予定はないので、減少していく見込み。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：新市立診療所の安定運営後も、赤字となる見通しであるため、令和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年度まで積み立てる計画。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：市内の介護施設の大規模改修等に備える。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財政調整基金は、決算剰余金の二分の一を下らない金額についてのみ積立を行っている。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積極的な積立は行わず、決算剰余金の状況を見ながら、積立を行う。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立診療所建設事業等の市債発行が予想される事業が後年度控えており、それに伴い、公債費が増大してくることを考慮し、決算剰余金の状況により、財政調整基金への積立ではなく、減債基金への積立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月策定の公共施設等総合管理計画において、公共施設等の延床面積を平成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％削減する目標を設定しており、老朽化の進む施設の集約や除却に取組んでいる。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有形固定資産減価償却率が類似団体及び県平均を上回っており、今後は、公共施設等個別施設計画により、適正な管理に努める。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27093</xdr:rowOff>
    </xdr:from>
    <xdr:to>
      <xdr:col>23</xdr:col>
      <xdr:colOff>136525</xdr:colOff>
      <xdr:row>30</xdr:row>
      <xdr:rowOff>128693</xdr:rowOff>
    </xdr:to>
    <xdr:sp macro="" textlink="">
      <xdr:nvSpPr>
        <xdr:cNvPr id="79" name="楕円 78"/>
        <xdr:cNvSpPr/>
      </xdr:nvSpPr>
      <xdr:spPr>
        <a:xfrm>
          <a:off x="47117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49970</xdr:rowOff>
    </xdr:from>
    <xdr:ext cx="405111" cy="259045"/>
    <xdr:sp macro="" textlink="">
      <xdr:nvSpPr>
        <xdr:cNvPr id="80" name="有形固定資産減価償却率該当値テキスト"/>
        <xdr:cNvSpPr txBox="1"/>
      </xdr:nvSpPr>
      <xdr:spPr>
        <a:xfrm>
          <a:off x="4813300" y="579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1" name="楕円 80"/>
        <xdr:cNvSpPr/>
      </xdr:nvSpPr>
      <xdr:spPr>
        <a:xfrm>
          <a:off x="4000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88688</xdr:rowOff>
    </xdr:to>
    <xdr:cxnSp macro="">
      <xdr:nvCxnSpPr>
        <xdr:cNvPr id="82" name="直線コネクタ 81"/>
        <xdr:cNvCxnSpPr/>
      </xdr:nvCxnSpPr>
      <xdr:spPr>
        <a:xfrm flipV="1">
          <a:off x="4051300" y="599291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3" name="楕円 82"/>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90488</xdr:rowOff>
    </xdr:to>
    <xdr:cxnSp macro="">
      <xdr:nvCxnSpPr>
        <xdr:cNvPr id="84" name="直線コネクタ 83"/>
        <xdr:cNvCxnSpPr/>
      </xdr:nvCxnSpPr>
      <xdr:spPr>
        <a:xfrm flipV="1">
          <a:off x="3289300" y="6003713"/>
          <a:ext cx="762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144039</xdr:rowOff>
    </xdr:from>
    <xdr:to>
      <xdr:col>11</xdr:col>
      <xdr:colOff>187325</xdr:colOff>
      <xdr:row>31</xdr:row>
      <xdr:rowOff>74189</xdr:rowOff>
    </xdr:to>
    <xdr:sp macro="" textlink="">
      <xdr:nvSpPr>
        <xdr:cNvPr id="85" name="楕円 84"/>
        <xdr:cNvSpPr/>
      </xdr:nvSpPr>
      <xdr:spPr>
        <a:xfrm>
          <a:off x="2476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90488</xdr:rowOff>
    </xdr:from>
    <xdr:to>
      <xdr:col>15</xdr:col>
      <xdr:colOff>136525</xdr:colOff>
      <xdr:row>31</xdr:row>
      <xdr:rowOff>23389</xdr:rowOff>
    </xdr:to>
    <xdr:cxnSp macro="">
      <xdr:nvCxnSpPr>
        <xdr:cNvPr id="86" name="直線コネクタ 85"/>
        <xdr:cNvCxnSpPr/>
      </xdr:nvCxnSpPr>
      <xdr:spPr>
        <a:xfrm flipV="1">
          <a:off x="2527300" y="6005513"/>
          <a:ext cx="762000" cy="10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90" name="n_1mainValue有形固定資産減価償却率"/>
        <xdr:cNvSpPr txBox="1"/>
      </xdr:nvSpPr>
      <xdr:spPr>
        <a:xfrm>
          <a:off x="38360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1" name="n_2main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90716</xdr:rowOff>
    </xdr:from>
    <xdr:ext cx="405111" cy="259045"/>
    <xdr:sp macro="" textlink="">
      <xdr:nvSpPr>
        <xdr:cNvPr id="92" name="n_3mainValue有形固定資産減価償却率"/>
        <xdr:cNvSpPr txBox="1"/>
      </xdr:nvSpPr>
      <xdr:spPr>
        <a:xfrm>
          <a:off x="2324744" y="583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125.6</a:t>
          </a:r>
          <a:r>
            <a:rPr kumimoji="1" lang="ja-JP" altLang="en-US" sz="1100">
              <a:latin typeface="ＭＳ Ｐゴシック" panose="020B0600070205080204" pitchFamily="50" charset="-128"/>
              <a:ea typeface="ＭＳ Ｐゴシック" panose="020B0600070205080204" pitchFamily="50" charset="-128"/>
            </a:rPr>
            <a:t>ポイント高くなり、類似団体内平均及び県内平均よりも、高くなっている。これは、将来負担額の増加や、補助費等が上昇したなどが要因である。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33879</xdr:rowOff>
    </xdr:from>
    <xdr:to>
      <xdr:col>76</xdr:col>
      <xdr:colOff>73025</xdr:colOff>
      <xdr:row>30</xdr:row>
      <xdr:rowOff>135479</xdr:rowOff>
    </xdr:to>
    <xdr:sp macro="" textlink="">
      <xdr:nvSpPr>
        <xdr:cNvPr id="136" name="楕円 135"/>
        <xdr:cNvSpPr/>
      </xdr:nvSpPr>
      <xdr:spPr>
        <a:xfrm>
          <a:off x="14744700" y="59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56756</xdr:rowOff>
    </xdr:from>
    <xdr:ext cx="469744" cy="259045"/>
    <xdr:sp macro="" textlink="">
      <xdr:nvSpPr>
        <xdr:cNvPr id="137" name="債務償還比率該当値テキスト"/>
        <xdr:cNvSpPr txBox="1"/>
      </xdr:nvSpPr>
      <xdr:spPr>
        <a:xfrm>
          <a:off x="14846300" y="580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163007</xdr:rowOff>
    </xdr:from>
    <xdr:to>
      <xdr:col>72</xdr:col>
      <xdr:colOff>123825</xdr:colOff>
      <xdr:row>31</xdr:row>
      <xdr:rowOff>93157</xdr:rowOff>
    </xdr:to>
    <xdr:sp macro="" textlink="">
      <xdr:nvSpPr>
        <xdr:cNvPr id="138" name="楕円 137"/>
        <xdr:cNvSpPr/>
      </xdr:nvSpPr>
      <xdr:spPr>
        <a:xfrm>
          <a:off x="14033500" y="60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84679</xdr:rowOff>
    </xdr:from>
    <xdr:to>
      <xdr:col>76</xdr:col>
      <xdr:colOff>22225</xdr:colOff>
      <xdr:row>31</xdr:row>
      <xdr:rowOff>42357</xdr:rowOff>
    </xdr:to>
    <xdr:cxnSp macro="">
      <xdr:nvCxnSpPr>
        <xdr:cNvPr id="139" name="直線コネクタ 138"/>
        <xdr:cNvCxnSpPr/>
      </xdr:nvCxnSpPr>
      <xdr:spPr>
        <a:xfrm flipV="1">
          <a:off x="14084300" y="5999704"/>
          <a:ext cx="711200" cy="1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84284</xdr:rowOff>
    </xdr:from>
    <xdr:ext cx="469744" cy="259045"/>
    <xdr:sp macro="" textlink="">
      <xdr:nvSpPr>
        <xdr:cNvPr id="141" name="n_1mainValue債務償還比率"/>
        <xdr:cNvSpPr txBox="1"/>
      </xdr:nvSpPr>
      <xdr:spPr>
        <a:xfrm>
          <a:off x="13836727" y="617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72" name="楕円 71"/>
        <xdr:cNvSpPr/>
      </xdr:nvSpPr>
      <xdr:spPr>
        <a:xfrm>
          <a:off x="4584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41746</xdr:rowOff>
    </xdr:from>
    <xdr:ext cx="405111" cy="259045"/>
    <xdr:sp macro="" textlink="">
      <xdr:nvSpPr>
        <xdr:cNvPr id="73" name="【道路】&#10;有形固定資産減価償却率該当値テキスト"/>
        <xdr:cNvSpPr txBox="1"/>
      </xdr:nvSpPr>
      <xdr:spPr>
        <a:xfrm>
          <a:off x="4673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33564</xdr:rowOff>
    </xdr:from>
    <xdr:to>
      <xdr:col>20</xdr:col>
      <xdr:colOff>38100</xdr:colOff>
      <xdr:row>36</xdr:row>
      <xdr:rowOff>135164</xdr:rowOff>
    </xdr:to>
    <xdr:sp macro="" textlink="">
      <xdr:nvSpPr>
        <xdr:cNvPr id="74" name="楕円 73"/>
        <xdr:cNvSpPr/>
      </xdr:nvSpPr>
      <xdr:spPr>
        <a:xfrm>
          <a:off x="3746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69669</xdr:rowOff>
    </xdr:from>
    <xdr:to>
      <xdr:col>24</xdr:col>
      <xdr:colOff>63500</xdr:colOff>
      <xdr:row>36</xdr:row>
      <xdr:rowOff>84364</xdr:rowOff>
    </xdr:to>
    <xdr:cxnSp macro="">
      <xdr:nvCxnSpPr>
        <xdr:cNvPr id="75" name="直線コネクタ 74"/>
        <xdr:cNvCxnSpPr/>
      </xdr:nvCxnSpPr>
      <xdr:spPr>
        <a:xfrm flipV="1">
          <a:off x="3797300" y="62418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6" name="楕円 75"/>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84364</xdr:rowOff>
    </xdr:from>
    <xdr:to>
      <xdr:col>19</xdr:col>
      <xdr:colOff>177800</xdr:colOff>
      <xdr:row>36</xdr:row>
      <xdr:rowOff>110490</xdr:rowOff>
    </xdr:to>
    <xdr:cxnSp macro="">
      <xdr:nvCxnSpPr>
        <xdr:cNvPr id="77" name="直線コネクタ 76"/>
        <xdr:cNvCxnSpPr/>
      </xdr:nvCxnSpPr>
      <xdr:spPr>
        <a:xfrm flipV="1">
          <a:off x="2908300" y="625656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41728</xdr:rowOff>
    </xdr:from>
    <xdr:to>
      <xdr:col>10</xdr:col>
      <xdr:colOff>165100</xdr:colOff>
      <xdr:row>36</xdr:row>
      <xdr:rowOff>143328</xdr:rowOff>
    </xdr:to>
    <xdr:sp macro="" textlink="">
      <xdr:nvSpPr>
        <xdr:cNvPr id="78" name="楕円 77"/>
        <xdr:cNvSpPr/>
      </xdr:nvSpPr>
      <xdr:spPr>
        <a:xfrm>
          <a:off x="1968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92528</xdr:rowOff>
    </xdr:from>
    <xdr:to>
      <xdr:col>15</xdr:col>
      <xdr:colOff>50800</xdr:colOff>
      <xdr:row>36</xdr:row>
      <xdr:rowOff>110490</xdr:rowOff>
    </xdr:to>
    <xdr:cxnSp macro="">
      <xdr:nvCxnSpPr>
        <xdr:cNvPr id="79" name="直線コネクタ 78"/>
        <xdr:cNvCxnSpPr/>
      </xdr:nvCxnSpPr>
      <xdr:spPr>
        <a:xfrm>
          <a:off x="2019300" y="62647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151691</xdr:rowOff>
    </xdr:from>
    <xdr:ext cx="405111" cy="259045"/>
    <xdr:sp macro="" textlink="">
      <xdr:nvSpPr>
        <xdr:cNvPr id="83" name="n_1mainValue【道路】&#10;有形固定資産減価償却率"/>
        <xdr:cNvSpPr txBox="1"/>
      </xdr:nvSpPr>
      <xdr:spPr>
        <a:xfrm>
          <a:off x="3582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4" name="n_2mainValue【道路】&#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5" name="n_3mainValue【道路】&#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14522</xdr:rowOff>
    </xdr:from>
    <xdr:to>
      <xdr:col>55</xdr:col>
      <xdr:colOff>50800</xdr:colOff>
      <xdr:row>38</xdr:row>
      <xdr:rowOff>116122</xdr:rowOff>
    </xdr:to>
    <xdr:sp macro="" textlink="">
      <xdr:nvSpPr>
        <xdr:cNvPr id="124" name="楕円 123"/>
        <xdr:cNvSpPr/>
      </xdr:nvSpPr>
      <xdr:spPr>
        <a:xfrm>
          <a:off x="10426700" y="65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37399</xdr:rowOff>
    </xdr:from>
    <xdr:ext cx="534377" cy="259045"/>
    <xdr:sp macro="" textlink="">
      <xdr:nvSpPr>
        <xdr:cNvPr id="125" name="【道路】&#10;一人当たり延長該当値テキスト"/>
        <xdr:cNvSpPr txBox="1"/>
      </xdr:nvSpPr>
      <xdr:spPr>
        <a:xfrm>
          <a:off x="10515600" y="63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37040</xdr:rowOff>
    </xdr:from>
    <xdr:to>
      <xdr:col>50</xdr:col>
      <xdr:colOff>165100</xdr:colOff>
      <xdr:row>38</xdr:row>
      <xdr:rowOff>138640</xdr:rowOff>
    </xdr:to>
    <xdr:sp macro="" textlink="">
      <xdr:nvSpPr>
        <xdr:cNvPr id="126" name="楕円 125"/>
        <xdr:cNvSpPr/>
      </xdr:nvSpPr>
      <xdr:spPr>
        <a:xfrm>
          <a:off x="9588500" y="65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65322</xdr:rowOff>
    </xdr:from>
    <xdr:to>
      <xdr:col>55</xdr:col>
      <xdr:colOff>0</xdr:colOff>
      <xdr:row>38</xdr:row>
      <xdr:rowOff>87840</xdr:rowOff>
    </xdr:to>
    <xdr:cxnSp macro="">
      <xdr:nvCxnSpPr>
        <xdr:cNvPr id="127" name="直線コネクタ 126"/>
        <xdr:cNvCxnSpPr/>
      </xdr:nvCxnSpPr>
      <xdr:spPr>
        <a:xfrm flipV="1">
          <a:off x="9639300" y="6580422"/>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74435</xdr:rowOff>
    </xdr:from>
    <xdr:to>
      <xdr:col>46</xdr:col>
      <xdr:colOff>38100</xdr:colOff>
      <xdr:row>39</xdr:row>
      <xdr:rowOff>4585</xdr:rowOff>
    </xdr:to>
    <xdr:sp macro="" textlink="">
      <xdr:nvSpPr>
        <xdr:cNvPr id="128" name="楕円 127"/>
        <xdr:cNvSpPr/>
      </xdr:nvSpPr>
      <xdr:spPr>
        <a:xfrm>
          <a:off x="8699500" y="65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87840</xdr:rowOff>
    </xdr:from>
    <xdr:to>
      <xdr:col>50</xdr:col>
      <xdr:colOff>114300</xdr:colOff>
      <xdr:row>38</xdr:row>
      <xdr:rowOff>125235</xdr:rowOff>
    </xdr:to>
    <xdr:cxnSp macro="">
      <xdr:nvCxnSpPr>
        <xdr:cNvPr id="129" name="直線コネクタ 128"/>
        <xdr:cNvCxnSpPr/>
      </xdr:nvCxnSpPr>
      <xdr:spPr>
        <a:xfrm flipV="1">
          <a:off x="8750300" y="6602940"/>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92322</xdr:rowOff>
    </xdr:from>
    <xdr:to>
      <xdr:col>41</xdr:col>
      <xdr:colOff>101600</xdr:colOff>
      <xdr:row>39</xdr:row>
      <xdr:rowOff>22472</xdr:rowOff>
    </xdr:to>
    <xdr:sp macro="" textlink="">
      <xdr:nvSpPr>
        <xdr:cNvPr id="130" name="楕円 129"/>
        <xdr:cNvSpPr/>
      </xdr:nvSpPr>
      <xdr:spPr>
        <a:xfrm>
          <a:off x="7810500" y="66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125235</xdr:rowOff>
    </xdr:from>
    <xdr:to>
      <xdr:col>45</xdr:col>
      <xdr:colOff>177800</xdr:colOff>
      <xdr:row>38</xdr:row>
      <xdr:rowOff>143122</xdr:rowOff>
    </xdr:to>
    <xdr:cxnSp macro="">
      <xdr:nvCxnSpPr>
        <xdr:cNvPr id="131" name="直線コネクタ 130"/>
        <xdr:cNvCxnSpPr/>
      </xdr:nvCxnSpPr>
      <xdr:spPr>
        <a:xfrm flipV="1">
          <a:off x="7861300" y="6640335"/>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155167</xdr:rowOff>
    </xdr:from>
    <xdr:ext cx="534377" cy="259045"/>
    <xdr:sp macro="" textlink="">
      <xdr:nvSpPr>
        <xdr:cNvPr id="135" name="n_1mainValue【道路】&#10;一人当たり延長"/>
        <xdr:cNvSpPr txBox="1"/>
      </xdr:nvSpPr>
      <xdr:spPr>
        <a:xfrm>
          <a:off x="9359411" y="63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21112</xdr:rowOff>
    </xdr:from>
    <xdr:ext cx="534377" cy="259045"/>
    <xdr:sp macro="" textlink="">
      <xdr:nvSpPr>
        <xdr:cNvPr id="136" name="n_2mainValue【道路】&#10;一人当たり延長"/>
        <xdr:cNvSpPr txBox="1"/>
      </xdr:nvSpPr>
      <xdr:spPr>
        <a:xfrm>
          <a:off x="8483111" y="63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39000</xdr:rowOff>
    </xdr:from>
    <xdr:ext cx="534377" cy="259045"/>
    <xdr:sp macro="" textlink="">
      <xdr:nvSpPr>
        <xdr:cNvPr id="137" name="n_3mainValue【道路】&#10;一人当たり延長"/>
        <xdr:cNvSpPr txBox="1"/>
      </xdr:nvSpPr>
      <xdr:spPr>
        <a:xfrm>
          <a:off x="7594111" y="6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117384</xdr:rowOff>
    </xdr:from>
    <xdr:to>
      <xdr:col>24</xdr:col>
      <xdr:colOff>114300</xdr:colOff>
      <xdr:row>57</xdr:row>
      <xdr:rowOff>47534</xdr:rowOff>
    </xdr:to>
    <xdr:sp macro="" textlink="">
      <xdr:nvSpPr>
        <xdr:cNvPr id="178" name="楕円 177"/>
        <xdr:cNvSpPr/>
      </xdr:nvSpPr>
      <xdr:spPr>
        <a:xfrm>
          <a:off x="45847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140261</xdr:rowOff>
    </xdr:from>
    <xdr:ext cx="405111" cy="259045"/>
    <xdr:sp macro="" textlink="">
      <xdr:nvSpPr>
        <xdr:cNvPr id="179" name="【橋りょう・トンネル】&#10;有形固定資産減価償却率該当値テキスト"/>
        <xdr:cNvSpPr txBox="1"/>
      </xdr:nvSpPr>
      <xdr:spPr>
        <a:xfrm>
          <a:off x="4673600" y="95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80" name="楕円 179"/>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168184</xdr:rowOff>
    </xdr:from>
    <xdr:to>
      <xdr:col>24</xdr:col>
      <xdr:colOff>63500</xdr:colOff>
      <xdr:row>57</xdr:row>
      <xdr:rowOff>11430</xdr:rowOff>
    </xdr:to>
    <xdr:cxnSp macro="">
      <xdr:nvCxnSpPr>
        <xdr:cNvPr id="181" name="直線コネクタ 180"/>
        <xdr:cNvCxnSpPr/>
      </xdr:nvCxnSpPr>
      <xdr:spPr>
        <a:xfrm flipV="1">
          <a:off x="3797300" y="97693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122283</xdr:rowOff>
    </xdr:from>
    <xdr:to>
      <xdr:col>15</xdr:col>
      <xdr:colOff>101600</xdr:colOff>
      <xdr:row>57</xdr:row>
      <xdr:rowOff>52433</xdr:rowOff>
    </xdr:to>
    <xdr:sp macro="" textlink="">
      <xdr:nvSpPr>
        <xdr:cNvPr id="182" name="楕円 181"/>
        <xdr:cNvSpPr/>
      </xdr:nvSpPr>
      <xdr:spPr>
        <a:xfrm>
          <a:off x="2857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1633</xdr:rowOff>
    </xdr:from>
    <xdr:to>
      <xdr:col>19</xdr:col>
      <xdr:colOff>177800</xdr:colOff>
      <xdr:row>57</xdr:row>
      <xdr:rowOff>11430</xdr:rowOff>
    </xdr:to>
    <xdr:cxnSp macro="">
      <xdr:nvCxnSpPr>
        <xdr:cNvPr id="183" name="直線コネクタ 182"/>
        <xdr:cNvCxnSpPr/>
      </xdr:nvCxnSpPr>
      <xdr:spPr>
        <a:xfrm>
          <a:off x="2908300" y="97742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84" name="楕円 183"/>
        <xdr:cNvSpPr/>
      </xdr:nvSpPr>
      <xdr:spPr>
        <a:xfrm>
          <a:off x="1968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1633</xdr:rowOff>
    </xdr:from>
    <xdr:to>
      <xdr:col>15</xdr:col>
      <xdr:colOff>50800</xdr:colOff>
      <xdr:row>57</xdr:row>
      <xdr:rowOff>57150</xdr:rowOff>
    </xdr:to>
    <xdr:cxnSp macro="">
      <xdr:nvCxnSpPr>
        <xdr:cNvPr id="185" name="直線コネクタ 184"/>
        <xdr:cNvCxnSpPr/>
      </xdr:nvCxnSpPr>
      <xdr:spPr>
        <a:xfrm flipV="1">
          <a:off x="2019300" y="97742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89" name="n_1mainValue【橋りょう・トンネ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68960</xdr:rowOff>
    </xdr:from>
    <xdr:ext cx="405111" cy="259045"/>
    <xdr:sp macro="" textlink="">
      <xdr:nvSpPr>
        <xdr:cNvPr id="190" name="n_2mainValue【橋りょう・トンネル】&#10;有形固定資産減価償却率"/>
        <xdr:cNvSpPr txBox="1"/>
      </xdr:nvSpPr>
      <xdr:spPr>
        <a:xfrm>
          <a:off x="27057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124477</xdr:rowOff>
    </xdr:from>
    <xdr:ext cx="405111" cy="259045"/>
    <xdr:sp macro="" textlink="">
      <xdr:nvSpPr>
        <xdr:cNvPr id="191" name="n_3mainValue【橋りょう・トンネル】&#10;有形固定資産減価償却率"/>
        <xdr:cNvSpPr txBox="1"/>
      </xdr:nvSpPr>
      <xdr:spPr>
        <a:xfrm>
          <a:off x="1816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42753</xdr:rowOff>
    </xdr:from>
    <xdr:to>
      <xdr:col>55</xdr:col>
      <xdr:colOff>50800</xdr:colOff>
      <xdr:row>61</xdr:row>
      <xdr:rowOff>144353</xdr:rowOff>
    </xdr:to>
    <xdr:sp macro="" textlink="">
      <xdr:nvSpPr>
        <xdr:cNvPr id="228" name="楕円 227"/>
        <xdr:cNvSpPr/>
      </xdr:nvSpPr>
      <xdr:spPr>
        <a:xfrm>
          <a:off x="10426700" y="105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65630</xdr:rowOff>
    </xdr:from>
    <xdr:ext cx="599010" cy="259045"/>
    <xdr:sp macro="" textlink="">
      <xdr:nvSpPr>
        <xdr:cNvPr id="229" name="【橋りょう・トンネル】&#10;一人当たり有形固定資産（償却資産）額該当値テキスト"/>
        <xdr:cNvSpPr txBox="1"/>
      </xdr:nvSpPr>
      <xdr:spPr>
        <a:xfrm>
          <a:off x="10515600" y="1035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55027</xdr:rowOff>
    </xdr:from>
    <xdr:to>
      <xdr:col>50</xdr:col>
      <xdr:colOff>165100</xdr:colOff>
      <xdr:row>61</xdr:row>
      <xdr:rowOff>156627</xdr:rowOff>
    </xdr:to>
    <xdr:sp macro="" textlink="">
      <xdr:nvSpPr>
        <xdr:cNvPr id="230" name="楕円 229"/>
        <xdr:cNvSpPr/>
      </xdr:nvSpPr>
      <xdr:spPr>
        <a:xfrm>
          <a:off x="9588500" y="105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93553</xdr:rowOff>
    </xdr:from>
    <xdr:to>
      <xdr:col>55</xdr:col>
      <xdr:colOff>0</xdr:colOff>
      <xdr:row>61</xdr:row>
      <xdr:rowOff>105827</xdr:rowOff>
    </xdr:to>
    <xdr:cxnSp macro="">
      <xdr:nvCxnSpPr>
        <xdr:cNvPr id="231" name="直線コネクタ 230"/>
        <xdr:cNvCxnSpPr/>
      </xdr:nvCxnSpPr>
      <xdr:spPr>
        <a:xfrm flipV="1">
          <a:off x="9639300" y="10552003"/>
          <a:ext cx="838200" cy="1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156820</xdr:rowOff>
    </xdr:from>
    <xdr:to>
      <xdr:col>46</xdr:col>
      <xdr:colOff>38100</xdr:colOff>
      <xdr:row>61</xdr:row>
      <xdr:rowOff>86970</xdr:rowOff>
    </xdr:to>
    <xdr:sp macro="" textlink="">
      <xdr:nvSpPr>
        <xdr:cNvPr id="232" name="楕円 231"/>
        <xdr:cNvSpPr/>
      </xdr:nvSpPr>
      <xdr:spPr>
        <a:xfrm>
          <a:off x="8699500" y="10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36170</xdr:rowOff>
    </xdr:from>
    <xdr:to>
      <xdr:col>50</xdr:col>
      <xdr:colOff>114300</xdr:colOff>
      <xdr:row>61</xdr:row>
      <xdr:rowOff>105827</xdr:rowOff>
    </xdr:to>
    <xdr:cxnSp macro="">
      <xdr:nvCxnSpPr>
        <xdr:cNvPr id="233" name="直線コネクタ 232"/>
        <xdr:cNvCxnSpPr/>
      </xdr:nvCxnSpPr>
      <xdr:spPr>
        <a:xfrm>
          <a:off x="8750300" y="10494620"/>
          <a:ext cx="8890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71524</xdr:rowOff>
    </xdr:from>
    <xdr:to>
      <xdr:col>41</xdr:col>
      <xdr:colOff>101600</xdr:colOff>
      <xdr:row>62</xdr:row>
      <xdr:rowOff>1674</xdr:rowOff>
    </xdr:to>
    <xdr:sp macro="" textlink="">
      <xdr:nvSpPr>
        <xdr:cNvPr id="234" name="楕円 233"/>
        <xdr:cNvSpPr/>
      </xdr:nvSpPr>
      <xdr:spPr>
        <a:xfrm>
          <a:off x="7810500" y="105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36170</xdr:rowOff>
    </xdr:from>
    <xdr:to>
      <xdr:col>45</xdr:col>
      <xdr:colOff>177800</xdr:colOff>
      <xdr:row>61</xdr:row>
      <xdr:rowOff>122324</xdr:rowOff>
    </xdr:to>
    <xdr:cxnSp macro="">
      <xdr:nvCxnSpPr>
        <xdr:cNvPr id="235" name="直線コネクタ 234"/>
        <xdr:cNvCxnSpPr/>
      </xdr:nvCxnSpPr>
      <xdr:spPr>
        <a:xfrm flipV="1">
          <a:off x="7861300" y="10494620"/>
          <a:ext cx="889000" cy="8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1704</xdr:rowOff>
    </xdr:from>
    <xdr:ext cx="599010" cy="259045"/>
    <xdr:sp macro="" textlink="">
      <xdr:nvSpPr>
        <xdr:cNvPr id="239" name="n_1mainValue【橋りょう・トンネル】&#10;一人当たり有形固定資産（償却資産）額"/>
        <xdr:cNvSpPr txBox="1"/>
      </xdr:nvSpPr>
      <xdr:spPr>
        <a:xfrm>
          <a:off x="9327095" y="1028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103497</xdr:rowOff>
    </xdr:from>
    <xdr:ext cx="599010" cy="259045"/>
    <xdr:sp macro="" textlink="">
      <xdr:nvSpPr>
        <xdr:cNvPr id="240" name="n_2mainValue【橋りょう・トンネル】&#10;一人当たり有形固定資産（償却資産）額"/>
        <xdr:cNvSpPr txBox="1"/>
      </xdr:nvSpPr>
      <xdr:spPr>
        <a:xfrm>
          <a:off x="8450795" y="1021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18201</xdr:rowOff>
    </xdr:from>
    <xdr:ext cx="599010" cy="259045"/>
    <xdr:sp macro="" textlink="">
      <xdr:nvSpPr>
        <xdr:cNvPr id="241" name="n_3mainValue【橋りょう・トンネル】&#10;一人当たり有形固定資産（償却資産）額"/>
        <xdr:cNvSpPr txBox="1"/>
      </xdr:nvSpPr>
      <xdr:spPr>
        <a:xfrm>
          <a:off x="7561795" y="1030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81" name="楕円 280"/>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82" name="【公営住宅】&#10;有形固定資産減価償却率該当値テキスト"/>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83" name="楕円 282"/>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99061</xdr:rowOff>
    </xdr:to>
    <xdr:cxnSp macro="">
      <xdr:nvCxnSpPr>
        <xdr:cNvPr id="284" name="直線コネクタ 283"/>
        <xdr:cNvCxnSpPr/>
      </xdr:nvCxnSpPr>
      <xdr:spPr>
        <a:xfrm flipV="1">
          <a:off x="3797300" y="139617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85" name="楕円 284"/>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81</xdr:row>
      <xdr:rowOff>158114</xdr:rowOff>
    </xdr:to>
    <xdr:cxnSp macro="">
      <xdr:nvCxnSpPr>
        <xdr:cNvPr id="286" name="直線コネクタ 285"/>
        <xdr:cNvCxnSpPr/>
      </xdr:nvCxnSpPr>
      <xdr:spPr>
        <a:xfrm flipV="1">
          <a:off x="2908300" y="139865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287" name="楕円 286"/>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20955</xdr:rowOff>
    </xdr:to>
    <xdr:cxnSp macro="">
      <xdr:nvCxnSpPr>
        <xdr:cNvPr id="288" name="直線コネクタ 287"/>
        <xdr:cNvCxnSpPr/>
      </xdr:nvCxnSpPr>
      <xdr:spPr>
        <a:xfrm flipV="1">
          <a:off x="2019300" y="14045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92" name="n_1mainValue【公営住宅】&#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293" name="n_2mainValue【公営住宅】&#10;有形固定資産減価償却率"/>
        <xdr:cNvSpPr txBox="1"/>
      </xdr:nvSpPr>
      <xdr:spPr>
        <a:xfrm>
          <a:off x="2705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62882</xdr:rowOff>
    </xdr:from>
    <xdr:ext cx="405111" cy="259045"/>
    <xdr:sp macro="" textlink="">
      <xdr:nvSpPr>
        <xdr:cNvPr id="294" name="n_3mainValue【公営住宅】&#10;有形固定資産減価償却率"/>
        <xdr:cNvSpPr txBox="1"/>
      </xdr:nvSpPr>
      <xdr:spPr>
        <a:xfrm>
          <a:off x="1816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67801</xdr:rowOff>
    </xdr:from>
    <xdr:to>
      <xdr:col>55</xdr:col>
      <xdr:colOff>50800</xdr:colOff>
      <xdr:row>83</xdr:row>
      <xdr:rowOff>169401</xdr:rowOff>
    </xdr:to>
    <xdr:sp macro="" textlink="">
      <xdr:nvSpPr>
        <xdr:cNvPr id="335" name="楕円 334"/>
        <xdr:cNvSpPr/>
      </xdr:nvSpPr>
      <xdr:spPr>
        <a:xfrm>
          <a:off x="10426700" y="142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90678</xdr:rowOff>
    </xdr:from>
    <xdr:ext cx="469744" cy="259045"/>
    <xdr:sp macro="" textlink="">
      <xdr:nvSpPr>
        <xdr:cNvPr id="336" name="【公営住宅】&#10;一人当たり面積該当値テキスト"/>
        <xdr:cNvSpPr txBox="1"/>
      </xdr:nvSpPr>
      <xdr:spPr>
        <a:xfrm>
          <a:off x="10515600" y="141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87395</xdr:rowOff>
    </xdr:from>
    <xdr:to>
      <xdr:col>50</xdr:col>
      <xdr:colOff>165100</xdr:colOff>
      <xdr:row>84</xdr:row>
      <xdr:rowOff>17545</xdr:rowOff>
    </xdr:to>
    <xdr:sp macro="" textlink="">
      <xdr:nvSpPr>
        <xdr:cNvPr id="337" name="楕円 336"/>
        <xdr:cNvSpPr/>
      </xdr:nvSpPr>
      <xdr:spPr>
        <a:xfrm>
          <a:off x="9588500" y="143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118601</xdr:rowOff>
    </xdr:from>
    <xdr:to>
      <xdr:col>55</xdr:col>
      <xdr:colOff>0</xdr:colOff>
      <xdr:row>83</xdr:row>
      <xdr:rowOff>138195</xdr:rowOff>
    </xdr:to>
    <xdr:cxnSp macro="">
      <xdr:nvCxnSpPr>
        <xdr:cNvPr id="338" name="直線コネクタ 337"/>
        <xdr:cNvCxnSpPr/>
      </xdr:nvCxnSpPr>
      <xdr:spPr>
        <a:xfrm flipV="1">
          <a:off x="9639300" y="143489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129358</xdr:rowOff>
    </xdr:from>
    <xdr:to>
      <xdr:col>46</xdr:col>
      <xdr:colOff>38100</xdr:colOff>
      <xdr:row>84</xdr:row>
      <xdr:rowOff>59508</xdr:rowOff>
    </xdr:to>
    <xdr:sp macro="" textlink="">
      <xdr:nvSpPr>
        <xdr:cNvPr id="339" name="楕円 338"/>
        <xdr:cNvSpPr/>
      </xdr:nvSpPr>
      <xdr:spPr>
        <a:xfrm>
          <a:off x="869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138195</xdr:rowOff>
    </xdr:from>
    <xdr:to>
      <xdr:col>50</xdr:col>
      <xdr:colOff>114300</xdr:colOff>
      <xdr:row>84</xdr:row>
      <xdr:rowOff>8708</xdr:rowOff>
    </xdr:to>
    <xdr:cxnSp macro="">
      <xdr:nvCxnSpPr>
        <xdr:cNvPr id="340" name="直線コネクタ 339"/>
        <xdr:cNvCxnSpPr/>
      </xdr:nvCxnSpPr>
      <xdr:spPr>
        <a:xfrm flipV="1">
          <a:off x="8750300" y="14368545"/>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140626</xdr:rowOff>
    </xdr:from>
    <xdr:to>
      <xdr:col>41</xdr:col>
      <xdr:colOff>101600</xdr:colOff>
      <xdr:row>84</xdr:row>
      <xdr:rowOff>70776</xdr:rowOff>
    </xdr:to>
    <xdr:sp macro="" textlink="">
      <xdr:nvSpPr>
        <xdr:cNvPr id="341" name="楕円 340"/>
        <xdr:cNvSpPr/>
      </xdr:nvSpPr>
      <xdr:spPr>
        <a:xfrm>
          <a:off x="7810500" y="143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8708</xdr:rowOff>
    </xdr:from>
    <xdr:to>
      <xdr:col>45</xdr:col>
      <xdr:colOff>177800</xdr:colOff>
      <xdr:row>84</xdr:row>
      <xdr:rowOff>19976</xdr:rowOff>
    </xdr:to>
    <xdr:cxnSp macro="">
      <xdr:nvCxnSpPr>
        <xdr:cNvPr id="342" name="直線コネクタ 341"/>
        <xdr:cNvCxnSpPr/>
      </xdr:nvCxnSpPr>
      <xdr:spPr>
        <a:xfrm flipV="1">
          <a:off x="7861300" y="14410508"/>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34072</xdr:rowOff>
    </xdr:from>
    <xdr:ext cx="469744" cy="259045"/>
    <xdr:sp macro="" textlink="">
      <xdr:nvSpPr>
        <xdr:cNvPr id="346" name="n_1mainValue【公営住宅】&#10;一人当たり面積"/>
        <xdr:cNvSpPr txBox="1"/>
      </xdr:nvSpPr>
      <xdr:spPr>
        <a:xfrm>
          <a:off x="9391727" y="140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76035</xdr:rowOff>
    </xdr:from>
    <xdr:ext cx="469744" cy="259045"/>
    <xdr:sp macro="" textlink="">
      <xdr:nvSpPr>
        <xdr:cNvPr id="347" name="n_2mainValue【公営住宅】&#10;一人当たり面積"/>
        <xdr:cNvSpPr txBox="1"/>
      </xdr:nvSpPr>
      <xdr:spPr>
        <a:xfrm>
          <a:off x="8515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87303</xdr:rowOff>
    </xdr:from>
    <xdr:ext cx="469744" cy="259045"/>
    <xdr:sp macro="" textlink="">
      <xdr:nvSpPr>
        <xdr:cNvPr id="348" name="n_3mainValue【公営住宅】&#10;一人当たり面積"/>
        <xdr:cNvSpPr txBox="1"/>
      </xdr:nvSpPr>
      <xdr:spPr>
        <a:xfrm>
          <a:off x="7626427" y="1414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4173</xdr:rowOff>
    </xdr:from>
    <xdr:to>
      <xdr:col>24</xdr:col>
      <xdr:colOff>114300</xdr:colOff>
      <xdr:row>103</xdr:row>
      <xdr:rowOff>105773</xdr:rowOff>
    </xdr:to>
    <xdr:sp macro="" textlink="">
      <xdr:nvSpPr>
        <xdr:cNvPr id="389" name="楕円 388"/>
        <xdr:cNvSpPr/>
      </xdr:nvSpPr>
      <xdr:spPr>
        <a:xfrm>
          <a:off x="4584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27050</xdr:rowOff>
    </xdr:from>
    <xdr:ext cx="405111" cy="259045"/>
    <xdr:sp macro="" textlink="">
      <xdr:nvSpPr>
        <xdr:cNvPr id="390" name="【港湾・漁港】&#10;有形固定資産減価償却率該当値テキスト"/>
        <xdr:cNvSpPr txBox="1"/>
      </xdr:nvSpPr>
      <xdr:spPr>
        <a:xfrm>
          <a:off x="4673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391" name="楕円 390"/>
        <xdr:cNvSpPr/>
      </xdr:nvSpPr>
      <xdr:spPr>
        <a:xfrm>
          <a:off x="3746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54973</xdr:rowOff>
    </xdr:from>
    <xdr:to>
      <xdr:col>24</xdr:col>
      <xdr:colOff>63500</xdr:colOff>
      <xdr:row>103</xdr:row>
      <xdr:rowOff>94162</xdr:rowOff>
    </xdr:to>
    <xdr:cxnSp macro="">
      <xdr:nvCxnSpPr>
        <xdr:cNvPr id="392" name="直線コネクタ 391"/>
        <xdr:cNvCxnSpPr/>
      </xdr:nvCxnSpPr>
      <xdr:spPr>
        <a:xfrm flipV="1">
          <a:off x="3797300" y="177143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51526</xdr:rowOff>
    </xdr:from>
    <xdr:to>
      <xdr:col>15</xdr:col>
      <xdr:colOff>101600</xdr:colOff>
      <xdr:row>103</xdr:row>
      <xdr:rowOff>153126</xdr:rowOff>
    </xdr:to>
    <xdr:sp macro="" textlink="">
      <xdr:nvSpPr>
        <xdr:cNvPr id="393" name="楕円 392"/>
        <xdr:cNvSpPr/>
      </xdr:nvSpPr>
      <xdr:spPr>
        <a:xfrm>
          <a:off x="2857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94162</xdr:rowOff>
    </xdr:from>
    <xdr:to>
      <xdr:col>19</xdr:col>
      <xdr:colOff>177800</xdr:colOff>
      <xdr:row>103</xdr:row>
      <xdr:rowOff>102326</xdr:rowOff>
    </xdr:to>
    <xdr:cxnSp macro="">
      <xdr:nvCxnSpPr>
        <xdr:cNvPr id="394" name="直線コネクタ 393"/>
        <xdr:cNvCxnSpPr/>
      </xdr:nvCxnSpPr>
      <xdr:spPr>
        <a:xfrm flipV="1">
          <a:off x="2908300" y="177535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40095</xdr:rowOff>
    </xdr:from>
    <xdr:to>
      <xdr:col>10</xdr:col>
      <xdr:colOff>165100</xdr:colOff>
      <xdr:row>104</xdr:row>
      <xdr:rowOff>141695</xdr:rowOff>
    </xdr:to>
    <xdr:sp macro="" textlink="">
      <xdr:nvSpPr>
        <xdr:cNvPr id="395" name="楕円 394"/>
        <xdr:cNvSpPr/>
      </xdr:nvSpPr>
      <xdr:spPr>
        <a:xfrm>
          <a:off x="1968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102326</xdr:rowOff>
    </xdr:from>
    <xdr:to>
      <xdr:col>15</xdr:col>
      <xdr:colOff>50800</xdr:colOff>
      <xdr:row>104</xdr:row>
      <xdr:rowOff>90895</xdr:rowOff>
    </xdr:to>
    <xdr:cxnSp macro="">
      <xdr:nvCxnSpPr>
        <xdr:cNvPr id="396" name="直線コネクタ 395"/>
        <xdr:cNvCxnSpPr/>
      </xdr:nvCxnSpPr>
      <xdr:spPr>
        <a:xfrm flipV="1">
          <a:off x="2019300" y="1776167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161489</xdr:rowOff>
    </xdr:from>
    <xdr:ext cx="405111" cy="259045"/>
    <xdr:sp macro="" textlink="">
      <xdr:nvSpPr>
        <xdr:cNvPr id="400" name="n_1mainValue【港湾・漁港】&#10;有形固定資産減価償却率"/>
        <xdr:cNvSpPr txBox="1"/>
      </xdr:nvSpPr>
      <xdr:spPr>
        <a:xfrm>
          <a:off x="3582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169653</xdr:rowOff>
    </xdr:from>
    <xdr:ext cx="405111" cy="259045"/>
    <xdr:sp macro="" textlink="">
      <xdr:nvSpPr>
        <xdr:cNvPr id="401" name="n_2mainValue【港湾・漁港】&#10;有形固定資産減価償却率"/>
        <xdr:cNvSpPr txBox="1"/>
      </xdr:nvSpPr>
      <xdr:spPr>
        <a:xfrm>
          <a:off x="2705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132822</xdr:rowOff>
    </xdr:from>
    <xdr:ext cx="405111" cy="259045"/>
    <xdr:sp macro="" textlink="">
      <xdr:nvSpPr>
        <xdr:cNvPr id="402" name="n_3mainValue【港湾・漁港】&#10;有形固定資産減価償却率"/>
        <xdr:cNvSpPr txBox="1"/>
      </xdr:nvSpPr>
      <xdr:spPr>
        <a:xfrm>
          <a:off x="1816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17742</xdr:rowOff>
    </xdr:from>
    <xdr:to>
      <xdr:col>55</xdr:col>
      <xdr:colOff>50800</xdr:colOff>
      <xdr:row>107</xdr:row>
      <xdr:rowOff>119342</xdr:rowOff>
    </xdr:to>
    <xdr:sp macro="" textlink="">
      <xdr:nvSpPr>
        <xdr:cNvPr id="439" name="楕円 438"/>
        <xdr:cNvSpPr/>
      </xdr:nvSpPr>
      <xdr:spPr>
        <a:xfrm>
          <a:off x="10426700" y="183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40619</xdr:rowOff>
    </xdr:from>
    <xdr:ext cx="599010" cy="259045"/>
    <xdr:sp macro="" textlink="">
      <xdr:nvSpPr>
        <xdr:cNvPr id="440" name="【港湾・漁港】&#10;一人当たり有形固定資産（償却資産）額該当値テキスト"/>
        <xdr:cNvSpPr txBox="1"/>
      </xdr:nvSpPr>
      <xdr:spPr>
        <a:xfrm>
          <a:off x="10515600" y="1821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25490</xdr:rowOff>
    </xdr:from>
    <xdr:to>
      <xdr:col>50</xdr:col>
      <xdr:colOff>165100</xdr:colOff>
      <xdr:row>107</xdr:row>
      <xdr:rowOff>127090</xdr:rowOff>
    </xdr:to>
    <xdr:sp macro="" textlink="">
      <xdr:nvSpPr>
        <xdr:cNvPr id="441" name="楕円 440"/>
        <xdr:cNvSpPr/>
      </xdr:nvSpPr>
      <xdr:spPr>
        <a:xfrm>
          <a:off x="9588500" y="1837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68542</xdr:rowOff>
    </xdr:from>
    <xdr:to>
      <xdr:col>55</xdr:col>
      <xdr:colOff>0</xdr:colOff>
      <xdr:row>107</xdr:row>
      <xdr:rowOff>76290</xdr:rowOff>
    </xdr:to>
    <xdr:cxnSp macro="">
      <xdr:nvCxnSpPr>
        <xdr:cNvPr id="442" name="直線コネクタ 441"/>
        <xdr:cNvCxnSpPr/>
      </xdr:nvCxnSpPr>
      <xdr:spPr>
        <a:xfrm flipV="1">
          <a:off x="9639300" y="18413692"/>
          <a:ext cx="8382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26653</xdr:rowOff>
    </xdr:from>
    <xdr:to>
      <xdr:col>46</xdr:col>
      <xdr:colOff>38100</xdr:colOff>
      <xdr:row>107</xdr:row>
      <xdr:rowOff>128253</xdr:rowOff>
    </xdr:to>
    <xdr:sp macro="" textlink="">
      <xdr:nvSpPr>
        <xdr:cNvPr id="443" name="楕円 442"/>
        <xdr:cNvSpPr/>
      </xdr:nvSpPr>
      <xdr:spPr>
        <a:xfrm>
          <a:off x="8699500" y="183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76290</xdr:rowOff>
    </xdr:from>
    <xdr:to>
      <xdr:col>50</xdr:col>
      <xdr:colOff>114300</xdr:colOff>
      <xdr:row>107</xdr:row>
      <xdr:rowOff>77453</xdr:rowOff>
    </xdr:to>
    <xdr:cxnSp macro="">
      <xdr:nvCxnSpPr>
        <xdr:cNvPr id="444" name="直線コネクタ 443"/>
        <xdr:cNvCxnSpPr/>
      </xdr:nvCxnSpPr>
      <xdr:spPr>
        <a:xfrm flipV="1">
          <a:off x="8750300" y="18421440"/>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63440</xdr:rowOff>
    </xdr:from>
    <xdr:to>
      <xdr:col>41</xdr:col>
      <xdr:colOff>101600</xdr:colOff>
      <xdr:row>107</xdr:row>
      <xdr:rowOff>165040</xdr:rowOff>
    </xdr:to>
    <xdr:sp macro="" textlink="">
      <xdr:nvSpPr>
        <xdr:cNvPr id="445" name="楕円 444"/>
        <xdr:cNvSpPr/>
      </xdr:nvSpPr>
      <xdr:spPr>
        <a:xfrm>
          <a:off x="7810500" y="184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77453</xdr:rowOff>
    </xdr:from>
    <xdr:to>
      <xdr:col>45</xdr:col>
      <xdr:colOff>177800</xdr:colOff>
      <xdr:row>107</xdr:row>
      <xdr:rowOff>114240</xdr:rowOff>
    </xdr:to>
    <xdr:cxnSp macro="">
      <xdr:nvCxnSpPr>
        <xdr:cNvPr id="446" name="直線コネクタ 445"/>
        <xdr:cNvCxnSpPr/>
      </xdr:nvCxnSpPr>
      <xdr:spPr>
        <a:xfrm flipV="1">
          <a:off x="7861300" y="18422603"/>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143617</xdr:rowOff>
    </xdr:from>
    <xdr:ext cx="599010" cy="259045"/>
    <xdr:sp macro="" textlink="">
      <xdr:nvSpPr>
        <xdr:cNvPr id="450" name="n_1mainValue【港湾・漁港】&#10;一人当たり有形固定資産（償却資産）額"/>
        <xdr:cNvSpPr txBox="1"/>
      </xdr:nvSpPr>
      <xdr:spPr>
        <a:xfrm>
          <a:off x="9327095" y="181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144780</xdr:rowOff>
    </xdr:from>
    <xdr:ext cx="599010" cy="259045"/>
    <xdr:sp macro="" textlink="">
      <xdr:nvSpPr>
        <xdr:cNvPr id="451" name="n_2mainValue【港湾・漁港】&#10;一人当たり有形固定資産（償却資産）額"/>
        <xdr:cNvSpPr txBox="1"/>
      </xdr:nvSpPr>
      <xdr:spPr>
        <a:xfrm>
          <a:off x="8450795" y="1814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10117</xdr:rowOff>
    </xdr:from>
    <xdr:ext cx="599010" cy="259045"/>
    <xdr:sp macro="" textlink="">
      <xdr:nvSpPr>
        <xdr:cNvPr id="452" name="n_3mainValue【港湾・漁港】&#10;一人当たり有形固定資産（償却資産）額"/>
        <xdr:cNvSpPr txBox="1"/>
      </xdr:nvSpPr>
      <xdr:spPr>
        <a:xfrm>
          <a:off x="7561795" y="1818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493" name="楕円 492"/>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494" name="【認定こども園・幼稚園・保育所】&#10;有形固定資産減価償却率該当値テキスト"/>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62956</xdr:rowOff>
    </xdr:from>
    <xdr:to>
      <xdr:col>81</xdr:col>
      <xdr:colOff>101600</xdr:colOff>
      <xdr:row>34</xdr:row>
      <xdr:rowOff>164556</xdr:rowOff>
    </xdr:to>
    <xdr:sp macro="" textlink="">
      <xdr:nvSpPr>
        <xdr:cNvPr id="495" name="楕円 494"/>
        <xdr:cNvSpPr/>
      </xdr:nvSpPr>
      <xdr:spPr>
        <a:xfrm>
          <a:off x="1543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113756</xdr:rowOff>
    </xdr:from>
    <xdr:to>
      <xdr:col>85</xdr:col>
      <xdr:colOff>127000</xdr:colOff>
      <xdr:row>35</xdr:row>
      <xdr:rowOff>28847</xdr:rowOff>
    </xdr:to>
    <xdr:cxnSp macro="">
      <xdr:nvCxnSpPr>
        <xdr:cNvPr id="496" name="直線コネクタ 495"/>
        <xdr:cNvCxnSpPr/>
      </xdr:nvCxnSpPr>
      <xdr:spPr>
        <a:xfrm>
          <a:off x="15481300" y="594305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497" name="楕円 496"/>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113756</xdr:rowOff>
    </xdr:from>
    <xdr:to>
      <xdr:col>81</xdr:col>
      <xdr:colOff>50800</xdr:colOff>
      <xdr:row>35</xdr:row>
      <xdr:rowOff>164374</xdr:rowOff>
    </xdr:to>
    <xdr:cxnSp macro="">
      <xdr:nvCxnSpPr>
        <xdr:cNvPr id="498" name="直線コネクタ 497"/>
        <xdr:cNvCxnSpPr/>
      </xdr:nvCxnSpPr>
      <xdr:spPr>
        <a:xfrm flipV="1">
          <a:off x="14592300" y="594305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113574</xdr:rowOff>
    </xdr:from>
    <xdr:to>
      <xdr:col>72</xdr:col>
      <xdr:colOff>38100</xdr:colOff>
      <xdr:row>36</xdr:row>
      <xdr:rowOff>43724</xdr:rowOff>
    </xdr:to>
    <xdr:sp macro="" textlink="">
      <xdr:nvSpPr>
        <xdr:cNvPr id="499" name="楕円 498"/>
        <xdr:cNvSpPr/>
      </xdr:nvSpPr>
      <xdr:spPr>
        <a:xfrm>
          <a:off x="13652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164374</xdr:rowOff>
    </xdr:from>
    <xdr:to>
      <xdr:col>76</xdr:col>
      <xdr:colOff>114300</xdr:colOff>
      <xdr:row>35</xdr:row>
      <xdr:rowOff>164374</xdr:rowOff>
    </xdr:to>
    <xdr:cxnSp macro="">
      <xdr:nvCxnSpPr>
        <xdr:cNvPr id="500" name="直線コネクタ 499"/>
        <xdr:cNvCxnSpPr/>
      </xdr:nvCxnSpPr>
      <xdr:spPr>
        <a:xfrm>
          <a:off x="13703300" y="6165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9633</xdr:rowOff>
    </xdr:from>
    <xdr:ext cx="405111" cy="259045"/>
    <xdr:sp macro="" textlink="">
      <xdr:nvSpPr>
        <xdr:cNvPr id="504" name="n_1mainValue【認定こども園・幼稚園・保育所】&#10;有形固定資産減価償却率"/>
        <xdr:cNvSpPr txBox="1"/>
      </xdr:nvSpPr>
      <xdr:spPr>
        <a:xfrm>
          <a:off x="1526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505" name="n_2mainValue【認定こども園・幼稚園・保育所】&#10;有形固定資産減価償却率"/>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60251</xdr:rowOff>
    </xdr:from>
    <xdr:ext cx="405111" cy="259045"/>
    <xdr:sp macro="" textlink="">
      <xdr:nvSpPr>
        <xdr:cNvPr id="506" name="n_3mainValue【認定こども園・幼稚園・保育所】&#10;有形固定資産減価償却率"/>
        <xdr:cNvSpPr txBox="1"/>
      </xdr:nvSpPr>
      <xdr:spPr>
        <a:xfrm>
          <a:off x="13500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141986</xdr:rowOff>
    </xdr:from>
    <xdr:to>
      <xdr:col>116</xdr:col>
      <xdr:colOff>114300</xdr:colOff>
      <xdr:row>39</xdr:row>
      <xdr:rowOff>72136</xdr:rowOff>
    </xdr:to>
    <xdr:sp macro="" textlink="">
      <xdr:nvSpPr>
        <xdr:cNvPr id="543" name="楕円 542"/>
        <xdr:cNvSpPr/>
      </xdr:nvSpPr>
      <xdr:spPr>
        <a:xfrm>
          <a:off x="221107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164863</xdr:rowOff>
    </xdr:from>
    <xdr:ext cx="469744" cy="259045"/>
    <xdr:sp macro="" textlink="">
      <xdr:nvSpPr>
        <xdr:cNvPr id="544" name="【認定こども園・幼稚園・保育所】&#10;一人当たり面積該当値テキスト"/>
        <xdr:cNvSpPr txBox="1"/>
      </xdr:nvSpPr>
      <xdr:spPr>
        <a:xfrm>
          <a:off x="22199600"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155702</xdr:rowOff>
    </xdr:from>
    <xdr:to>
      <xdr:col>112</xdr:col>
      <xdr:colOff>38100</xdr:colOff>
      <xdr:row>39</xdr:row>
      <xdr:rowOff>85852</xdr:rowOff>
    </xdr:to>
    <xdr:sp macro="" textlink="">
      <xdr:nvSpPr>
        <xdr:cNvPr id="545" name="楕円 544"/>
        <xdr:cNvSpPr/>
      </xdr:nvSpPr>
      <xdr:spPr>
        <a:xfrm>
          <a:off x="21272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21336</xdr:rowOff>
    </xdr:from>
    <xdr:to>
      <xdr:col>116</xdr:col>
      <xdr:colOff>63500</xdr:colOff>
      <xdr:row>39</xdr:row>
      <xdr:rowOff>35052</xdr:rowOff>
    </xdr:to>
    <xdr:cxnSp macro="">
      <xdr:nvCxnSpPr>
        <xdr:cNvPr id="546" name="直線コネクタ 545"/>
        <xdr:cNvCxnSpPr/>
      </xdr:nvCxnSpPr>
      <xdr:spPr>
        <a:xfrm flipV="1">
          <a:off x="21323300" y="670788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23114</xdr:rowOff>
    </xdr:from>
    <xdr:to>
      <xdr:col>107</xdr:col>
      <xdr:colOff>101600</xdr:colOff>
      <xdr:row>37</xdr:row>
      <xdr:rowOff>124714</xdr:rowOff>
    </xdr:to>
    <xdr:sp macro="" textlink="">
      <xdr:nvSpPr>
        <xdr:cNvPr id="547" name="楕円 546"/>
        <xdr:cNvSpPr/>
      </xdr:nvSpPr>
      <xdr:spPr>
        <a:xfrm>
          <a:off x="20383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73914</xdr:rowOff>
    </xdr:from>
    <xdr:to>
      <xdr:col>111</xdr:col>
      <xdr:colOff>177800</xdr:colOff>
      <xdr:row>39</xdr:row>
      <xdr:rowOff>35052</xdr:rowOff>
    </xdr:to>
    <xdr:cxnSp macro="">
      <xdr:nvCxnSpPr>
        <xdr:cNvPr id="548" name="直線コネクタ 547"/>
        <xdr:cNvCxnSpPr/>
      </xdr:nvCxnSpPr>
      <xdr:spPr>
        <a:xfrm>
          <a:off x="20434300" y="641756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93980</xdr:rowOff>
    </xdr:from>
    <xdr:to>
      <xdr:col>102</xdr:col>
      <xdr:colOff>165100</xdr:colOff>
      <xdr:row>38</xdr:row>
      <xdr:rowOff>24130</xdr:rowOff>
    </xdr:to>
    <xdr:sp macro="" textlink="">
      <xdr:nvSpPr>
        <xdr:cNvPr id="549" name="楕円 548"/>
        <xdr:cNvSpPr/>
      </xdr:nvSpPr>
      <xdr:spPr>
        <a:xfrm>
          <a:off x="19494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73914</xdr:rowOff>
    </xdr:from>
    <xdr:to>
      <xdr:col>107</xdr:col>
      <xdr:colOff>50800</xdr:colOff>
      <xdr:row>37</xdr:row>
      <xdr:rowOff>144780</xdr:rowOff>
    </xdr:to>
    <xdr:cxnSp macro="">
      <xdr:nvCxnSpPr>
        <xdr:cNvPr id="550" name="直線コネクタ 549"/>
        <xdr:cNvCxnSpPr/>
      </xdr:nvCxnSpPr>
      <xdr:spPr>
        <a:xfrm flipV="1">
          <a:off x="19545300" y="641756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102379</xdr:rowOff>
    </xdr:from>
    <xdr:ext cx="469744" cy="259045"/>
    <xdr:sp macro="" textlink="">
      <xdr:nvSpPr>
        <xdr:cNvPr id="554" name="n_1mainValue【認定こども園・幼稚園・保育所】&#10;一人当たり面積"/>
        <xdr:cNvSpPr txBox="1"/>
      </xdr:nvSpPr>
      <xdr:spPr>
        <a:xfrm>
          <a:off x="210757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141241</xdr:rowOff>
    </xdr:from>
    <xdr:ext cx="469744" cy="259045"/>
    <xdr:sp macro="" textlink="">
      <xdr:nvSpPr>
        <xdr:cNvPr id="555" name="n_2mainValue【認定こども園・幼稚園・保育所】&#10;一人当たり面積"/>
        <xdr:cNvSpPr txBox="1"/>
      </xdr:nvSpPr>
      <xdr:spPr>
        <a:xfrm>
          <a:off x="20199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40657</xdr:rowOff>
    </xdr:from>
    <xdr:ext cx="469744" cy="259045"/>
    <xdr:sp macro="" textlink="">
      <xdr:nvSpPr>
        <xdr:cNvPr id="556" name="n_3mainValue【認定こども園・幼稚園・保育所】&#10;一人当たり面積"/>
        <xdr:cNvSpPr txBox="1"/>
      </xdr:nvSpPr>
      <xdr:spPr>
        <a:xfrm>
          <a:off x="19310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96" name="楕円 595"/>
        <xdr:cNvSpPr/>
      </xdr:nvSpPr>
      <xdr:spPr>
        <a:xfrm>
          <a:off x="16268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118127</xdr:rowOff>
    </xdr:from>
    <xdr:ext cx="405111" cy="259045"/>
    <xdr:sp macro="" textlink="">
      <xdr:nvSpPr>
        <xdr:cNvPr id="597" name="【学校施設】&#10;有形固定資産減価償却率該当値テキスト"/>
        <xdr:cNvSpPr txBox="1"/>
      </xdr:nvSpPr>
      <xdr:spPr>
        <a:xfrm>
          <a:off x="16357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598" name="楕円 597"/>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60</xdr:row>
      <xdr:rowOff>19050</xdr:rowOff>
    </xdr:to>
    <xdr:cxnSp macro="">
      <xdr:nvCxnSpPr>
        <xdr:cNvPr id="599" name="直線コネクタ 598"/>
        <xdr:cNvCxnSpPr/>
      </xdr:nvCxnSpPr>
      <xdr:spPr>
        <a:xfrm>
          <a:off x="15481300" y="102222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600" name="楕円 599"/>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59</xdr:row>
      <xdr:rowOff>106680</xdr:rowOff>
    </xdr:to>
    <xdr:cxnSp macro="">
      <xdr:nvCxnSpPr>
        <xdr:cNvPr id="601" name="直線コネクタ 600"/>
        <xdr:cNvCxnSpPr/>
      </xdr:nvCxnSpPr>
      <xdr:spPr>
        <a:xfrm>
          <a:off x="14592300" y="1007173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602" name="楕円 601"/>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118110</xdr:rowOff>
    </xdr:from>
    <xdr:to>
      <xdr:col>76</xdr:col>
      <xdr:colOff>114300</xdr:colOff>
      <xdr:row>58</xdr:row>
      <xdr:rowOff>127635</xdr:rowOff>
    </xdr:to>
    <xdr:cxnSp macro="">
      <xdr:nvCxnSpPr>
        <xdr:cNvPr id="603" name="直線コネクタ 602"/>
        <xdr:cNvCxnSpPr/>
      </xdr:nvCxnSpPr>
      <xdr:spPr>
        <a:xfrm>
          <a:off x="13703300" y="10062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607" name="n_1mainValue【学校施設】&#10;有形固定資産減価償却率"/>
        <xdr:cNvSpPr txBox="1"/>
      </xdr:nvSpPr>
      <xdr:spPr>
        <a:xfrm>
          <a:off x="15266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608" name="n_2mainValue【学校施設】&#10;有形固定資産減価償却率"/>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609" name="n_3mainValue【学校施設】&#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1458</xdr:rowOff>
    </xdr:from>
    <xdr:to>
      <xdr:col>116</xdr:col>
      <xdr:colOff>114300</xdr:colOff>
      <xdr:row>63</xdr:row>
      <xdr:rowOff>103058</xdr:rowOff>
    </xdr:to>
    <xdr:sp macro="" textlink="">
      <xdr:nvSpPr>
        <xdr:cNvPr id="646" name="楕円 645"/>
        <xdr:cNvSpPr/>
      </xdr:nvSpPr>
      <xdr:spPr>
        <a:xfrm>
          <a:off x="22110700" y="108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132285</xdr:rowOff>
    </xdr:from>
    <xdr:ext cx="469744" cy="259045"/>
    <xdr:sp macro="" textlink="">
      <xdr:nvSpPr>
        <xdr:cNvPr id="647" name="【学校施設】&#10;一人当たり面積該当値テキスト"/>
        <xdr:cNvSpPr txBox="1"/>
      </xdr:nvSpPr>
      <xdr:spPr>
        <a:xfrm>
          <a:off x="22199600" y="105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10785</xdr:rowOff>
    </xdr:from>
    <xdr:to>
      <xdr:col>112</xdr:col>
      <xdr:colOff>38100</xdr:colOff>
      <xdr:row>63</xdr:row>
      <xdr:rowOff>112385</xdr:rowOff>
    </xdr:to>
    <xdr:sp macro="" textlink="">
      <xdr:nvSpPr>
        <xdr:cNvPr id="648" name="楕円 647"/>
        <xdr:cNvSpPr/>
      </xdr:nvSpPr>
      <xdr:spPr>
        <a:xfrm>
          <a:off x="21272500" y="108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52258</xdr:rowOff>
    </xdr:from>
    <xdr:to>
      <xdr:col>116</xdr:col>
      <xdr:colOff>63500</xdr:colOff>
      <xdr:row>63</xdr:row>
      <xdr:rowOff>61585</xdr:rowOff>
    </xdr:to>
    <xdr:cxnSp macro="">
      <xdr:nvCxnSpPr>
        <xdr:cNvPr id="649" name="直線コネクタ 648"/>
        <xdr:cNvCxnSpPr/>
      </xdr:nvCxnSpPr>
      <xdr:spPr>
        <a:xfrm flipV="1">
          <a:off x="21323300" y="10853608"/>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119690</xdr:rowOff>
    </xdr:from>
    <xdr:to>
      <xdr:col>107</xdr:col>
      <xdr:colOff>101600</xdr:colOff>
      <xdr:row>63</xdr:row>
      <xdr:rowOff>49840</xdr:rowOff>
    </xdr:to>
    <xdr:sp macro="" textlink="">
      <xdr:nvSpPr>
        <xdr:cNvPr id="650" name="楕円 649"/>
        <xdr:cNvSpPr/>
      </xdr:nvSpPr>
      <xdr:spPr>
        <a:xfrm>
          <a:off x="20383500" y="107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170490</xdr:rowOff>
    </xdr:from>
    <xdr:to>
      <xdr:col>111</xdr:col>
      <xdr:colOff>177800</xdr:colOff>
      <xdr:row>63</xdr:row>
      <xdr:rowOff>61585</xdr:rowOff>
    </xdr:to>
    <xdr:cxnSp macro="">
      <xdr:nvCxnSpPr>
        <xdr:cNvPr id="651" name="直線コネクタ 650"/>
        <xdr:cNvCxnSpPr/>
      </xdr:nvCxnSpPr>
      <xdr:spPr>
        <a:xfrm>
          <a:off x="20434300" y="10800390"/>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52" name="楕円 651"/>
        <xdr:cNvSpPr/>
      </xdr:nvSpPr>
      <xdr:spPr>
        <a:xfrm>
          <a:off x="19494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170490</xdr:rowOff>
    </xdr:from>
    <xdr:to>
      <xdr:col>107</xdr:col>
      <xdr:colOff>50800</xdr:colOff>
      <xdr:row>63</xdr:row>
      <xdr:rowOff>2286</xdr:rowOff>
    </xdr:to>
    <xdr:cxnSp macro="">
      <xdr:nvCxnSpPr>
        <xdr:cNvPr id="653" name="直線コネクタ 652"/>
        <xdr:cNvCxnSpPr/>
      </xdr:nvCxnSpPr>
      <xdr:spPr>
        <a:xfrm flipV="1">
          <a:off x="19545300" y="10800390"/>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128912</xdr:rowOff>
    </xdr:from>
    <xdr:ext cx="469744" cy="259045"/>
    <xdr:sp macro="" textlink="">
      <xdr:nvSpPr>
        <xdr:cNvPr id="657" name="n_1mainValue【学校施設】&#10;一人当たり面積"/>
        <xdr:cNvSpPr txBox="1"/>
      </xdr:nvSpPr>
      <xdr:spPr>
        <a:xfrm>
          <a:off x="21075727" y="1058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66367</xdr:rowOff>
    </xdr:from>
    <xdr:ext cx="469744" cy="259045"/>
    <xdr:sp macro="" textlink="">
      <xdr:nvSpPr>
        <xdr:cNvPr id="658" name="n_2mainValue【学校施設】&#10;一人当たり面積"/>
        <xdr:cNvSpPr txBox="1"/>
      </xdr:nvSpPr>
      <xdr:spPr>
        <a:xfrm>
          <a:off x="20199427" y="1052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69613</xdr:rowOff>
    </xdr:from>
    <xdr:ext cx="469744" cy="259045"/>
    <xdr:sp macro="" textlink="">
      <xdr:nvSpPr>
        <xdr:cNvPr id="659" name="n_3mainValue【学校施設】&#10;一人当たり面積"/>
        <xdr:cNvSpPr txBox="1"/>
      </xdr:nvSpPr>
      <xdr:spPr>
        <a:xfrm>
          <a:off x="19310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13426</xdr:rowOff>
    </xdr:from>
    <xdr:to>
      <xdr:col>85</xdr:col>
      <xdr:colOff>177800</xdr:colOff>
      <xdr:row>82</xdr:row>
      <xdr:rowOff>115026</xdr:rowOff>
    </xdr:to>
    <xdr:sp macro="" textlink="">
      <xdr:nvSpPr>
        <xdr:cNvPr id="700" name="楕円 699"/>
        <xdr:cNvSpPr/>
      </xdr:nvSpPr>
      <xdr:spPr>
        <a:xfrm>
          <a:off x="16268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163303</xdr:rowOff>
    </xdr:from>
    <xdr:ext cx="405111" cy="259045"/>
    <xdr:sp macro="" textlink="">
      <xdr:nvSpPr>
        <xdr:cNvPr id="701" name="【児童館】&#10;有形固定資産減価償却率該当値テキスト"/>
        <xdr:cNvSpPr txBox="1"/>
      </xdr:nvSpPr>
      <xdr:spPr>
        <a:xfrm>
          <a:off x="16357600"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702" name="楕円 701"/>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100149</xdr:rowOff>
    </xdr:to>
    <xdr:cxnSp macro="">
      <xdr:nvCxnSpPr>
        <xdr:cNvPr id="703" name="直線コネクタ 702"/>
        <xdr:cNvCxnSpPr/>
      </xdr:nvCxnSpPr>
      <xdr:spPr>
        <a:xfrm flipV="1">
          <a:off x="15481300" y="1412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704" name="楕円 703"/>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136071</xdr:rowOff>
    </xdr:to>
    <xdr:cxnSp macro="">
      <xdr:nvCxnSpPr>
        <xdr:cNvPr id="705" name="直線コネクタ 704"/>
        <xdr:cNvCxnSpPr/>
      </xdr:nvCxnSpPr>
      <xdr:spPr>
        <a:xfrm flipV="1">
          <a:off x="14592300" y="141590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706" name="楕円 705"/>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136071</xdr:rowOff>
    </xdr:from>
    <xdr:to>
      <xdr:col>76</xdr:col>
      <xdr:colOff>114300</xdr:colOff>
      <xdr:row>83</xdr:row>
      <xdr:rowOff>544</xdr:rowOff>
    </xdr:to>
    <xdr:cxnSp macro="">
      <xdr:nvCxnSpPr>
        <xdr:cNvPr id="707" name="直線コネクタ 706"/>
        <xdr:cNvCxnSpPr/>
      </xdr:nvCxnSpPr>
      <xdr:spPr>
        <a:xfrm flipV="1">
          <a:off x="13703300" y="1419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10"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142076</xdr:rowOff>
    </xdr:from>
    <xdr:ext cx="405111" cy="259045"/>
    <xdr:sp macro="" textlink="">
      <xdr:nvSpPr>
        <xdr:cNvPr id="711" name="n_1mainValue【児童館】&#10;有形固定資産減価償却率"/>
        <xdr:cNvSpPr txBox="1"/>
      </xdr:nvSpPr>
      <xdr:spPr>
        <a:xfrm>
          <a:off x="152660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712" name="n_2main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713" name="n_3mainValue【児童館】&#10;有形固定資産減価償却率"/>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44"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54" name="楕円 753"/>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132641</xdr:rowOff>
    </xdr:from>
    <xdr:ext cx="469744" cy="259045"/>
    <xdr:sp macro="" textlink="">
      <xdr:nvSpPr>
        <xdr:cNvPr id="755" name="【児童館】&#10;一人当たり面積該当値テキスト"/>
        <xdr:cNvSpPr txBox="1"/>
      </xdr:nvSpPr>
      <xdr:spPr>
        <a:xfrm>
          <a:off x="22199600"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126093</xdr:rowOff>
    </xdr:from>
    <xdr:to>
      <xdr:col>112</xdr:col>
      <xdr:colOff>38100</xdr:colOff>
      <xdr:row>84</xdr:row>
      <xdr:rowOff>56243</xdr:rowOff>
    </xdr:to>
    <xdr:sp macro="" textlink="">
      <xdr:nvSpPr>
        <xdr:cNvPr id="756" name="楕円 755"/>
        <xdr:cNvSpPr/>
      </xdr:nvSpPr>
      <xdr:spPr>
        <a:xfrm>
          <a:off x="2127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5443</xdr:rowOff>
    </xdr:to>
    <xdr:cxnSp macro="">
      <xdr:nvCxnSpPr>
        <xdr:cNvPr id="757" name="直線コネクタ 756"/>
        <xdr:cNvCxnSpPr/>
      </xdr:nvCxnSpPr>
      <xdr:spPr>
        <a:xfrm flipV="1">
          <a:off x="21323300" y="143909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58" name="楕円 757"/>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5443</xdr:rowOff>
    </xdr:from>
    <xdr:to>
      <xdr:col>111</xdr:col>
      <xdr:colOff>177800</xdr:colOff>
      <xdr:row>84</xdr:row>
      <xdr:rowOff>21771</xdr:rowOff>
    </xdr:to>
    <xdr:cxnSp macro="">
      <xdr:nvCxnSpPr>
        <xdr:cNvPr id="759" name="直線コネクタ 758"/>
        <xdr:cNvCxnSpPr/>
      </xdr:nvCxnSpPr>
      <xdr:spPr>
        <a:xfrm flipV="1">
          <a:off x="20434300" y="144072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0" name="楕円 759"/>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38100</xdr:rowOff>
    </xdr:to>
    <xdr:cxnSp macro="">
      <xdr:nvCxnSpPr>
        <xdr:cNvPr id="761" name="直線コネクタ 760"/>
        <xdr:cNvCxnSpPr/>
      </xdr:nvCxnSpPr>
      <xdr:spPr>
        <a:xfrm flipV="1">
          <a:off x="19545300" y="14423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62"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63"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72770</xdr:rowOff>
    </xdr:from>
    <xdr:ext cx="469744" cy="259045"/>
    <xdr:sp macro="" textlink="">
      <xdr:nvSpPr>
        <xdr:cNvPr id="765" name="n_1main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66" name="n_2main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67"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164193</xdr:rowOff>
    </xdr:from>
    <xdr:to>
      <xdr:col>85</xdr:col>
      <xdr:colOff>177800</xdr:colOff>
      <xdr:row>102</xdr:row>
      <xdr:rowOff>94343</xdr:rowOff>
    </xdr:to>
    <xdr:sp macro="" textlink="">
      <xdr:nvSpPr>
        <xdr:cNvPr id="808" name="楕円 807"/>
        <xdr:cNvSpPr/>
      </xdr:nvSpPr>
      <xdr:spPr>
        <a:xfrm>
          <a:off x="162687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15620</xdr:rowOff>
    </xdr:from>
    <xdr:ext cx="405111" cy="259045"/>
    <xdr:sp macro="" textlink="">
      <xdr:nvSpPr>
        <xdr:cNvPr id="809" name="【公民館】&#10;有形固定資産減価償却率該当値テキスト"/>
        <xdr:cNvSpPr txBox="1"/>
      </xdr:nvSpPr>
      <xdr:spPr>
        <a:xfrm>
          <a:off x="16357600"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120106</xdr:rowOff>
    </xdr:from>
    <xdr:to>
      <xdr:col>81</xdr:col>
      <xdr:colOff>101600</xdr:colOff>
      <xdr:row>102</xdr:row>
      <xdr:rowOff>50256</xdr:rowOff>
    </xdr:to>
    <xdr:sp macro="" textlink="">
      <xdr:nvSpPr>
        <xdr:cNvPr id="810" name="楕円 809"/>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170906</xdr:rowOff>
    </xdr:from>
    <xdr:to>
      <xdr:col>85</xdr:col>
      <xdr:colOff>127000</xdr:colOff>
      <xdr:row>102</xdr:row>
      <xdr:rowOff>43543</xdr:rowOff>
    </xdr:to>
    <xdr:cxnSp macro="">
      <xdr:nvCxnSpPr>
        <xdr:cNvPr id="811" name="直線コネクタ 810"/>
        <xdr:cNvCxnSpPr/>
      </xdr:nvCxnSpPr>
      <xdr:spPr>
        <a:xfrm>
          <a:off x="15481300" y="174873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142966</xdr:rowOff>
    </xdr:from>
    <xdr:to>
      <xdr:col>76</xdr:col>
      <xdr:colOff>165100</xdr:colOff>
      <xdr:row>102</xdr:row>
      <xdr:rowOff>73116</xdr:rowOff>
    </xdr:to>
    <xdr:sp macro="" textlink="">
      <xdr:nvSpPr>
        <xdr:cNvPr id="812" name="楕円 811"/>
        <xdr:cNvSpPr/>
      </xdr:nvSpPr>
      <xdr:spPr>
        <a:xfrm>
          <a:off x="14541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102</xdr:row>
      <xdr:rowOff>22316</xdr:rowOff>
    </xdr:to>
    <xdr:cxnSp macro="">
      <xdr:nvCxnSpPr>
        <xdr:cNvPr id="813" name="直線コネクタ 812"/>
        <xdr:cNvCxnSpPr/>
      </xdr:nvCxnSpPr>
      <xdr:spPr>
        <a:xfrm flipV="1">
          <a:off x="14592300" y="17487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66221</xdr:rowOff>
    </xdr:from>
    <xdr:to>
      <xdr:col>72</xdr:col>
      <xdr:colOff>38100</xdr:colOff>
      <xdr:row>101</xdr:row>
      <xdr:rowOff>167821</xdr:rowOff>
    </xdr:to>
    <xdr:sp macro="" textlink="">
      <xdr:nvSpPr>
        <xdr:cNvPr id="814" name="楕円 813"/>
        <xdr:cNvSpPr/>
      </xdr:nvSpPr>
      <xdr:spPr>
        <a:xfrm>
          <a:off x="13652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117021</xdr:rowOff>
    </xdr:from>
    <xdr:to>
      <xdr:col>76</xdr:col>
      <xdr:colOff>114300</xdr:colOff>
      <xdr:row>102</xdr:row>
      <xdr:rowOff>22316</xdr:rowOff>
    </xdr:to>
    <xdr:cxnSp macro="">
      <xdr:nvCxnSpPr>
        <xdr:cNvPr id="815" name="直線コネクタ 814"/>
        <xdr:cNvCxnSpPr/>
      </xdr:nvCxnSpPr>
      <xdr:spPr>
        <a:xfrm>
          <a:off x="13703300" y="1743347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66783</xdr:rowOff>
    </xdr:from>
    <xdr:ext cx="405111" cy="259045"/>
    <xdr:sp macro="" textlink="">
      <xdr:nvSpPr>
        <xdr:cNvPr id="819" name="n_1mainValue【公民館】&#10;有形固定資産減価償却率"/>
        <xdr:cNvSpPr txBox="1"/>
      </xdr:nvSpPr>
      <xdr:spPr>
        <a:xfrm>
          <a:off x="15266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89643</xdr:rowOff>
    </xdr:from>
    <xdr:ext cx="405111" cy="259045"/>
    <xdr:sp macro="" textlink="">
      <xdr:nvSpPr>
        <xdr:cNvPr id="820" name="n_2mainValue【公民館】&#10;有形固定資産減価償却率"/>
        <xdr:cNvSpPr txBox="1"/>
      </xdr:nvSpPr>
      <xdr:spPr>
        <a:xfrm>
          <a:off x="14389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12898</xdr:rowOff>
    </xdr:from>
    <xdr:ext cx="405111" cy="259045"/>
    <xdr:sp macro="" textlink="">
      <xdr:nvSpPr>
        <xdr:cNvPr id="821" name="n_3mainValue【公民館】&#10;有形固定資産減価償却率"/>
        <xdr:cNvSpPr txBox="1"/>
      </xdr:nvSpPr>
      <xdr:spPr>
        <a:xfrm>
          <a:off x="13500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67855</xdr:rowOff>
    </xdr:from>
    <xdr:to>
      <xdr:col>116</xdr:col>
      <xdr:colOff>114300</xdr:colOff>
      <xdr:row>106</xdr:row>
      <xdr:rowOff>169455</xdr:rowOff>
    </xdr:to>
    <xdr:sp macro="" textlink="">
      <xdr:nvSpPr>
        <xdr:cNvPr id="862" name="楕円 861"/>
        <xdr:cNvSpPr/>
      </xdr:nvSpPr>
      <xdr:spPr>
        <a:xfrm>
          <a:off x="22110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90732</xdr:rowOff>
    </xdr:from>
    <xdr:ext cx="469744" cy="259045"/>
    <xdr:sp macro="" textlink="">
      <xdr:nvSpPr>
        <xdr:cNvPr id="863" name="【公民館】&#10;一人当たり面積該当値テキスト"/>
        <xdr:cNvSpPr txBox="1"/>
      </xdr:nvSpPr>
      <xdr:spPr>
        <a:xfrm>
          <a:off x="22199600"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864" name="楕円 863"/>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118655</xdr:rowOff>
    </xdr:from>
    <xdr:to>
      <xdr:col>116</xdr:col>
      <xdr:colOff>63500</xdr:colOff>
      <xdr:row>107</xdr:row>
      <xdr:rowOff>61505</xdr:rowOff>
    </xdr:to>
    <xdr:cxnSp macro="">
      <xdr:nvCxnSpPr>
        <xdr:cNvPr id="865" name="直線コネクタ 864"/>
        <xdr:cNvCxnSpPr/>
      </xdr:nvCxnSpPr>
      <xdr:spPr>
        <a:xfrm flipV="1">
          <a:off x="21323300" y="1829235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866" name="楕円 865"/>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71301</xdr:rowOff>
    </xdr:to>
    <xdr:cxnSp macro="">
      <xdr:nvCxnSpPr>
        <xdr:cNvPr id="867" name="直線コネクタ 866"/>
        <xdr:cNvCxnSpPr/>
      </xdr:nvCxnSpPr>
      <xdr:spPr>
        <a:xfrm flipV="1">
          <a:off x="20434300" y="184066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868" name="楕円 867"/>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71301</xdr:rowOff>
    </xdr:from>
    <xdr:to>
      <xdr:col>107</xdr:col>
      <xdr:colOff>50800</xdr:colOff>
      <xdr:row>107</xdr:row>
      <xdr:rowOff>77832</xdr:rowOff>
    </xdr:to>
    <xdr:cxnSp macro="">
      <xdr:nvCxnSpPr>
        <xdr:cNvPr id="869" name="直線コネクタ 868"/>
        <xdr:cNvCxnSpPr/>
      </xdr:nvCxnSpPr>
      <xdr:spPr>
        <a:xfrm flipV="1">
          <a:off x="19545300" y="184164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873" name="n_1mainValue【公民館】&#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874" name="n_2mainValue【公民館】&#10;一人当たり面積"/>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875" name="n_3mainValue【公民館】&#10;一人当たり面積"/>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有形固定資産減価償却率は、ほぼすべての類型において類似団体平均を上回っている。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本市においては、海岸線の延長距離が長く、大きな森林面積を有し、山間部にも集落はあるものの、住民の多くは、海岸線に点在する集落で生活を営んでいる。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このため、行政効率が悪く、多くの有形固定資産を有することとなっている。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都市機能の集約化を図る必要はあるが、前述の行政効率の悪さから統廃合が進まず、厳しい状況である。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この様な状況の中でも、公共施設等個別施設計画に基づき、可能な限り統廃合、集約化を推進し、適正な管理に努める。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70" name="楕円 69"/>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80027</xdr:rowOff>
    </xdr:from>
    <xdr:ext cx="405111" cy="259045"/>
    <xdr:sp macro="" textlink="">
      <xdr:nvSpPr>
        <xdr:cNvPr id="71" name="【図書館】&#10;有形固定資産減価償却率該当値テキスト"/>
        <xdr:cNvSpPr txBox="1"/>
      </xdr:nvSpPr>
      <xdr:spPr>
        <a:xfrm>
          <a:off x="4673600"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19050</xdr:rowOff>
    </xdr:from>
    <xdr:to>
      <xdr:col>20</xdr:col>
      <xdr:colOff>38100</xdr:colOff>
      <xdr:row>35</xdr:row>
      <xdr:rowOff>120650</xdr:rowOff>
    </xdr:to>
    <xdr:sp macro="" textlink="">
      <xdr:nvSpPr>
        <xdr:cNvPr id="72" name="楕円 71"/>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44450</xdr:rowOff>
    </xdr:from>
    <xdr:to>
      <xdr:col>24</xdr:col>
      <xdr:colOff>63500</xdr:colOff>
      <xdr:row>35</xdr:row>
      <xdr:rowOff>69850</xdr:rowOff>
    </xdr:to>
    <xdr:cxnSp macro="">
      <xdr:nvCxnSpPr>
        <xdr:cNvPr id="73" name="直線コネクタ 72"/>
        <xdr:cNvCxnSpPr/>
      </xdr:nvCxnSpPr>
      <xdr:spPr>
        <a:xfrm flipV="1">
          <a:off x="3797300" y="604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4" name="楕円 73"/>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69850</xdr:rowOff>
    </xdr:from>
    <xdr:to>
      <xdr:col>19</xdr:col>
      <xdr:colOff>177800</xdr:colOff>
      <xdr:row>35</xdr:row>
      <xdr:rowOff>95250</xdr:rowOff>
    </xdr:to>
    <xdr:cxnSp macro="">
      <xdr:nvCxnSpPr>
        <xdr:cNvPr id="75" name="直線コネクタ 74"/>
        <xdr:cNvCxnSpPr/>
      </xdr:nvCxnSpPr>
      <xdr:spPr>
        <a:xfrm flipV="1">
          <a:off x="29083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69850</xdr:rowOff>
    </xdr:from>
    <xdr:to>
      <xdr:col>10</xdr:col>
      <xdr:colOff>165100</xdr:colOff>
      <xdr:row>36</xdr:row>
      <xdr:rowOff>0</xdr:rowOff>
    </xdr:to>
    <xdr:sp macro="" textlink="">
      <xdr:nvSpPr>
        <xdr:cNvPr id="76" name="楕円 75"/>
        <xdr:cNvSpPr/>
      </xdr:nvSpPr>
      <xdr:spPr>
        <a:xfrm>
          <a:off x="196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120650</xdr:rowOff>
    </xdr:to>
    <xdr:cxnSp macro="">
      <xdr:nvCxnSpPr>
        <xdr:cNvPr id="77" name="直線コネクタ 76"/>
        <xdr:cNvCxnSpPr/>
      </xdr:nvCxnSpPr>
      <xdr:spPr>
        <a:xfrm flipV="1">
          <a:off x="2019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137177</xdr:rowOff>
    </xdr:from>
    <xdr:ext cx="405111" cy="259045"/>
    <xdr:sp macro="" textlink="">
      <xdr:nvSpPr>
        <xdr:cNvPr id="81" name="n_1mainValue【図書館】&#10;有形固定資産減価償却率"/>
        <xdr:cNvSpPr txBox="1"/>
      </xdr:nvSpPr>
      <xdr:spPr>
        <a:xfrm>
          <a:off x="3582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2" name="n_2mainValue【図書館】&#10;有形固定資産減価償却率"/>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16527</xdr:rowOff>
    </xdr:from>
    <xdr:ext cx="405111" cy="259045"/>
    <xdr:sp macro="" textlink="">
      <xdr:nvSpPr>
        <xdr:cNvPr id="83" name="n_3mainValue【図書館】&#10;有形固定資産減価償却率"/>
        <xdr:cNvSpPr txBox="1"/>
      </xdr:nvSpPr>
      <xdr:spPr>
        <a:xfrm>
          <a:off x="1816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18" name="楕円 117"/>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19" name="【図書館】&#10;一人当たり面積該当値テキスト"/>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0" name="楕円 119"/>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144780</xdr:rowOff>
    </xdr:to>
    <xdr:cxnSp macro="">
      <xdr:nvCxnSpPr>
        <xdr:cNvPr id="121" name="直線コネクタ 120"/>
        <xdr:cNvCxnSpPr/>
      </xdr:nvCxnSpPr>
      <xdr:spPr>
        <a:xfrm flipV="1">
          <a:off x="9639300" y="664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105410</xdr:rowOff>
    </xdr:from>
    <xdr:to>
      <xdr:col>46</xdr:col>
      <xdr:colOff>38100</xdr:colOff>
      <xdr:row>39</xdr:row>
      <xdr:rowOff>35560</xdr:rowOff>
    </xdr:to>
    <xdr:sp macro="" textlink="">
      <xdr:nvSpPr>
        <xdr:cNvPr id="122" name="楕円 121"/>
        <xdr:cNvSpPr/>
      </xdr:nvSpPr>
      <xdr:spPr>
        <a:xfrm>
          <a:off x="869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156210</xdr:rowOff>
    </xdr:to>
    <xdr:cxnSp macro="">
      <xdr:nvCxnSpPr>
        <xdr:cNvPr id="123" name="直線コネクタ 122"/>
        <xdr:cNvCxnSpPr/>
      </xdr:nvCxnSpPr>
      <xdr:spPr>
        <a:xfrm flipV="1">
          <a:off x="8750300" y="665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24" name="楕円 123"/>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156210</xdr:rowOff>
    </xdr:from>
    <xdr:to>
      <xdr:col>45</xdr:col>
      <xdr:colOff>177800</xdr:colOff>
      <xdr:row>38</xdr:row>
      <xdr:rowOff>167640</xdr:rowOff>
    </xdr:to>
    <xdr:cxnSp macro="">
      <xdr:nvCxnSpPr>
        <xdr:cNvPr id="125" name="直線コネクタ 124"/>
        <xdr:cNvCxnSpPr/>
      </xdr:nvCxnSpPr>
      <xdr:spPr>
        <a:xfrm flipV="1">
          <a:off x="7861300" y="667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29"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52087</xdr:rowOff>
    </xdr:from>
    <xdr:ext cx="469744" cy="259045"/>
    <xdr:sp macro="" textlink="">
      <xdr:nvSpPr>
        <xdr:cNvPr id="130" name="n_2mainValue【図書館】&#10;一人当たり面積"/>
        <xdr:cNvSpPr txBox="1"/>
      </xdr:nvSpPr>
      <xdr:spPr>
        <a:xfrm>
          <a:off x="8515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31" name="n_3main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19685</xdr:rowOff>
    </xdr:from>
    <xdr:to>
      <xdr:col>24</xdr:col>
      <xdr:colOff>114300</xdr:colOff>
      <xdr:row>58</xdr:row>
      <xdr:rowOff>121285</xdr:rowOff>
    </xdr:to>
    <xdr:sp macro="" textlink="">
      <xdr:nvSpPr>
        <xdr:cNvPr id="171" name="楕円 170"/>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42562</xdr:rowOff>
    </xdr:from>
    <xdr:ext cx="405111" cy="259045"/>
    <xdr:sp macro="" textlink="">
      <xdr:nvSpPr>
        <xdr:cNvPr id="172" name="【体育館・プール】&#10;有形固定資産減価償却率該当値テキスト"/>
        <xdr:cNvSpPr txBox="1"/>
      </xdr:nvSpPr>
      <xdr:spPr>
        <a:xfrm>
          <a:off x="46736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73" name="楕円 172"/>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70485</xdr:rowOff>
    </xdr:from>
    <xdr:to>
      <xdr:col>24</xdr:col>
      <xdr:colOff>63500</xdr:colOff>
      <xdr:row>58</xdr:row>
      <xdr:rowOff>97155</xdr:rowOff>
    </xdr:to>
    <xdr:cxnSp macro="">
      <xdr:nvCxnSpPr>
        <xdr:cNvPr id="174" name="直線コネクタ 173"/>
        <xdr:cNvCxnSpPr/>
      </xdr:nvCxnSpPr>
      <xdr:spPr>
        <a:xfrm flipV="1">
          <a:off x="3797300" y="100145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128270</xdr:rowOff>
    </xdr:from>
    <xdr:to>
      <xdr:col>15</xdr:col>
      <xdr:colOff>101600</xdr:colOff>
      <xdr:row>60</xdr:row>
      <xdr:rowOff>58420</xdr:rowOff>
    </xdr:to>
    <xdr:sp macro="" textlink="">
      <xdr:nvSpPr>
        <xdr:cNvPr id="175" name="楕円 174"/>
        <xdr:cNvSpPr/>
      </xdr:nvSpPr>
      <xdr:spPr>
        <a:xfrm>
          <a:off x="2857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60</xdr:row>
      <xdr:rowOff>7620</xdr:rowOff>
    </xdr:to>
    <xdr:cxnSp macro="">
      <xdr:nvCxnSpPr>
        <xdr:cNvPr id="176" name="直線コネクタ 175"/>
        <xdr:cNvCxnSpPr/>
      </xdr:nvCxnSpPr>
      <xdr:spPr>
        <a:xfrm flipV="1">
          <a:off x="2908300" y="1004125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7" name="楕円 176"/>
        <xdr:cNvSpPr/>
      </xdr:nvSpPr>
      <xdr:spPr>
        <a:xfrm>
          <a:off x="1968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62</xdr:row>
      <xdr:rowOff>43815</xdr:rowOff>
    </xdr:to>
    <xdr:cxnSp macro="">
      <xdr:nvCxnSpPr>
        <xdr:cNvPr id="178" name="直線コネクタ 177"/>
        <xdr:cNvCxnSpPr/>
      </xdr:nvCxnSpPr>
      <xdr:spPr>
        <a:xfrm flipV="1">
          <a:off x="2019300" y="1029462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182" name="n_1mainValue【体育館・プー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83" name="n_2main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84" name="n_3mainValue【体育館・プール】&#10;有形固定資産減価償却率"/>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48870</xdr:rowOff>
    </xdr:from>
    <xdr:to>
      <xdr:col>55</xdr:col>
      <xdr:colOff>50800</xdr:colOff>
      <xdr:row>63</xdr:row>
      <xdr:rowOff>150470</xdr:rowOff>
    </xdr:to>
    <xdr:sp macro="" textlink="">
      <xdr:nvSpPr>
        <xdr:cNvPr id="221" name="楕円 220"/>
        <xdr:cNvSpPr/>
      </xdr:nvSpPr>
      <xdr:spPr>
        <a:xfrm>
          <a:off x="10426700" y="10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135247</xdr:rowOff>
    </xdr:from>
    <xdr:ext cx="469744" cy="259045"/>
    <xdr:sp macro="" textlink="">
      <xdr:nvSpPr>
        <xdr:cNvPr id="222" name="【体育館・プール】&#10;一人当たり面積該当値テキスト"/>
        <xdr:cNvSpPr txBox="1"/>
      </xdr:nvSpPr>
      <xdr:spPr>
        <a:xfrm>
          <a:off x="10515600" y="107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50698</xdr:rowOff>
    </xdr:from>
    <xdr:to>
      <xdr:col>50</xdr:col>
      <xdr:colOff>165100</xdr:colOff>
      <xdr:row>63</xdr:row>
      <xdr:rowOff>152298</xdr:rowOff>
    </xdr:to>
    <xdr:sp macro="" textlink="">
      <xdr:nvSpPr>
        <xdr:cNvPr id="223" name="楕円 222"/>
        <xdr:cNvSpPr/>
      </xdr:nvSpPr>
      <xdr:spPr>
        <a:xfrm>
          <a:off x="9588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99670</xdr:rowOff>
    </xdr:from>
    <xdr:to>
      <xdr:col>55</xdr:col>
      <xdr:colOff>0</xdr:colOff>
      <xdr:row>63</xdr:row>
      <xdr:rowOff>101498</xdr:rowOff>
    </xdr:to>
    <xdr:cxnSp macro="">
      <xdr:nvCxnSpPr>
        <xdr:cNvPr id="224" name="直線コネクタ 223"/>
        <xdr:cNvCxnSpPr/>
      </xdr:nvCxnSpPr>
      <xdr:spPr>
        <a:xfrm flipV="1">
          <a:off x="9639300" y="1090102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50241</xdr:rowOff>
    </xdr:from>
    <xdr:to>
      <xdr:col>46</xdr:col>
      <xdr:colOff>38100</xdr:colOff>
      <xdr:row>63</xdr:row>
      <xdr:rowOff>151841</xdr:rowOff>
    </xdr:to>
    <xdr:sp macro="" textlink="">
      <xdr:nvSpPr>
        <xdr:cNvPr id="225" name="楕円 224"/>
        <xdr:cNvSpPr/>
      </xdr:nvSpPr>
      <xdr:spPr>
        <a:xfrm>
          <a:off x="8699500" y="108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101041</xdr:rowOff>
    </xdr:from>
    <xdr:to>
      <xdr:col>50</xdr:col>
      <xdr:colOff>114300</xdr:colOff>
      <xdr:row>63</xdr:row>
      <xdr:rowOff>101498</xdr:rowOff>
    </xdr:to>
    <xdr:cxnSp macro="">
      <xdr:nvCxnSpPr>
        <xdr:cNvPr id="226" name="直線コネクタ 225"/>
        <xdr:cNvCxnSpPr/>
      </xdr:nvCxnSpPr>
      <xdr:spPr>
        <a:xfrm>
          <a:off x="8750300" y="109023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162713</xdr:rowOff>
    </xdr:from>
    <xdr:to>
      <xdr:col>41</xdr:col>
      <xdr:colOff>101600</xdr:colOff>
      <xdr:row>63</xdr:row>
      <xdr:rowOff>92863</xdr:rowOff>
    </xdr:to>
    <xdr:sp macro="" textlink="">
      <xdr:nvSpPr>
        <xdr:cNvPr id="227" name="楕円 226"/>
        <xdr:cNvSpPr/>
      </xdr:nvSpPr>
      <xdr:spPr>
        <a:xfrm>
          <a:off x="7810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42063</xdr:rowOff>
    </xdr:from>
    <xdr:to>
      <xdr:col>45</xdr:col>
      <xdr:colOff>177800</xdr:colOff>
      <xdr:row>63</xdr:row>
      <xdr:rowOff>101041</xdr:rowOff>
    </xdr:to>
    <xdr:cxnSp macro="">
      <xdr:nvCxnSpPr>
        <xdr:cNvPr id="228" name="直線コネクタ 227"/>
        <xdr:cNvCxnSpPr/>
      </xdr:nvCxnSpPr>
      <xdr:spPr>
        <a:xfrm>
          <a:off x="7861300" y="10843413"/>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143425</xdr:rowOff>
    </xdr:from>
    <xdr:ext cx="469744" cy="259045"/>
    <xdr:sp macro="" textlink="">
      <xdr:nvSpPr>
        <xdr:cNvPr id="232" name="n_1mainValue【体育館・プール】&#10;一人当たり面積"/>
        <xdr:cNvSpPr txBox="1"/>
      </xdr:nvSpPr>
      <xdr:spPr>
        <a:xfrm>
          <a:off x="9391727" y="1094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142968</xdr:rowOff>
    </xdr:from>
    <xdr:ext cx="469744" cy="259045"/>
    <xdr:sp macro="" textlink="">
      <xdr:nvSpPr>
        <xdr:cNvPr id="233" name="n_2mainValue【体育館・プール】&#10;一人当たり面積"/>
        <xdr:cNvSpPr txBox="1"/>
      </xdr:nvSpPr>
      <xdr:spPr>
        <a:xfrm>
          <a:off x="85154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109390</xdr:rowOff>
    </xdr:from>
    <xdr:ext cx="469744" cy="259045"/>
    <xdr:sp macro="" textlink="">
      <xdr:nvSpPr>
        <xdr:cNvPr id="234" name="n_3mainValue【体育館・プール】&#10;一人当たり面積"/>
        <xdr:cNvSpPr txBox="1"/>
      </xdr:nvSpPr>
      <xdr:spPr>
        <a:xfrm>
          <a:off x="7626427" y="105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74" name="楕円 273"/>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66691</xdr:rowOff>
    </xdr:from>
    <xdr:ext cx="405111" cy="259045"/>
    <xdr:sp macro="" textlink="">
      <xdr:nvSpPr>
        <xdr:cNvPr id="275" name="【福祉施設】&#10;有形固定資産減価償却率該当値テキスト"/>
        <xdr:cNvSpPr txBox="1"/>
      </xdr:nvSpPr>
      <xdr:spPr>
        <a:xfrm>
          <a:off x="4673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76" name="楕円 275"/>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83</xdr:row>
      <xdr:rowOff>13336</xdr:rowOff>
    </xdr:to>
    <xdr:cxnSp macro="">
      <xdr:nvCxnSpPr>
        <xdr:cNvPr id="277" name="直線コネクタ 276"/>
        <xdr:cNvCxnSpPr/>
      </xdr:nvCxnSpPr>
      <xdr:spPr>
        <a:xfrm flipV="1">
          <a:off x="3797300" y="141979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278" name="楕円 277"/>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106680</xdr:rowOff>
    </xdr:to>
    <xdr:cxnSp macro="">
      <xdr:nvCxnSpPr>
        <xdr:cNvPr id="279" name="直線コネクタ 278"/>
        <xdr:cNvCxnSpPr/>
      </xdr:nvCxnSpPr>
      <xdr:spPr>
        <a:xfrm flipV="1">
          <a:off x="2908300" y="1424368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280" name="楕円 279"/>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83</xdr:row>
      <xdr:rowOff>106680</xdr:rowOff>
    </xdr:to>
    <xdr:cxnSp macro="">
      <xdr:nvCxnSpPr>
        <xdr:cNvPr id="281" name="直線コネクタ 280"/>
        <xdr:cNvCxnSpPr/>
      </xdr:nvCxnSpPr>
      <xdr:spPr>
        <a:xfrm>
          <a:off x="2019300" y="14184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85"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86" name="n_2mainValue【福祉施設】&#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21607</xdr:rowOff>
    </xdr:from>
    <xdr:ext cx="405111" cy="259045"/>
    <xdr:sp macro="" textlink="">
      <xdr:nvSpPr>
        <xdr:cNvPr id="287" name="n_3mainValue【福祉施設】&#10;有形固定資産減価償却率"/>
        <xdr:cNvSpPr txBox="1"/>
      </xdr:nvSpPr>
      <xdr:spPr>
        <a:xfrm>
          <a:off x="1816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15239</xdr:rowOff>
    </xdr:from>
    <xdr:to>
      <xdr:col>55</xdr:col>
      <xdr:colOff>50800</xdr:colOff>
      <xdr:row>81</xdr:row>
      <xdr:rowOff>116839</xdr:rowOff>
    </xdr:to>
    <xdr:sp macro="" textlink="">
      <xdr:nvSpPr>
        <xdr:cNvPr id="326" name="楕円 325"/>
        <xdr:cNvSpPr/>
      </xdr:nvSpPr>
      <xdr:spPr>
        <a:xfrm>
          <a:off x="104267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38116</xdr:rowOff>
    </xdr:from>
    <xdr:ext cx="469744" cy="259045"/>
    <xdr:sp macro="" textlink="">
      <xdr:nvSpPr>
        <xdr:cNvPr id="327" name="【福祉施設】&#10;一人当たり面積該当値テキスト"/>
        <xdr:cNvSpPr txBox="1"/>
      </xdr:nvSpPr>
      <xdr:spPr>
        <a:xfrm>
          <a:off x="10515600" y="1375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41911</xdr:rowOff>
    </xdr:from>
    <xdr:to>
      <xdr:col>50</xdr:col>
      <xdr:colOff>165100</xdr:colOff>
      <xdr:row>81</xdr:row>
      <xdr:rowOff>143511</xdr:rowOff>
    </xdr:to>
    <xdr:sp macro="" textlink="">
      <xdr:nvSpPr>
        <xdr:cNvPr id="328" name="楕円 327"/>
        <xdr:cNvSpPr/>
      </xdr:nvSpPr>
      <xdr:spPr>
        <a:xfrm>
          <a:off x="95885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66039</xdr:rowOff>
    </xdr:from>
    <xdr:to>
      <xdr:col>55</xdr:col>
      <xdr:colOff>0</xdr:colOff>
      <xdr:row>81</xdr:row>
      <xdr:rowOff>92711</xdr:rowOff>
    </xdr:to>
    <xdr:cxnSp macro="">
      <xdr:nvCxnSpPr>
        <xdr:cNvPr id="329" name="直線コネクタ 328"/>
        <xdr:cNvCxnSpPr/>
      </xdr:nvCxnSpPr>
      <xdr:spPr>
        <a:xfrm flipV="1">
          <a:off x="9639300" y="139534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72389</xdr:rowOff>
    </xdr:from>
    <xdr:to>
      <xdr:col>46</xdr:col>
      <xdr:colOff>38100</xdr:colOff>
      <xdr:row>85</xdr:row>
      <xdr:rowOff>2539</xdr:rowOff>
    </xdr:to>
    <xdr:sp macro="" textlink="">
      <xdr:nvSpPr>
        <xdr:cNvPr id="330" name="楕円 329"/>
        <xdr:cNvSpPr/>
      </xdr:nvSpPr>
      <xdr:spPr>
        <a:xfrm>
          <a:off x="8699500" y="144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92711</xdr:rowOff>
    </xdr:from>
    <xdr:to>
      <xdr:col>50</xdr:col>
      <xdr:colOff>114300</xdr:colOff>
      <xdr:row>84</xdr:row>
      <xdr:rowOff>123189</xdr:rowOff>
    </xdr:to>
    <xdr:cxnSp macro="">
      <xdr:nvCxnSpPr>
        <xdr:cNvPr id="331" name="直線コネクタ 330"/>
        <xdr:cNvCxnSpPr/>
      </xdr:nvCxnSpPr>
      <xdr:spPr>
        <a:xfrm flipV="1">
          <a:off x="8750300" y="13980161"/>
          <a:ext cx="889000" cy="5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39370</xdr:rowOff>
    </xdr:from>
    <xdr:to>
      <xdr:col>41</xdr:col>
      <xdr:colOff>101600</xdr:colOff>
      <xdr:row>84</xdr:row>
      <xdr:rowOff>140970</xdr:rowOff>
    </xdr:to>
    <xdr:sp macro="" textlink="">
      <xdr:nvSpPr>
        <xdr:cNvPr id="332" name="楕円 331"/>
        <xdr:cNvSpPr/>
      </xdr:nvSpPr>
      <xdr:spPr>
        <a:xfrm>
          <a:off x="7810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90170</xdr:rowOff>
    </xdr:from>
    <xdr:to>
      <xdr:col>45</xdr:col>
      <xdr:colOff>177800</xdr:colOff>
      <xdr:row>84</xdr:row>
      <xdr:rowOff>123189</xdr:rowOff>
    </xdr:to>
    <xdr:cxnSp macro="">
      <xdr:nvCxnSpPr>
        <xdr:cNvPr id="333" name="直線コネクタ 332"/>
        <xdr:cNvCxnSpPr/>
      </xdr:nvCxnSpPr>
      <xdr:spPr>
        <a:xfrm>
          <a:off x="7861300" y="144919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160038</xdr:rowOff>
    </xdr:from>
    <xdr:ext cx="469744" cy="259045"/>
    <xdr:sp macro="" textlink="">
      <xdr:nvSpPr>
        <xdr:cNvPr id="337" name="n_1mainValue【福祉施設】&#10;一人当たり面積"/>
        <xdr:cNvSpPr txBox="1"/>
      </xdr:nvSpPr>
      <xdr:spPr>
        <a:xfrm>
          <a:off x="9391727" y="137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19066</xdr:rowOff>
    </xdr:from>
    <xdr:ext cx="469744" cy="259045"/>
    <xdr:sp macro="" textlink="">
      <xdr:nvSpPr>
        <xdr:cNvPr id="338" name="n_2mainValue【福祉施設】&#10;一人当たり面積"/>
        <xdr:cNvSpPr txBox="1"/>
      </xdr:nvSpPr>
      <xdr:spPr>
        <a:xfrm>
          <a:off x="85154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157497</xdr:rowOff>
    </xdr:from>
    <xdr:ext cx="469744" cy="259045"/>
    <xdr:sp macro="" textlink="">
      <xdr:nvSpPr>
        <xdr:cNvPr id="339" name="n_3mainValue【福祉施設】&#10;一人当たり面積"/>
        <xdr:cNvSpPr txBox="1"/>
      </xdr:nvSpPr>
      <xdr:spPr>
        <a:xfrm>
          <a:off x="76264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119380</xdr:rowOff>
    </xdr:from>
    <xdr:to>
      <xdr:col>10</xdr:col>
      <xdr:colOff>165100</xdr:colOff>
      <xdr:row>105</xdr:row>
      <xdr:rowOff>49530</xdr:rowOff>
    </xdr:to>
    <xdr:sp macro="" textlink="">
      <xdr:nvSpPr>
        <xdr:cNvPr id="378" name="楕円 377"/>
        <xdr:cNvSpPr/>
      </xdr:nvSpPr>
      <xdr:spPr>
        <a:xfrm>
          <a:off x="1968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79"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0"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1"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66057</xdr:rowOff>
    </xdr:from>
    <xdr:ext cx="405111" cy="259045"/>
    <xdr:sp macro="" textlink="">
      <xdr:nvSpPr>
        <xdr:cNvPr id="382" name="n_3mainValue【市民会館】&#10;有形固定資産減価償却率"/>
        <xdr:cNvSpPr txBox="1"/>
      </xdr:nvSpPr>
      <xdr:spPr>
        <a:xfrm>
          <a:off x="1816744" y="1772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3" name="直線コネクタ 3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4" name="テキスト ボックス 3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5" name="直線コネクタ 3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6" name="テキスト ボックス 3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7" name="直線コネクタ 3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8" name="テキスト ボックス 3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9" name="直線コネクタ 3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0" name="テキスト ボックス 3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1" name="直線コネクタ 4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2" name="テキスト ボックス 4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06" name="直線コネクタ 40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0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08" name="直線コネクタ 40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0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0" name="直線コネクタ 40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11"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12" name="フローチャート: 判断 41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13" name="フローチャート: 判断 41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14" name="フローチャート: 判断 413"/>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15" name="フローチャート: 判断 41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12064</xdr:rowOff>
    </xdr:from>
    <xdr:to>
      <xdr:col>41</xdr:col>
      <xdr:colOff>101600</xdr:colOff>
      <xdr:row>106</xdr:row>
      <xdr:rowOff>113664</xdr:rowOff>
    </xdr:to>
    <xdr:sp macro="" textlink="">
      <xdr:nvSpPr>
        <xdr:cNvPr id="421" name="楕円 420"/>
        <xdr:cNvSpPr/>
      </xdr:nvSpPr>
      <xdr:spPr>
        <a:xfrm>
          <a:off x="781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422"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23"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24"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130191</xdr:rowOff>
    </xdr:from>
    <xdr:ext cx="469744" cy="259045"/>
    <xdr:sp macro="" textlink="">
      <xdr:nvSpPr>
        <xdr:cNvPr id="425" name="n_3mainValue【市民会館】&#10;一人当たり面積"/>
        <xdr:cNvSpPr txBox="1"/>
      </xdr:nvSpPr>
      <xdr:spPr>
        <a:xfrm>
          <a:off x="76264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67" name="直線コネクタ 46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6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69" name="直線コネクタ 46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1" name="直線コネクタ 47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7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3" name="フローチャート: 判断 47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74" name="フローチャート: 判断 47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5" name="フローチャート: 判断 47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76" name="フローチャート: 判断 47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482" name="楕円 481"/>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483"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484" name="楕円 483"/>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166551</xdr:rowOff>
    </xdr:to>
    <xdr:cxnSp macro="">
      <xdr:nvCxnSpPr>
        <xdr:cNvPr id="485" name="直線コネクタ 484"/>
        <xdr:cNvCxnSpPr/>
      </xdr:nvCxnSpPr>
      <xdr:spPr>
        <a:xfrm flipV="1">
          <a:off x="15481300" y="104176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486" name="楕円 485"/>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166551</xdr:rowOff>
    </xdr:from>
    <xdr:to>
      <xdr:col>81</xdr:col>
      <xdr:colOff>50800</xdr:colOff>
      <xdr:row>61</xdr:row>
      <xdr:rowOff>31024</xdr:rowOff>
    </xdr:to>
    <xdr:cxnSp macro="">
      <xdr:nvCxnSpPr>
        <xdr:cNvPr id="487" name="直線コネクタ 486"/>
        <xdr:cNvCxnSpPr/>
      </xdr:nvCxnSpPr>
      <xdr:spPr>
        <a:xfrm flipV="1">
          <a:off x="14592300" y="1045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488" name="楕円 487"/>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68580</xdr:rowOff>
    </xdr:to>
    <xdr:cxnSp macro="">
      <xdr:nvCxnSpPr>
        <xdr:cNvPr id="489" name="直線コネクタ 488"/>
        <xdr:cNvCxnSpPr/>
      </xdr:nvCxnSpPr>
      <xdr:spPr>
        <a:xfrm flipV="1">
          <a:off x="13703300" y="1048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49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9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49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493" name="n_1mainValue【保健センター・保健所】&#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494" name="n_2mainValue【保健センター・保健所】&#10;有形固定資産減価償却率"/>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495" name="n_3mainValue【保健センター・保健所】&#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19" name="直線コネクタ 51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2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21" name="直線コネクタ 52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2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23" name="直線コネクタ 52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2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25" name="フローチャート: 判断 52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26" name="フローチャート: 判断 52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27" name="フローチャート: 判断 52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28" name="フローチャート: 判断 52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xdr:rowOff>
    </xdr:from>
    <xdr:to>
      <xdr:col>116</xdr:col>
      <xdr:colOff>114300</xdr:colOff>
      <xdr:row>56</xdr:row>
      <xdr:rowOff>107950</xdr:rowOff>
    </xdr:to>
    <xdr:sp macro="" textlink="">
      <xdr:nvSpPr>
        <xdr:cNvPr id="534" name="楕円 533"/>
        <xdr:cNvSpPr/>
      </xdr:nvSpPr>
      <xdr:spPr>
        <a:xfrm>
          <a:off x="22110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130827</xdr:rowOff>
    </xdr:from>
    <xdr:ext cx="469744" cy="259045"/>
    <xdr:sp macro="" textlink="">
      <xdr:nvSpPr>
        <xdr:cNvPr id="535" name="【保健センター・保健所】&#10;一人当たり面積該当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44450</xdr:rowOff>
    </xdr:from>
    <xdr:to>
      <xdr:col>112</xdr:col>
      <xdr:colOff>38100</xdr:colOff>
      <xdr:row>56</xdr:row>
      <xdr:rowOff>146050</xdr:rowOff>
    </xdr:to>
    <xdr:sp macro="" textlink="">
      <xdr:nvSpPr>
        <xdr:cNvPr id="536" name="楕円 535"/>
        <xdr:cNvSpPr/>
      </xdr:nvSpPr>
      <xdr:spPr>
        <a:xfrm>
          <a:off x="21272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57150</xdr:rowOff>
    </xdr:from>
    <xdr:to>
      <xdr:col>116</xdr:col>
      <xdr:colOff>63500</xdr:colOff>
      <xdr:row>56</xdr:row>
      <xdr:rowOff>95250</xdr:rowOff>
    </xdr:to>
    <xdr:cxnSp macro="">
      <xdr:nvCxnSpPr>
        <xdr:cNvPr id="537" name="直線コネクタ 536"/>
        <xdr:cNvCxnSpPr/>
      </xdr:nvCxnSpPr>
      <xdr:spPr>
        <a:xfrm flipV="1">
          <a:off x="21323300" y="9658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86360</xdr:rowOff>
    </xdr:from>
    <xdr:to>
      <xdr:col>107</xdr:col>
      <xdr:colOff>101600</xdr:colOff>
      <xdr:row>57</xdr:row>
      <xdr:rowOff>16510</xdr:rowOff>
    </xdr:to>
    <xdr:sp macro="" textlink="">
      <xdr:nvSpPr>
        <xdr:cNvPr id="538" name="楕円 537"/>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95250</xdr:rowOff>
    </xdr:from>
    <xdr:to>
      <xdr:col>111</xdr:col>
      <xdr:colOff>177800</xdr:colOff>
      <xdr:row>56</xdr:row>
      <xdr:rowOff>137160</xdr:rowOff>
    </xdr:to>
    <xdr:cxnSp macro="">
      <xdr:nvCxnSpPr>
        <xdr:cNvPr id="539" name="直線コネクタ 538"/>
        <xdr:cNvCxnSpPr/>
      </xdr:nvCxnSpPr>
      <xdr:spPr>
        <a:xfrm flipV="1">
          <a:off x="20434300" y="9696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116840</xdr:rowOff>
    </xdr:from>
    <xdr:to>
      <xdr:col>102</xdr:col>
      <xdr:colOff>165100</xdr:colOff>
      <xdr:row>57</xdr:row>
      <xdr:rowOff>46990</xdr:rowOff>
    </xdr:to>
    <xdr:sp macro="" textlink="">
      <xdr:nvSpPr>
        <xdr:cNvPr id="540" name="楕円 539"/>
        <xdr:cNvSpPr/>
      </xdr:nvSpPr>
      <xdr:spPr>
        <a:xfrm>
          <a:off x="19494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137160</xdr:rowOff>
    </xdr:from>
    <xdr:to>
      <xdr:col>107</xdr:col>
      <xdr:colOff>50800</xdr:colOff>
      <xdr:row>56</xdr:row>
      <xdr:rowOff>167640</xdr:rowOff>
    </xdr:to>
    <xdr:cxnSp macro="">
      <xdr:nvCxnSpPr>
        <xdr:cNvPr id="541" name="直線コネクタ 540"/>
        <xdr:cNvCxnSpPr/>
      </xdr:nvCxnSpPr>
      <xdr:spPr>
        <a:xfrm flipV="1">
          <a:off x="19545300" y="9738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4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4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4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162577</xdr:rowOff>
    </xdr:from>
    <xdr:ext cx="469744" cy="259045"/>
    <xdr:sp macro="" textlink="">
      <xdr:nvSpPr>
        <xdr:cNvPr id="545" name="n_1mainValue【保健センター・保健所】&#10;一人当たり面積"/>
        <xdr:cNvSpPr txBox="1"/>
      </xdr:nvSpPr>
      <xdr:spPr>
        <a:xfrm>
          <a:off x="210757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33037</xdr:rowOff>
    </xdr:from>
    <xdr:ext cx="469744" cy="259045"/>
    <xdr:sp macro="" textlink="">
      <xdr:nvSpPr>
        <xdr:cNvPr id="546" name="n_2mainValue【保健センター・保健所】&#10;一人当たり面積"/>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63517</xdr:rowOff>
    </xdr:from>
    <xdr:ext cx="469744" cy="259045"/>
    <xdr:sp macro="" textlink="">
      <xdr:nvSpPr>
        <xdr:cNvPr id="547" name="n_3mainValue【保健センター・保健所】&#10;一人当たり面積"/>
        <xdr:cNvSpPr txBox="1"/>
      </xdr:nvSpPr>
      <xdr:spPr>
        <a:xfrm>
          <a:off x="193104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73" name="直線コネクタ 57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7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75" name="直線コネクタ 57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7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77" name="直線コネクタ 57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7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79" name="フローチャート: 判断 57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80" name="フローチャート: 判断 57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81" name="フローチャート: 判断 58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82" name="フローチャート: 判断 58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88" name="楕円 587"/>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88554</xdr:rowOff>
    </xdr:from>
    <xdr:ext cx="405111" cy="259045"/>
    <xdr:sp macro="" textlink="">
      <xdr:nvSpPr>
        <xdr:cNvPr id="589" name="【消防施設】&#10;有形固定資産減価償却率該当値テキスト"/>
        <xdr:cNvSpPr txBox="1"/>
      </xdr:nvSpPr>
      <xdr:spPr>
        <a:xfrm>
          <a:off x="16357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13426</xdr:rowOff>
    </xdr:from>
    <xdr:to>
      <xdr:col>81</xdr:col>
      <xdr:colOff>101600</xdr:colOff>
      <xdr:row>81</xdr:row>
      <xdr:rowOff>115026</xdr:rowOff>
    </xdr:to>
    <xdr:sp macro="" textlink="">
      <xdr:nvSpPr>
        <xdr:cNvPr id="590" name="楕円 589"/>
        <xdr:cNvSpPr/>
      </xdr:nvSpPr>
      <xdr:spPr>
        <a:xfrm>
          <a:off x="15430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64226</xdr:rowOff>
    </xdr:from>
    <xdr:to>
      <xdr:col>85</xdr:col>
      <xdr:colOff>127000</xdr:colOff>
      <xdr:row>81</xdr:row>
      <xdr:rowOff>116477</xdr:rowOff>
    </xdr:to>
    <xdr:cxnSp macro="">
      <xdr:nvCxnSpPr>
        <xdr:cNvPr id="591" name="直線コネクタ 590"/>
        <xdr:cNvCxnSpPr/>
      </xdr:nvCxnSpPr>
      <xdr:spPr>
        <a:xfrm>
          <a:off x="15481300" y="1395167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592" name="楕円 591"/>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64226</xdr:rowOff>
    </xdr:to>
    <xdr:cxnSp macro="">
      <xdr:nvCxnSpPr>
        <xdr:cNvPr id="593" name="直線コネクタ 592"/>
        <xdr:cNvCxnSpPr/>
      </xdr:nvCxnSpPr>
      <xdr:spPr>
        <a:xfrm>
          <a:off x="14592300" y="1389126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94" name="楕円 593"/>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3811</xdr:rowOff>
    </xdr:from>
    <xdr:to>
      <xdr:col>76</xdr:col>
      <xdr:colOff>114300</xdr:colOff>
      <xdr:row>82</xdr:row>
      <xdr:rowOff>36468</xdr:rowOff>
    </xdr:to>
    <xdr:cxnSp macro="">
      <xdr:nvCxnSpPr>
        <xdr:cNvPr id="595" name="直線コネクタ 594"/>
        <xdr:cNvCxnSpPr/>
      </xdr:nvCxnSpPr>
      <xdr:spPr>
        <a:xfrm flipV="1">
          <a:off x="13703300" y="13891261"/>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9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59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98"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131553</xdr:rowOff>
    </xdr:from>
    <xdr:ext cx="405111" cy="259045"/>
    <xdr:sp macro="" textlink="">
      <xdr:nvSpPr>
        <xdr:cNvPr id="599" name="n_1main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00" name="n_2main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601" name="n_3mainValue【消防施設】&#10;有形固定資産減価償却率"/>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2" name="直線コネクタ 61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3" name="テキスト ボックス 61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4" name="直線コネクタ 61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5" name="テキスト ボックス 61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6" name="直線コネクタ 61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7" name="テキスト ボックス 61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8" name="直線コネクタ 61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9" name="テキスト ボックス 61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23" name="直線コネクタ 62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2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25" name="直線コネクタ 62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2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27" name="直線コネクタ 62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2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29" name="フローチャート: 判断 62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30" name="フローチャート: 判断 62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31" name="フローチャート: 判断 63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32" name="フローチャート: 判断 63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85598</xdr:rowOff>
    </xdr:from>
    <xdr:to>
      <xdr:col>116</xdr:col>
      <xdr:colOff>114300</xdr:colOff>
      <xdr:row>78</xdr:row>
      <xdr:rowOff>15748</xdr:rowOff>
    </xdr:to>
    <xdr:sp macro="" textlink="">
      <xdr:nvSpPr>
        <xdr:cNvPr id="638" name="楕円 637"/>
        <xdr:cNvSpPr/>
      </xdr:nvSpPr>
      <xdr:spPr>
        <a:xfrm>
          <a:off x="221107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38625</xdr:rowOff>
    </xdr:from>
    <xdr:ext cx="469744" cy="259045"/>
    <xdr:sp macro="" textlink="">
      <xdr:nvSpPr>
        <xdr:cNvPr id="639" name="【消防施設】&#10;一人当たり面積該当値テキスト"/>
        <xdr:cNvSpPr txBox="1"/>
      </xdr:nvSpPr>
      <xdr:spPr>
        <a:xfrm>
          <a:off x="22199600" y="132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134062</xdr:rowOff>
    </xdr:from>
    <xdr:to>
      <xdr:col>112</xdr:col>
      <xdr:colOff>38100</xdr:colOff>
      <xdr:row>78</xdr:row>
      <xdr:rowOff>64212</xdr:rowOff>
    </xdr:to>
    <xdr:sp macro="" textlink="">
      <xdr:nvSpPr>
        <xdr:cNvPr id="640" name="楕円 639"/>
        <xdr:cNvSpPr/>
      </xdr:nvSpPr>
      <xdr:spPr>
        <a:xfrm>
          <a:off x="21272500" y="133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136398</xdr:rowOff>
    </xdr:from>
    <xdr:to>
      <xdr:col>116</xdr:col>
      <xdr:colOff>63500</xdr:colOff>
      <xdr:row>78</xdr:row>
      <xdr:rowOff>13412</xdr:rowOff>
    </xdr:to>
    <xdr:cxnSp macro="">
      <xdr:nvCxnSpPr>
        <xdr:cNvPr id="641" name="直線コネクタ 640"/>
        <xdr:cNvCxnSpPr/>
      </xdr:nvCxnSpPr>
      <xdr:spPr>
        <a:xfrm flipV="1">
          <a:off x="21323300" y="13338048"/>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105714</xdr:rowOff>
    </xdr:from>
    <xdr:to>
      <xdr:col>107</xdr:col>
      <xdr:colOff>101600</xdr:colOff>
      <xdr:row>84</xdr:row>
      <xdr:rowOff>35864</xdr:rowOff>
    </xdr:to>
    <xdr:sp macro="" textlink="">
      <xdr:nvSpPr>
        <xdr:cNvPr id="642" name="楕円 641"/>
        <xdr:cNvSpPr/>
      </xdr:nvSpPr>
      <xdr:spPr>
        <a:xfrm>
          <a:off x="20383500" y="143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13412</xdr:rowOff>
    </xdr:from>
    <xdr:to>
      <xdr:col>111</xdr:col>
      <xdr:colOff>177800</xdr:colOff>
      <xdr:row>83</xdr:row>
      <xdr:rowOff>156514</xdr:rowOff>
    </xdr:to>
    <xdr:cxnSp macro="">
      <xdr:nvCxnSpPr>
        <xdr:cNvPr id="643" name="直線コネクタ 642"/>
        <xdr:cNvCxnSpPr/>
      </xdr:nvCxnSpPr>
      <xdr:spPr>
        <a:xfrm flipV="1">
          <a:off x="20434300" y="13386512"/>
          <a:ext cx="889000" cy="10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127203</xdr:rowOff>
    </xdr:from>
    <xdr:to>
      <xdr:col>102</xdr:col>
      <xdr:colOff>165100</xdr:colOff>
      <xdr:row>85</xdr:row>
      <xdr:rowOff>57353</xdr:rowOff>
    </xdr:to>
    <xdr:sp macro="" textlink="">
      <xdr:nvSpPr>
        <xdr:cNvPr id="644" name="楕円 643"/>
        <xdr:cNvSpPr/>
      </xdr:nvSpPr>
      <xdr:spPr>
        <a:xfrm>
          <a:off x="19494500" y="145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156514</xdr:rowOff>
    </xdr:from>
    <xdr:to>
      <xdr:col>107</xdr:col>
      <xdr:colOff>50800</xdr:colOff>
      <xdr:row>85</xdr:row>
      <xdr:rowOff>6553</xdr:rowOff>
    </xdr:to>
    <xdr:cxnSp macro="">
      <xdr:nvCxnSpPr>
        <xdr:cNvPr id="645" name="直線コネクタ 644"/>
        <xdr:cNvCxnSpPr/>
      </xdr:nvCxnSpPr>
      <xdr:spPr>
        <a:xfrm flipV="1">
          <a:off x="19545300" y="14386864"/>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4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4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48"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80739</xdr:rowOff>
    </xdr:from>
    <xdr:ext cx="469744" cy="259045"/>
    <xdr:sp macro="" textlink="">
      <xdr:nvSpPr>
        <xdr:cNvPr id="649" name="n_1mainValue【消防施設】&#10;一人当たり面積"/>
        <xdr:cNvSpPr txBox="1"/>
      </xdr:nvSpPr>
      <xdr:spPr>
        <a:xfrm>
          <a:off x="21075727" y="131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52391</xdr:rowOff>
    </xdr:from>
    <xdr:ext cx="469744" cy="259045"/>
    <xdr:sp macro="" textlink="">
      <xdr:nvSpPr>
        <xdr:cNvPr id="650" name="n_2mainValue【消防施設】&#10;一人当たり面積"/>
        <xdr:cNvSpPr txBox="1"/>
      </xdr:nvSpPr>
      <xdr:spPr>
        <a:xfrm>
          <a:off x="20199427" y="1411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73880</xdr:rowOff>
    </xdr:from>
    <xdr:ext cx="469744" cy="259045"/>
    <xdr:sp macro="" textlink="">
      <xdr:nvSpPr>
        <xdr:cNvPr id="651" name="n_3mainValue【消防施設】&#10;一人当たり面積"/>
        <xdr:cNvSpPr txBox="1"/>
      </xdr:nvSpPr>
      <xdr:spPr>
        <a:xfrm>
          <a:off x="19310427" y="1430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3" name="テキスト ボックス 66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75" name="直線コネクタ 67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7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7" name="直線コネクタ 67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7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79" name="直線コネクタ 67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8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81" name="フローチャート: 判断 68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82" name="フローチャート: 判断 68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83" name="フローチャート: 判断 68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84" name="フローチャート: 判断 68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62230</xdr:rowOff>
    </xdr:from>
    <xdr:to>
      <xdr:col>85</xdr:col>
      <xdr:colOff>177800</xdr:colOff>
      <xdr:row>103</xdr:row>
      <xdr:rowOff>163830</xdr:rowOff>
    </xdr:to>
    <xdr:sp macro="" textlink="">
      <xdr:nvSpPr>
        <xdr:cNvPr id="690" name="楕円 689"/>
        <xdr:cNvSpPr/>
      </xdr:nvSpPr>
      <xdr:spPr>
        <a:xfrm>
          <a:off x="162687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85107</xdr:rowOff>
    </xdr:from>
    <xdr:ext cx="405111" cy="259045"/>
    <xdr:sp macro="" textlink="">
      <xdr:nvSpPr>
        <xdr:cNvPr id="691" name="【庁舎】&#10;有形固定資産減価償却率該当値テキスト"/>
        <xdr:cNvSpPr txBox="1"/>
      </xdr:nvSpPr>
      <xdr:spPr>
        <a:xfrm>
          <a:off x="16357600"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692" name="楕円 691"/>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113030</xdr:rowOff>
    </xdr:from>
    <xdr:to>
      <xdr:col>85</xdr:col>
      <xdr:colOff>127000</xdr:colOff>
      <xdr:row>103</xdr:row>
      <xdr:rowOff>137161</xdr:rowOff>
    </xdr:to>
    <xdr:cxnSp macro="">
      <xdr:nvCxnSpPr>
        <xdr:cNvPr id="693" name="直線コネクタ 692"/>
        <xdr:cNvCxnSpPr/>
      </xdr:nvCxnSpPr>
      <xdr:spPr>
        <a:xfrm flipV="1">
          <a:off x="15481300" y="177723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96520</xdr:rowOff>
    </xdr:from>
    <xdr:to>
      <xdr:col>76</xdr:col>
      <xdr:colOff>165100</xdr:colOff>
      <xdr:row>104</xdr:row>
      <xdr:rowOff>26670</xdr:rowOff>
    </xdr:to>
    <xdr:sp macro="" textlink="">
      <xdr:nvSpPr>
        <xdr:cNvPr id="694" name="楕円 693"/>
        <xdr:cNvSpPr/>
      </xdr:nvSpPr>
      <xdr:spPr>
        <a:xfrm>
          <a:off x="14541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103</xdr:row>
      <xdr:rowOff>147320</xdr:rowOff>
    </xdr:to>
    <xdr:cxnSp macro="">
      <xdr:nvCxnSpPr>
        <xdr:cNvPr id="695" name="直線コネクタ 694"/>
        <xdr:cNvCxnSpPr/>
      </xdr:nvCxnSpPr>
      <xdr:spPr>
        <a:xfrm flipV="1">
          <a:off x="14592300" y="177965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127000</xdr:rowOff>
    </xdr:from>
    <xdr:to>
      <xdr:col>72</xdr:col>
      <xdr:colOff>38100</xdr:colOff>
      <xdr:row>104</xdr:row>
      <xdr:rowOff>57150</xdr:rowOff>
    </xdr:to>
    <xdr:sp macro="" textlink="">
      <xdr:nvSpPr>
        <xdr:cNvPr id="696" name="楕円 695"/>
        <xdr:cNvSpPr/>
      </xdr:nvSpPr>
      <xdr:spPr>
        <a:xfrm>
          <a:off x="13652500" y="177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147320</xdr:rowOff>
    </xdr:from>
    <xdr:to>
      <xdr:col>76</xdr:col>
      <xdr:colOff>114300</xdr:colOff>
      <xdr:row>104</xdr:row>
      <xdr:rowOff>6350</xdr:rowOff>
    </xdr:to>
    <xdr:cxnSp macro="">
      <xdr:nvCxnSpPr>
        <xdr:cNvPr id="697" name="直線コネクタ 696"/>
        <xdr:cNvCxnSpPr/>
      </xdr:nvCxnSpPr>
      <xdr:spPr>
        <a:xfrm flipV="1">
          <a:off x="13703300" y="17806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9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9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0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701" name="n_1mainValue【庁舎】&#10;有形固定資産減価償却率"/>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43197</xdr:rowOff>
    </xdr:from>
    <xdr:ext cx="405111" cy="259045"/>
    <xdr:sp macro="" textlink="">
      <xdr:nvSpPr>
        <xdr:cNvPr id="702" name="n_2mainValue【庁舎】&#10;有形固定資産減価償却率"/>
        <xdr:cNvSpPr txBox="1"/>
      </xdr:nvSpPr>
      <xdr:spPr>
        <a:xfrm>
          <a:off x="143897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73677</xdr:rowOff>
    </xdr:from>
    <xdr:ext cx="405111" cy="259045"/>
    <xdr:sp macro="" textlink="">
      <xdr:nvSpPr>
        <xdr:cNvPr id="703" name="n_3mainValue【庁舎】&#10;有形固定資産減価償却率"/>
        <xdr:cNvSpPr txBox="1"/>
      </xdr:nvSpPr>
      <xdr:spPr>
        <a:xfrm>
          <a:off x="13500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29" name="直線コネクタ 72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3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31" name="直線コネクタ 73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3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33" name="直線コネクタ 73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3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35" name="フローチャート: 判断 73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36" name="フローチャート: 判断 73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37" name="フローチャート: 判断 73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38" name="フローチャート: 判断 73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165826</xdr:rowOff>
    </xdr:from>
    <xdr:to>
      <xdr:col>116</xdr:col>
      <xdr:colOff>114300</xdr:colOff>
      <xdr:row>104</xdr:row>
      <xdr:rowOff>95976</xdr:rowOff>
    </xdr:to>
    <xdr:sp macro="" textlink="">
      <xdr:nvSpPr>
        <xdr:cNvPr id="744" name="楕円 743"/>
        <xdr:cNvSpPr/>
      </xdr:nvSpPr>
      <xdr:spPr>
        <a:xfrm>
          <a:off x="22110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17253</xdr:rowOff>
    </xdr:from>
    <xdr:ext cx="469744" cy="259045"/>
    <xdr:sp macro="" textlink="">
      <xdr:nvSpPr>
        <xdr:cNvPr id="745" name="【庁舎】&#10;一人当たり面積該当値テキスト"/>
        <xdr:cNvSpPr txBox="1"/>
      </xdr:nvSpPr>
      <xdr:spPr>
        <a:xfrm>
          <a:off x="22199600" y="176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746" name="楕円 745"/>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45176</xdr:rowOff>
    </xdr:from>
    <xdr:to>
      <xdr:col>116</xdr:col>
      <xdr:colOff>63500</xdr:colOff>
      <xdr:row>104</xdr:row>
      <xdr:rowOff>69669</xdr:rowOff>
    </xdr:to>
    <xdr:cxnSp macro="">
      <xdr:nvCxnSpPr>
        <xdr:cNvPr id="747" name="直線コネクタ 746"/>
        <xdr:cNvCxnSpPr/>
      </xdr:nvCxnSpPr>
      <xdr:spPr>
        <a:xfrm flipV="1">
          <a:off x="21323300" y="178759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10705</xdr:rowOff>
    </xdr:from>
    <xdr:to>
      <xdr:col>107</xdr:col>
      <xdr:colOff>101600</xdr:colOff>
      <xdr:row>104</xdr:row>
      <xdr:rowOff>112305</xdr:rowOff>
    </xdr:to>
    <xdr:sp macro="" textlink="">
      <xdr:nvSpPr>
        <xdr:cNvPr id="748" name="楕円 747"/>
        <xdr:cNvSpPr/>
      </xdr:nvSpPr>
      <xdr:spPr>
        <a:xfrm>
          <a:off x="20383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61505</xdr:rowOff>
    </xdr:from>
    <xdr:to>
      <xdr:col>111</xdr:col>
      <xdr:colOff>177800</xdr:colOff>
      <xdr:row>104</xdr:row>
      <xdr:rowOff>69669</xdr:rowOff>
    </xdr:to>
    <xdr:cxnSp macro="">
      <xdr:nvCxnSpPr>
        <xdr:cNvPr id="749" name="直線コネクタ 748"/>
        <xdr:cNvCxnSpPr/>
      </xdr:nvCxnSpPr>
      <xdr:spPr>
        <a:xfrm>
          <a:off x="20434300" y="178923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67855</xdr:rowOff>
    </xdr:from>
    <xdr:to>
      <xdr:col>102</xdr:col>
      <xdr:colOff>165100</xdr:colOff>
      <xdr:row>104</xdr:row>
      <xdr:rowOff>169455</xdr:rowOff>
    </xdr:to>
    <xdr:sp macro="" textlink="">
      <xdr:nvSpPr>
        <xdr:cNvPr id="750" name="楕円 749"/>
        <xdr:cNvSpPr/>
      </xdr:nvSpPr>
      <xdr:spPr>
        <a:xfrm>
          <a:off x="19494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61505</xdr:rowOff>
    </xdr:from>
    <xdr:to>
      <xdr:col>107</xdr:col>
      <xdr:colOff>50800</xdr:colOff>
      <xdr:row>104</xdr:row>
      <xdr:rowOff>118655</xdr:rowOff>
    </xdr:to>
    <xdr:cxnSp macro="">
      <xdr:nvCxnSpPr>
        <xdr:cNvPr id="751" name="直線コネクタ 750"/>
        <xdr:cNvCxnSpPr/>
      </xdr:nvCxnSpPr>
      <xdr:spPr>
        <a:xfrm flipV="1">
          <a:off x="19545300" y="178923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5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5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5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755" name="n_1mainValue【庁舎】&#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128832</xdr:rowOff>
    </xdr:from>
    <xdr:ext cx="469744" cy="259045"/>
    <xdr:sp macro="" textlink="">
      <xdr:nvSpPr>
        <xdr:cNvPr id="756" name="n_2mainValue【庁舎】&#10;一人当たり面積"/>
        <xdr:cNvSpPr txBox="1"/>
      </xdr:nvSpPr>
      <xdr:spPr>
        <a:xfrm>
          <a:off x="2019942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14532</xdr:rowOff>
    </xdr:from>
    <xdr:ext cx="469744" cy="259045"/>
    <xdr:sp macro="" textlink="">
      <xdr:nvSpPr>
        <xdr:cNvPr id="757" name="n_3mainValue【庁舎】&#10;一人当たり面積"/>
        <xdr:cNvSpPr txBox="1"/>
      </xdr:nvSpPr>
      <xdr:spPr>
        <a:xfrm>
          <a:off x="19310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有形固定資産減価償却率は、ほぼすべての類型において類似団体平均を上回っている。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本市においては、海岸線の延長距離が長く、大きな森林面積を有し、山間部にも集落はあるものの、住民の多くは、海岸線に点在する集落で生活を営んでいる。</a:t>
          </a:r>
        </a:p>
        <a:p>
          <a:r>
            <a:rPr kumimoji="1" lang="ja-JP" altLang="en-US" sz="1300">
              <a:latin typeface="ＭＳ Ｐゴシック" panose="020B0600070205080204" pitchFamily="50" charset="-128"/>
              <a:ea typeface="ＭＳ Ｐゴシック" panose="020B0600070205080204" pitchFamily="50" charset="-128"/>
            </a:rPr>
            <a:t>　このため、行政効率が悪く、多くの有形固定資産を有することとなっている。</a:t>
          </a:r>
        </a:p>
        <a:p>
          <a:r>
            <a:rPr kumimoji="1" lang="ja-JP" altLang="en-US" sz="1300">
              <a:latin typeface="ＭＳ Ｐゴシック" panose="020B0600070205080204" pitchFamily="50" charset="-128"/>
              <a:ea typeface="ＭＳ Ｐゴシック" panose="020B0600070205080204" pitchFamily="50" charset="-128"/>
            </a:rPr>
            <a:t>　都市機能の集約化を図る必要はあるが、前述の行政効率の悪さから統廃合が進まず、厳しい状況である。</a:t>
          </a:r>
        </a:p>
        <a:p>
          <a:r>
            <a:rPr kumimoji="1" lang="ja-JP" altLang="en-US" sz="1300">
              <a:latin typeface="ＭＳ Ｐゴシック" panose="020B0600070205080204" pitchFamily="50" charset="-128"/>
              <a:ea typeface="ＭＳ Ｐゴシック" panose="020B0600070205080204" pitchFamily="50" charset="-128"/>
            </a:rPr>
            <a:t>　この様な状況の中でも、公共施設等個別施設計画に基づき、可能な限り統廃合、集約化を推進し、適正な管理に努める。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人口減少や高い高齢化率（平成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）に加え、地域産業の低迷等により財政基盤が弱く、市税収入が少ないことから類似団体を大きく下回っている。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今後は、「室戸市財政運営計画（平成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年度）」に基づき、引き続き市税等の徴収強化に取り組むとともに、人件費や物件費などの経常経費削減に努め、財政の健全化を図る。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33867</xdr:rowOff>
    </xdr:to>
    <xdr:cxnSp macro="">
      <xdr:nvCxnSpPr>
        <xdr:cNvPr id="72" name="直線コネクタ 71"/>
        <xdr:cNvCxnSpPr/>
      </xdr:nvCxnSpPr>
      <xdr:spPr>
        <a:xfrm flipV="1">
          <a:off x="3225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53975</xdr:rowOff>
    </xdr:to>
    <xdr:cxnSp macro="">
      <xdr:nvCxnSpPr>
        <xdr:cNvPr id="75" name="直線コネクタ 74"/>
        <xdr:cNvCxnSpPr/>
      </xdr:nvCxnSpPr>
      <xdr:spPr>
        <a:xfrm flipV="1">
          <a:off x="2336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53975</xdr:rowOff>
    </xdr:to>
    <xdr:cxnSp macro="">
      <xdr:nvCxnSpPr>
        <xdr:cNvPr id="78" name="直線コネクタ 77"/>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ポイント増となっている。これは、退職者が増になったことや、生活保護費をはじめとする扶助費が高いことから、依然として高い比率となっている。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今後も、引き続き市税等の徴収強化による経常一般財源の確保や、生活保護の適正実施による扶助費の削減に努める。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42635</xdr:rowOff>
    </xdr:from>
    <xdr:to>
      <xdr:col>23</xdr:col>
      <xdr:colOff>133350</xdr:colOff>
      <xdr:row>61</xdr:row>
      <xdr:rowOff>33201</xdr:rowOff>
    </xdr:to>
    <xdr:cxnSp macro="">
      <xdr:nvCxnSpPr>
        <xdr:cNvPr id="134" name="直線コネクタ 133"/>
        <xdr:cNvCxnSpPr/>
      </xdr:nvCxnSpPr>
      <xdr:spPr>
        <a:xfrm>
          <a:off x="4114800" y="10329635"/>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42635</xdr:rowOff>
    </xdr:from>
    <xdr:to>
      <xdr:col>19</xdr:col>
      <xdr:colOff>133350</xdr:colOff>
      <xdr:row>60</xdr:row>
      <xdr:rowOff>170180</xdr:rowOff>
    </xdr:to>
    <xdr:cxnSp macro="">
      <xdr:nvCxnSpPr>
        <xdr:cNvPr id="137" name="直線コネクタ 136"/>
        <xdr:cNvCxnSpPr/>
      </xdr:nvCxnSpPr>
      <xdr:spPr>
        <a:xfrm flipV="1">
          <a:off x="3225800" y="10329635"/>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170180</xdr:rowOff>
    </xdr:to>
    <xdr:cxnSp macro="">
      <xdr:nvCxnSpPr>
        <xdr:cNvPr id="140" name="直線コネクタ 139"/>
        <xdr:cNvCxnSpPr/>
      </xdr:nvCxnSpPr>
      <xdr:spPr>
        <a:xfrm>
          <a:off x="2336800" y="1036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105591</xdr:rowOff>
    </xdr:to>
    <xdr:cxnSp macro="">
      <xdr:nvCxnSpPr>
        <xdr:cNvPr id="143" name="直線コネクタ 142"/>
        <xdr:cNvCxnSpPr/>
      </xdr:nvCxnSpPr>
      <xdr:spPr>
        <a:xfrm flipV="1">
          <a:off x="1447800" y="10360660"/>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3" name="楕円 152"/>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4"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163285</xdr:rowOff>
    </xdr:from>
    <xdr:to>
      <xdr:col>19</xdr:col>
      <xdr:colOff>184150</xdr:colOff>
      <xdr:row>60</xdr:row>
      <xdr:rowOff>93435</xdr:rowOff>
    </xdr:to>
    <xdr:sp macro="" textlink="">
      <xdr:nvSpPr>
        <xdr:cNvPr id="155" name="楕円 154"/>
        <xdr:cNvSpPr/>
      </xdr:nvSpPr>
      <xdr:spPr>
        <a:xfrm>
          <a:off x="4064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103612</xdr:rowOff>
    </xdr:from>
    <xdr:ext cx="736600" cy="259045"/>
    <xdr:sp macro="" textlink="">
      <xdr:nvSpPr>
        <xdr:cNvPr id="156" name="テキスト ボックス 155"/>
        <xdr:cNvSpPr txBox="1"/>
      </xdr:nvSpPr>
      <xdr:spPr>
        <a:xfrm>
          <a:off x="3733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54791</xdr:rowOff>
    </xdr:from>
    <xdr:to>
      <xdr:col>7</xdr:col>
      <xdr:colOff>31750</xdr:colOff>
      <xdr:row>61</xdr:row>
      <xdr:rowOff>156391</xdr:rowOff>
    </xdr:to>
    <xdr:sp macro="" textlink="">
      <xdr:nvSpPr>
        <xdr:cNvPr id="161" name="楕円 160"/>
        <xdr:cNvSpPr/>
      </xdr:nvSpPr>
      <xdr:spPr>
        <a:xfrm>
          <a:off x="1397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141168</xdr:rowOff>
    </xdr:from>
    <xdr:ext cx="762000" cy="259045"/>
    <xdr:sp macro="" textlink="">
      <xdr:nvSpPr>
        <xdr:cNvPr id="162" name="テキスト ボックス 161"/>
        <xdr:cNvSpPr txBox="1"/>
      </xdr:nvSpPr>
      <xdr:spPr>
        <a:xfrm>
          <a:off x="1066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要因として、人件費については、急激な人口の減少に加え、隣接する東洋町に消防職員を配置していることや、生活保護率が高いため福祉事務所職員が多くなっていること等によるものである。</a:t>
          </a:r>
        </a:p>
        <a:p>
          <a:r>
            <a:rPr kumimoji="1" lang="ja-JP" altLang="en-US" sz="1300">
              <a:latin typeface="ＭＳ Ｐゴシック" panose="020B0600070205080204" pitchFamily="50" charset="-128"/>
              <a:ea typeface="ＭＳ Ｐゴシック" panose="020B0600070205080204" pitchFamily="50" charset="-128"/>
            </a:rPr>
            <a:t>　物件費については、ふるさと納税関連費の増や、保有する公共施設の数が多く、その維持経費が多額となっているためである。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今後は、公共施設等総合管理計画に基づき、施設の統廃合を進めることでコストの低減を図っていく。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42414</xdr:rowOff>
    </xdr:from>
    <xdr:to>
      <xdr:col>23</xdr:col>
      <xdr:colOff>133350</xdr:colOff>
      <xdr:row>86</xdr:row>
      <xdr:rowOff>122630</xdr:rowOff>
    </xdr:to>
    <xdr:cxnSp macro="">
      <xdr:nvCxnSpPr>
        <xdr:cNvPr id="193" name="直線コネクタ 192"/>
        <xdr:cNvCxnSpPr/>
      </xdr:nvCxnSpPr>
      <xdr:spPr>
        <a:xfrm>
          <a:off x="4114800" y="14787114"/>
          <a:ext cx="838200" cy="8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102764</xdr:rowOff>
    </xdr:from>
    <xdr:to>
      <xdr:col>19</xdr:col>
      <xdr:colOff>133350</xdr:colOff>
      <xdr:row>86</xdr:row>
      <xdr:rowOff>42414</xdr:rowOff>
    </xdr:to>
    <xdr:cxnSp macro="">
      <xdr:nvCxnSpPr>
        <xdr:cNvPr id="196" name="直線コネクタ 195"/>
        <xdr:cNvCxnSpPr/>
      </xdr:nvCxnSpPr>
      <xdr:spPr>
        <a:xfrm>
          <a:off x="3225800" y="14676014"/>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50209</xdr:rowOff>
    </xdr:from>
    <xdr:to>
      <xdr:col>15</xdr:col>
      <xdr:colOff>82550</xdr:colOff>
      <xdr:row>85</xdr:row>
      <xdr:rowOff>102764</xdr:rowOff>
    </xdr:to>
    <xdr:cxnSp macro="">
      <xdr:nvCxnSpPr>
        <xdr:cNvPr id="199" name="直線コネクタ 198"/>
        <xdr:cNvCxnSpPr/>
      </xdr:nvCxnSpPr>
      <xdr:spPr>
        <a:xfrm>
          <a:off x="2336800" y="14623459"/>
          <a:ext cx="8890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164339</xdr:rowOff>
    </xdr:from>
    <xdr:to>
      <xdr:col>11</xdr:col>
      <xdr:colOff>31750</xdr:colOff>
      <xdr:row>85</xdr:row>
      <xdr:rowOff>50209</xdr:rowOff>
    </xdr:to>
    <xdr:cxnSp macro="">
      <xdr:nvCxnSpPr>
        <xdr:cNvPr id="202" name="直線コネクタ 201"/>
        <xdr:cNvCxnSpPr/>
      </xdr:nvCxnSpPr>
      <xdr:spPr>
        <a:xfrm>
          <a:off x="1447800" y="14566139"/>
          <a:ext cx="889000" cy="5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71830</xdr:rowOff>
    </xdr:from>
    <xdr:to>
      <xdr:col>23</xdr:col>
      <xdr:colOff>184150</xdr:colOff>
      <xdr:row>87</xdr:row>
      <xdr:rowOff>1980</xdr:rowOff>
    </xdr:to>
    <xdr:sp macro="" textlink="">
      <xdr:nvSpPr>
        <xdr:cNvPr id="212" name="楕円 211"/>
        <xdr:cNvSpPr/>
      </xdr:nvSpPr>
      <xdr:spPr>
        <a:xfrm>
          <a:off x="4902200" y="148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43907</xdr:rowOff>
    </xdr:from>
    <xdr:ext cx="762000" cy="259045"/>
    <xdr:sp macro="" textlink="">
      <xdr:nvSpPr>
        <xdr:cNvPr id="213" name="人件費・物件費等の状況該当値テキスト"/>
        <xdr:cNvSpPr txBox="1"/>
      </xdr:nvSpPr>
      <xdr:spPr>
        <a:xfrm>
          <a:off x="5041900" y="147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163064</xdr:rowOff>
    </xdr:from>
    <xdr:to>
      <xdr:col>19</xdr:col>
      <xdr:colOff>184150</xdr:colOff>
      <xdr:row>86</xdr:row>
      <xdr:rowOff>93214</xdr:rowOff>
    </xdr:to>
    <xdr:sp macro="" textlink="">
      <xdr:nvSpPr>
        <xdr:cNvPr id="214" name="楕円 213"/>
        <xdr:cNvSpPr/>
      </xdr:nvSpPr>
      <xdr:spPr>
        <a:xfrm>
          <a:off x="4064000" y="147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77991</xdr:rowOff>
    </xdr:from>
    <xdr:ext cx="736600" cy="259045"/>
    <xdr:sp macro="" textlink="">
      <xdr:nvSpPr>
        <xdr:cNvPr id="215" name="テキスト ボックス 214"/>
        <xdr:cNvSpPr txBox="1"/>
      </xdr:nvSpPr>
      <xdr:spPr>
        <a:xfrm>
          <a:off x="3733800" y="1482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51964</xdr:rowOff>
    </xdr:from>
    <xdr:to>
      <xdr:col>15</xdr:col>
      <xdr:colOff>133350</xdr:colOff>
      <xdr:row>85</xdr:row>
      <xdr:rowOff>153564</xdr:rowOff>
    </xdr:to>
    <xdr:sp macro="" textlink="">
      <xdr:nvSpPr>
        <xdr:cNvPr id="216" name="楕円 215"/>
        <xdr:cNvSpPr/>
      </xdr:nvSpPr>
      <xdr:spPr>
        <a:xfrm>
          <a:off x="3175000" y="146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138341</xdr:rowOff>
    </xdr:from>
    <xdr:ext cx="762000" cy="259045"/>
    <xdr:sp macro="" textlink="">
      <xdr:nvSpPr>
        <xdr:cNvPr id="217" name="テキスト ボックス 216"/>
        <xdr:cNvSpPr txBox="1"/>
      </xdr:nvSpPr>
      <xdr:spPr>
        <a:xfrm>
          <a:off x="2844800" y="1471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170859</xdr:rowOff>
    </xdr:from>
    <xdr:to>
      <xdr:col>11</xdr:col>
      <xdr:colOff>82550</xdr:colOff>
      <xdr:row>85</xdr:row>
      <xdr:rowOff>101009</xdr:rowOff>
    </xdr:to>
    <xdr:sp macro="" textlink="">
      <xdr:nvSpPr>
        <xdr:cNvPr id="218" name="楕円 217"/>
        <xdr:cNvSpPr/>
      </xdr:nvSpPr>
      <xdr:spPr>
        <a:xfrm>
          <a:off x="2286000" y="145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85786</xdr:rowOff>
    </xdr:from>
    <xdr:ext cx="762000" cy="259045"/>
    <xdr:sp macro="" textlink="">
      <xdr:nvSpPr>
        <xdr:cNvPr id="219" name="テキスト ボックス 218"/>
        <xdr:cNvSpPr txBox="1"/>
      </xdr:nvSpPr>
      <xdr:spPr>
        <a:xfrm>
          <a:off x="1955800" y="1465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113539</xdr:rowOff>
    </xdr:from>
    <xdr:to>
      <xdr:col>7</xdr:col>
      <xdr:colOff>31750</xdr:colOff>
      <xdr:row>85</xdr:row>
      <xdr:rowOff>43689</xdr:rowOff>
    </xdr:to>
    <xdr:sp macro="" textlink="">
      <xdr:nvSpPr>
        <xdr:cNvPr id="220" name="楕円 219"/>
        <xdr:cNvSpPr/>
      </xdr:nvSpPr>
      <xdr:spPr>
        <a:xfrm>
          <a:off x="1397000" y="14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28466</xdr:rowOff>
    </xdr:from>
    <xdr:ext cx="762000" cy="259045"/>
    <xdr:sp macro="" textlink="">
      <xdr:nvSpPr>
        <xdr:cNvPr id="221" name="テキスト ボックス 220"/>
        <xdr:cNvSpPr txBox="1"/>
      </xdr:nvSpPr>
      <xdr:spPr>
        <a:xfrm>
          <a:off x="1066800" y="14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平均年齢が国よりも低く、若年層の昇格により、一般的な経験年数の給与水準より高くなる傾向がある。</a:t>
          </a:r>
        </a:p>
        <a:p>
          <a:r>
            <a:rPr kumimoji="1" lang="ja-JP" altLang="en-US" sz="1300">
              <a:latin typeface="ＭＳ Ｐゴシック" panose="020B0600070205080204" pitchFamily="50" charset="-128"/>
              <a:ea typeface="ＭＳ Ｐゴシック" panose="020B0600070205080204" pitchFamily="50" charset="-128"/>
            </a:rPr>
            <a:t>　今後も国の水準を超えないように努める。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124582</xdr:rowOff>
    </xdr:to>
    <xdr:cxnSp macro="">
      <xdr:nvCxnSpPr>
        <xdr:cNvPr id="257" name="直線コネクタ 256"/>
        <xdr:cNvCxnSpPr/>
      </xdr:nvCxnSpPr>
      <xdr:spPr>
        <a:xfrm flipV="1">
          <a:off x="16179800" y="148003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159959</xdr:rowOff>
    </xdr:to>
    <xdr:cxnSp macro="">
      <xdr:nvCxnSpPr>
        <xdr:cNvPr id="260" name="直線コネクタ 259"/>
        <xdr:cNvCxnSpPr/>
      </xdr:nvCxnSpPr>
      <xdr:spPr>
        <a:xfrm flipV="1">
          <a:off x="15290800" y="1486928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91923</xdr:rowOff>
    </xdr:to>
    <xdr:cxnSp macro="">
      <xdr:nvCxnSpPr>
        <xdr:cNvPr id="263" name="直線コネクタ 262"/>
        <xdr:cNvCxnSpPr/>
      </xdr:nvCxnSpPr>
      <xdr:spPr>
        <a:xfrm flipV="1">
          <a:off x="14401800" y="150761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88</xdr:row>
      <xdr:rowOff>91923</xdr:rowOff>
    </xdr:to>
    <xdr:cxnSp macro="">
      <xdr:nvCxnSpPr>
        <xdr:cNvPr id="266" name="直線コネクタ 265"/>
        <xdr:cNvCxnSpPr/>
      </xdr:nvCxnSpPr>
      <xdr:spPr>
        <a:xfrm>
          <a:off x="13512800" y="150301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6" name="楕円 275"/>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77" name="給与水準   （国との比較）該当値テキスト"/>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79" name="テキスト ボックス 278"/>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109159</xdr:rowOff>
    </xdr:from>
    <xdr:to>
      <xdr:col>73</xdr:col>
      <xdr:colOff>44450</xdr:colOff>
      <xdr:row>88</xdr:row>
      <xdr:rowOff>39309</xdr:rowOff>
    </xdr:to>
    <xdr:sp macro="" textlink="">
      <xdr:nvSpPr>
        <xdr:cNvPr id="280" name="楕円 279"/>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24086</xdr:rowOff>
    </xdr:from>
    <xdr:ext cx="762000" cy="259045"/>
    <xdr:sp macro="" textlink="">
      <xdr:nvSpPr>
        <xdr:cNvPr id="281" name="テキスト ボックス 280"/>
        <xdr:cNvSpPr txBox="1"/>
      </xdr:nvSpPr>
      <xdr:spPr>
        <a:xfrm>
          <a:off x="14909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2" name="楕円 281"/>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3" name="テキスト ボックス 282"/>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4" name="楕円 283"/>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5" name="テキスト ボックス 284"/>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急激に人口が減少する一方で、近年職員数削減が進んでいないことから、人口千人当たり職員数が昨年比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人増加している。</a:t>
          </a:r>
        </a:p>
        <a:p>
          <a:r>
            <a:rPr kumimoji="1" lang="ja-JP" altLang="en-US" sz="1300">
              <a:latin typeface="ＭＳ Ｐゴシック" panose="020B0600070205080204" pitchFamily="50" charset="-128"/>
              <a:ea typeface="ＭＳ Ｐゴシック" panose="020B0600070205080204" pitchFamily="50" charset="-128"/>
            </a:rPr>
            <a:t>　その理由としては、人口減少や市内医療機関の減少などの課題に対応するため、移住促進事業や地域医療対策事業など新たな事業が増えており、職員数の削減が困難な状況であることが挙げられる。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今後、費用対効果検証による事業の廃止縮小や業務改善などにより、職員数の適正管理に努めていく。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47837</xdr:rowOff>
    </xdr:from>
    <xdr:to>
      <xdr:col>81</xdr:col>
      <xdr:colOff>44450</xdr:colOff>
      <xdr:row>67</xdr:row>
      <xdr:rowOff>105289</xdr:rowOff>
    </xdr:to>
    <xdr:cxnSp macro="">
      <xdr:nvCxnSpPr>
        <xdr:cNvPr id="322" name="直線コネクタ 321"/>
        <xdr:cNvCxnSpPr/>
      </xdr:nvCxnSpPr>
      <xdr:spPr>
        <a:xfrm>
          <a:off x="16179800" y="1153498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112425</xdr:rowOff>
    </xdr:from>
    <xdr:to>
      <xdr:col>77</xdr:col>
      <xdr:colOff>44450</xdr:colOff>
      <xdr:row>67</xdr:row>
      <xdr:rowOff>47837</xdr:rowOff>
    </xdr:to>
    <xdr:cxnSp macro="">
      <xdr:nvCxnSpPr>
        <xdr:cNvPr id="325" name="直線コネクタ 324"/>
        <xdr:cNvCxnSpPr/>
      </xdr:nvCxnSpPr>
      <xdr:spPr>
        <a:xfrm>
          <a:off x="15290800" y="11428125"/>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56122</xdr:rowOff>
    </xdr:from>
    <xdr:to>
      <xdr:col>72</xdr:col>
      <xdr:colOff>203200</xdr:colOff>
      <xdr:row>66</xdr:row>
      <xdr:rowOff>112425</xdr:rowOff>
    </xdr:to>
    <xdr:cxnSp macro="">
      <xdr:nvCxnSpPr>
        <xdr:cNvPr id="328" name="直線コネクタ 327"/>
        <xdr:cNvCxnSpPr/>
      </xdr:nvCxnSpPr>
      <xdr:spPr>
        <a:xfrm>
          <a:off x="14401800" y="1137182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154033</xdr:rowOff>
    </xdr:from>
    <xdr:to>
      <xdr:col>68</xdr:col>
      <xdr:colOff>152400</xdr:colOff>
      <xdr:row>66</xdr:row>
      <xdr:rowOff>56122</xdr:rowOff>
    </xdr:to>
    <xdr:cxnSp macro="">
      <xdr:nvCxnSpPr>
        <xdr:cNvPr id="331" name="直線コネクタ 330"/>
        <xdr:cNvCxnSpPr/>
      </xdr:nvCxnSpPr>
      <xdr:spPr>
        <a:xfrm>
          <a:off x="13512800" y="11298283"/>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54489</xdr:rowOff>
    </xdr:from>
    <xdr:to>
      <xdr:col>81</xdr:col>
      <xdr:colOff>95250</xdr:colOff>
      <xdr:row>67</xdr:row>
      <xdr:rowOff>156089</xdr:rowOff>
    </xdr:to>
    <xdr:sp macro="" textlink="">
      <xdr:nvSpPr>
        <xdr:cNvPr id="341" name="楕円 340"/>
        <xdr:cNvSpPr/>
      </xdr:nvSpPr>
      <xdr:spPr>
        <a:xfrm>
          <a:off x="16967200" y="115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121816</xdr:rowOff>
    </xdr:from>
    <xdr:ext cx="762000" cy="259045"/>
    <xdr:sp macro="" textlink="">
      <xdr:nvSpPr>
        <xdr:cNvPr id="342" name="定員管理の状況該当値テキスト"/>
        <xdr:cNvSpPr txBox="1"/>
      </xdr:nvSpPr>
      <xdr:spPr>
        <a:xfrm>
          <a:off x="17106900" y="1143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168487</xdr:rowOff>
    </xdr:from>
    <xdr:to>
      <xdr:col>77</xdr:col>
      <xdr:colOff>95250</xdr:colOff>
      <xdr:row>67</xdr:row>
      <xdr:rowOff>98637</xdr:rowOff>
    </xdr:to>
    <xdr:sp macro="" textlink="">
      <xdr:nvSpPr>
        <xdr:cNvPr id="343" name="楕円 342"/>
        <xdr:cNvSpPr/>
      </xdr:nvSpPr>
      <xdr:spPr>
        <a:xfrm>
          <a:off x="16129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83414</xdr:rowOff>
    </xdr:from>
    <xdr:ext cx="736600" cy="259045"/>
    <xdr:sp macro="" textlink="">
      <xdr:nvSpPr>
        <xdr:cNvPr id="344" name="テキスト ボックス 343"/>
        <xdr:cNvSpPr txBox="1"/>
      </xdr:nvSpPr>
      <xdr:spPr>
        <a:xfrm>
          <a:off x="15798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61625</xdr:rowOff>
    </xdr:from>
    <xdr:to>
      <xdr:col>73</xdr:col>
      <xdr:colOff>44450</xdr:colOff>
      <xdr:row>66</xdr:row>
      <xdr:rowOff>163225</xdr:rowOff>
    </xdr:to>
    <xdr:sp macro="" textlink="">
      <xdr:nvSpPr>
        <xdr:cNvPr id="345" name="楕円 344"/>
        <xdr:cNvSpPr/>
      </xdr:nvSpPr>
      <xdr:spPr>
        <a:xfrm>
          <a:off x="15240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148002</xdr:rowOff>
    </xdr:from>
    <xdr:ext cx="762000" cy="259045"/>
    <xdr:sp macro="" textlink="">
      <xdr:nvSpPr>
        <xdr:cNvPr id="346" name="テキスト ボックス 345"/>
        <xdr:cNvSpPr txBox="1"/>
      </xdr:nvSpPr>
      <xdr:spPr>
        <a:xfrm>
          <a:off x="14909800" y="11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5322</xdr:rowOff>
    </xdr:from>
    <xdr:to>
      <xdr:col>68</xdr:col>
      <xdr:colOff>203200</xdr:colOff>
      <xdr:row>66</xdr:row>
      <xdr:rowOff>106922</xdr:rowOff>
    </xdr:to>
    <xdr:sp macro="" textlink="">
      <xdr:nvSpPr>
        <xdr:cNvPr id="347" name="楕円 346"/>
        <xdr:cNvSpPr/>
      </xdr:nvSpPr>
      <xdr:spPr>
        <a:xfrm>
          <a:off x="14351000" y="113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91699</xdr:rowOff>
    </xdr:from>
    <xdr:ext cx="762000" cy="259045"/>
    <xdr:sp macro="" textlink="">
      <xdr:nvSpPr>
        <xdr:cNvPr id="348" name="テキスト ボックス 347"/>
        <xdr:cNvSpPr txBox="1"/>
      </xdr:nvSpPr>
      <xdr:spPr>
        <a:xfrm>
          <a:off x="14020800" y="1140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103233</xdr:rowOff>
    </xdr:from>
    <xdr:to>
      <xdr:col>64</xdr:col>
      <xdr:colOff>152400</xdr:colOff>
      <xdr:row>66</xdr:row>
      <xdr:rowOff>33383</xdr:rowOff>
    </xdr:to>
    <xdr:sp macro="" textlink="">
      <xdr:nvSpPr>
        <xdr:cNvPr id="349" name="楕円 348"/>
        <xdr:cNvSpPr/>
      </xdr:nvSpPr>
      <xdr:spPr>
        <a:xfrm>
          <a:off x="13462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18160</xdr:rowOff>
    </xdr:from>
    <xdr:ext cx="762000" cy="259045"/>
    <xdr:sp macro="" textlink="">
      <xdr:nvSpPr>
        <xdr:cNvPr id="350" name="テキスト ボックス 349"/>
        <xdr:cNvSpPr txBox="1"/>
      </xdr:nvSpPr>
      <xdr:spPr>
        <a:xfrm>
          <a:off x="13131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発行する際は、過疎対策事業債や緊急防災・減災事業債等、有利な市債の発行に努めており、類似団体よりも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ポイント上回っているものの、前年比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今後とも、新規発行債の抑制や交付税算入率の高い市債発行により実質公債費比率の低下に努める。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88371</xdr:rowOff>
    </xdr:to>
    <xdr:cxnSp macro="">
      <xdr:nvCxnSpPr>
        <xdr:cNvPr id="384" name="直線コネクタ 383"/>
        <xdr:cNvCxnSpPr/>
      </xdr:nvCxnSpPr>
      <xdr:spPr>
        <a:xfrm flipV="1">
          <a:off x="16179800" y="6401858"/>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88371</xdr:rowOff>
    </xdr:from>
    <xdr:to>
      <xdr:col>77</xdr:col>
      <xdr:colOff>44450</xdr:colOff>
      <xdr:row>37</xdr:row>
      <xdr:rowOff>138642</xdr:rowOff>
    </xdr:to>
    <xdr:cxnSp macro="">
      <xdr:nvCxnSpPr>
        <xdr:cNvPr id="387" name="直線コネクタ 386"/>
        <xdr:cNvCxnSpPr/>
      </xdr:nvCxnSpPr>
      <xdr:spPr>
        <a:xfrm flipV="1">
          <a:off x="15290800" y="643202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170815</xdr:rowOff>
    </xdr:to>
    <xdr:cxnSp macro="">
      <xdr:nvCxnSpPr>
        <xdr:cNvPr id="390" name="直線コネクタ 389"/>
        <xdr:cNvCxnSpPr/>
      </xdr:nvCxnSpPr>
      <xdr:spPr>
        <a:xfrm flipV="1">
          <a:off x="14401800" y="648229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170815</xdr:rowOff>
    </xdr:from>
    <xdr:to>
      <xdr:col>68</xdr:col>
      <xdr:colOff>152400</xdr:colOff>
      <xdr:row>38</xdr:row>
      <xdr:rowOff>27517</xdr:rowOff>
    </xdr:to>
    <xdr:cxnSp macro="">
      <xdr:nvCxnSpPr>
        <xdr:cNvPr id="393" name="直線コネクタ 392"/>
        <xdr:cNvCxnSpPr/>
      </xdr:nvCxnSpPr>
      <xdr:spPr>
        <a:xfrm flipV="1">
          <a:off x="13512800" y="651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3" name="楕円 402"/>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4"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37571</xdr:rowOff>
    </xdr:from>
    <xdr:to>
      <xdr:col>77</xdr:col>
      <xdr:colOff>95250</xdr:colOff>
      <xdr:row>37</xdr:row>
      <xdr:rowOff>139171</xdr:rowOff>
    </xdr:to>
    <xdr:sp macro="" textlink="">
      <xdr:nvSpPr>
        <xdr:cNvPr id="405" name="楕円 404"/>
        <xdr:cNvSpPr/>
      </xdr:nvSpPr>
      <xdr:spPr>
        <a:xfrm>
          <a:off x="16129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123948</xdr:rowOff>
    </xdr:from>
    <xdr:ext cx="736600" cy="259045"/>
    <xdr:sp macro="" textlink="">
      <xdr:nvSpPr>
        <xdr:cNvPr id="406" name="テキスト ボックス 405"/>
        <xdr:cNvSpPr txBox="1"/>
      </xdr:nvSpPr>
      <xdr:spPr>
        <a:xfrm>
          <a:off x="15798800" y="646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07" name="楕円 406"/>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2769</xdr:rowOff>
    </xdr:from>
    <xdr:ext cx="762000" cy="259045"/>
    <xdr:sp macro="" textlink="">
      <xdr:nvSpPr>
        <xdr:cNvPr id="408" name="テキスト ボックス 407"/>
        <xdr:cNvSpPr txBox="1"/>
      </xdr:nvSpPr>
      <xdr:spPr>
        <a:xfrm>
          <a:off x="14909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120015</xdr:rowOff>
    </xdr:from>
    <xdr:to>
      <xdr:col>68</xdr:col>
      <xdr:colOff>203200</xdr:colOff>
      <xdr:row>38</xdr:row>
      <xdr:rowOff>50165</xdr:rowOff>
    </xdr:to>
    <xdr:sp macro="" textlink="">
      <xdr:nvSpPr>
        <xdr:cNvPr id="409" name="楕円 408"/>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34942</xdr:rowOff>
    </xdr:from>
    <xdr:ext cx="762000" cy="259045"/>
    <xdr:sp macro="" textlink="">
      <xdr:nvSpPr>
        <xdr:cNvPr id="410" name="テキスト ボックス 409"/>
        <xdr:cNvSpPr txBox="1"/>
      </xdr:nvSpPr>
      <xdr:spPr>
        <a:xfrm>
          <a:off x="140208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1" name="楕円 410"/>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63094</xdr:rowOff>
    </xdr:from>
    <xdr:ext cx="762000" cy="259045"/>
    <xdr:sp macro="" textlink="">
      <xdr:nvSpPr>
        <xdr:cNvPr id="412" name="テキスト ボックス 411"/>
        <xdr:cNvSpPr txBox="1"/>
      </xdr:nvSpPr>
      <xdr:spPr>
        <a:xfrm>
          <a:off x="13131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南海トラフ地震に備えた防災対策事業の実施により近年市債残高は増加傾向にあるが、それらが交付税算入率の高い市債であることや、財政調整基金等の積立による充当可能財源の増などにより、対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ポイント改善された。</a:t>
          </a:r>
        </a:p>
        <a:p>
          <a:r>
            <a:rPr kumimoji="1" lang="ja-JP" altLang="en-US" sz="1300">
              <a:latin typeface="ＭＳ Ｐゴシック" panose="020B0600070205080204" pitchFamily="50" charset="-128"/>
              <a:ea typeface="ＭＳ Ｐゴシック" panose="020B0600070205080204" pitchFamily="50" charset="-128"/>
            </a:rPr>
            <a:t>　今後においても、新規発行債の抑制や交付税算入率の高い市債の発行など、後世への負担を軽減できるよう財政の健全化に努める。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157099</xdr:rowOff>
    </xdr:from>
    <xdr:to>
      <xdr:col>81</xdr:col>
      <xdr:colOff>44450</xdr:colOff>
      <xdr:row>14</xdr:row>
      <xdr:rowOff>7711</xdr:rowOff>
    </xdr:to>
    <xdr:cxnSp macro="">
      <xdr:nvCxnSpPr>
        <xdr:cNvPr id="448" name="直線コネクタ 447"/>
        <xdr:cNvCxnSpPr/>
      </xdr:nvCxnSpPr>
      <xdr:spPr>
        <a:xfrm flipV="1">
          <a:off x="16179800" y="2385949"/>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7711</xdr:rowOff>
    </xdr:from>
    <xdr:to>
      <xdr:col>77</xdr:col>
      <xdr:colOff>44450</xdr:colOff>
      <xdr:row>14</xdr:row>
      <xdr:rowOff>64244</xdr:rowOff>
    </xdr:to>
    <xdr:cxnSp macro="">
      <xdr:nvCxnSpPr>
        <xdr:cNvPr id="451" name="直線コネクタ 450"/>
        <xdr:cNvCxnSpPr/>
      </xdr:nvCxnSpPr>
      <xdr:spPr>
        <a:xfrm flipV="1">
          <a:off x="15290800" y="2408011"/>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64244</xdr:rowOff>
    </xdr:from>
    <xdr:to>
      <xdr:col>72</xdr:col>
      <xdr:colOff>203200</xdr:colOff>
      <xdr:row>14</xdr:row>
      <xdr:rowOff>101818</xdr:rowOff>
    </xdr:to>
    <xdr:cxnSp macro="">
      <xdr:nvCxnSpPr>
        <xdr:cNvPr id="454" name="直線コネクタ 453"/>
        <xdr:cNvCxnSpPr/>
      </xdr:nvCxnSpPr>
      <xdr:spPr>
        <a:xfrm flipV="1">
          <a:off x="14401800" y="2464544"/>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101818</xdr:rowOff>
    </xdr:from>
    <xdr:to>
      <xdr:col>68</xdr:col>
      <xdr:colOff>152400</xdr:colOff>
      <xdr:row>14</xdr:row>
      <xdr:rowOff>169382</xdr:rowOff>
    </xdr:to>
    <xdr:cxnSp macro="">
      <xdr:nvCxnSpPr>
        <xdr:cNvPr id="457" name="直線コネクタ 456"/>
        <xdr:cNvCxnSpPr/>
      </xdr:nvCxnSpPr>
      <xdr:spPr>
        <a:xfrm flipV="1">
          <a:off x="13512800" y="25021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106299</xdr:rowOff>
    </xdr:from>
    <xdr:to>
      <xdr:col>81</xdr:col>
      <xdr:colOff>95250</xdr:colOff>
      <xdr:row>14</xdr:row>
      <xdr:rowOff>36449</xdr:rowOff>
    </xdr:to>
    <xdr:sp macro="" textlink="">
      <xdr:nvSpPr>
        <xdr:cNvPr id="467" name="楕円 466"/>
        <xdr:cNvSpPr/>
      </xdr:nvSpPr>
      <xdr:spPr>
        <a:xfrm>
          <a:off x="169672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27576</xdr:rowOff>
    </xdr:from>
    <xdr:ext cx="762000" cy="259045"/>
    <xdr:sp macro="" textlink="">
      <xdr:nvSpPr>
        <xdr:cNvPr id="468" name="将来負担の状況該当値テキスト"/>
        <xdr:cNvSpPr txBox="1"/>
      </xdr:nvSpPr>
      <xdr:spPr>
        <a:xfrm>
          <a:off x="17106900" y="22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128361</xdr:rowOff>
    </xdr:from>
    <xdr:to>
      <xdr:col>77</xdr:col>
      <xdr:colOff>95250</xdr:colOff>
      <xdr:row>14</xdr:row>
      <xdr:rowOff>58511</xdr:rowOff>
    </xdr:to>
    <xdr:sp macro="" textlink="">
      <xdr:nvSpPr>
        <xdr:cNvPr id="469" name="楕円 468"/>
        <xdr:cNvSpPr/>
      </xdr:nvSpPr>
      <xdr:spPr>
        <a:xfrm>
          <a:off x="161290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68688</xdr:rowOff>
    </xdr:from>
    <xdr:ext cx="736600" cy="259045"/>
    <xdr:sp macro="" textlink="">
      <xdr:nvSpPr>
        <xdr:cNvPr id="470" name="テキスト ボックス 469"/>
        <xdr:cNvSpPr txBox="1"/>
      </xdr:nvSpPr>
      <xdr:spPr>
        <a:xfrm>
          <a:off x="15798800" y="21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13444</xdr:rowOff>
    </xdr:from>
    <xdr:to>
      <xdr:col>73</xdr:col>
      <xdr:colOff>44450</xdr:colOff>
      <xdr:row>14</xdr:row>
      <xdr:rowOff>115044</xdr:rowOff>
    </xdr:to>
    <xdr:sp macro="" textlink="">
      <xdr:nvSpPr>
        <xdr:cNvPr id="471" name="楕円 470"/>
        <xdr:cNvSpPr/>
      </xdr:nvSpPr>
      <xdr:spPr>
        <a:xfrm>
          <a:off x="15240000" y="24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125221</xdr:rowOff>
    </xdr:from>
    <xdr:ext cx="762000" cy="259045"/>
    <xdr:sp macro="" textlink="">
      <xdr:nvSpPr>
        <xdr:cNvPr id="472" name="テキスト ボックス 471"/>
        <xdr:cNvSpPr txBox="1"/>
      </xdr:nvSpPr>
      <xdr:spPr>
        <a:xfrm>
          <a:off x="14909800" y="218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51018</xdr:rowOff>
    </xdr:from>
    <xdr:to>
      <xdr:col>68</xdr:col>
      <xdr:colOff>203200</xdr:colOff>
      <xdr:row>14</xdr:row>
      <xdr:rowOff>152618</xdr:rowOff>
    </xdr:to>
    <xdr:sp macro="" textlink="">
      <xdr:nvSpPr>
        <xdr:cNvPr id="473" name="楕円 472"/>
        <xdr:cNvSpPr/>
      </xdr:nvSpPr>
      <xdr:spPr>
        <a:xfrm>
          <a:off x="14351000" y="24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162795</xdr:rowOff>
    </xdr:from>
    <xdr:ext cx="762000" cy="259045"/>
    <xdr:sp macro="" textlink="">
      <xdr:nvSpPr>
        <xdr:cNvPr id="474" name="テキスト ボックス 473"/>
        <xdr:cNvSpPr txBox="1"/>
      </xdr:nvSpPr>
      <xdr:spPr>
        <a:xfrm>
          <a:off x="14020800" y="222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118582</xdr:rowOff>
    </xdr:from>
    <xdr:to>
      <xdr:col>64</xdr:col>
      <xdr:colOff>152400</xdr:colOff>
      <xdr:row>15</xdr:row>
      <xdr:rowOff>48732</xdr:rowOff>
    </xdr:to>
    <xdr:sp macro="" textlink="">
      <xdr:nvSpPr>
        <xdr:cNvPr id="475" name="楕円 474"/>
        <xdr:cNvSpPr/>
      </xdr:nvSpPr>
      <xdr:spPr>
        <a:xfrm>
          <a:off x="13462000" y="25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33509</xdr:rowOff>
    </xdr:from>
    <xdr:ext cx="762000" cy="259045"/>
    <xdr:sp macro="" textlink="">
      <xdr:nvSpPr>
        <xdr:cNvPr id="476" name="テキスト ボックス 475"/>
        <xdr:cNvSpPr txBox="1"/>
      </xdr:nvSpPr>
      <xdr:spPr>
        <a:xfrm>
          <a:off x="13131800" y="260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前年度に比べ退職者が多く、退職金が増となったことにより、人件費が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ポイント増となった。消防職員を隣接する東洋町にも配置している関係で、職員数が多くなっていること等により、依然として県内平均及び類似団体平均を上回っている。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業務改善や事業の見直しなどにより、職員数の適正管理に努め、人件費の抑制を図る。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67564</xdr:rowOff>
    </xdr:to>
    <xdr:cxnSp macro="">
      <xdr:nvCxnSpPr>
        <xdr:cNvPr id="64" name="直線コネクタ 63"/>
        <xdr:cNvCxnSpPr/>
      </xdr:nvCxnSpPr>
      <xdr:spPr>
        <a:xfrm>
          <a:off x="3987800" y="64683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38</xdr:row>
      <xdr:rowOff>8128</xdr:rowOff>
    </xdr:to>
    <xdr:cxnSp macro="">
      <xdr:nvCxnSpPr>
        <xdr:cNvPr id="67" name="直線コネクタ 66"/>
        <xdr:cNvCxnSpPr/>
      </xdr:nvCxnSpPr>
      <xdr:spPr>
        <a:xfrm flipV="1">
          <a:off x="3098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38</xdr:row>
      <xdr:rowOff>8128</xdr:rowOff>
    </xdr:to>
    <xdr:cxnSp macro="">
      <xdr:nvCxnSpPr>
        <xdr:cNvPr id="70" name="直線コネクタ 69"/>
        <xdr:cNvCxnSpPr/>
      </xdr:nvCxnSpPr>
      <xdr:spPr>
        <a:xfrm>
          <a:off x="2209800" y="63906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147574</xdr:rowOff>
    </xdr:to>
    <xdr:cxnSp macro="">
      <xdr:nvCxnSpPr>
        <xdr:cNvPr id="73" name="直線コネクタ 72"/>
        <xdr:cNvCxnSpPr/>
      </xdr:nvCxnSpPr>
      <xdr:spPr>
        <a:xfrm flipV="1">
          <a:off x="1320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全体的な物件費の減と、経常経費充当特定財源の増により、昨年より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a:t>
          </a:r>
        </a:p>
        <a:p>
          <a:r>
            <a:rPr kumimoji="1" lang="ja-JP" altLang="en-US" sz="1300">
              <a:latin typeface="ＭＳ Ｐゴシック" panose="020B0600070205080204" pitchFamily="50" charset="-128"/>
              <a:ea typeface="ＭＳ Ｐゴシック" panose="020B0600070205080204" pitchFamily="50" charset="-128"/>
            </a:rPr>
            <a:t>　今後も、経費節減の徹底に努め、経常的な物件費の削減に取り組む。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15421</xdr:rowOff>
    </xdr:to>
    <xdr:cxnSp macro="">
      <xdr:nvCxnSpPr>
        <xdr:cNvPr id="127" name="直線コネクタ 126"/>
        <xdr:cNvCxnSpPr/>
      </xdr:nvCxnSpPr>
      <xdr:spPr>
        <a:xfrm flipV="1">
          <a:off x="15671800" y="28429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15421</xdr:rowOff>
    </xdr:to>
    <xdr:cxnSp macro="">
      <xdr:nvCxnSpPr>
        <xdr:cNvPr id="130" name="直線コネクタ 129"/>
        <xdr:cNvCxnSpPr/>
      </xdr:nvCxnSpPr>
      <xdr:spPr>
        <a:xfrm>
          <a:off x="14782800" y="2842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99786</xdr:rowOff>
    </xdr:to>
    <xdr:cxnSp macro="">
      <xdr:nvCxnSpPr>
        <xdr:cNvPr id="133" name="直線コネクタ 132"/>
        <xdr:cNvCxnSpPr/>
      </xdr:nvCxnSpPr>
      <xdr:spPr>
        <a:xfrm>
          <a:off x="13893800" y="2701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129721</xdr:rowOff>
    </xdr:to>
    <xdr:cxnSp macro="">
      <xdr:nvCxnSpPr>
        <xdr:cNvPr id="136" name="直線コネクタ 135"/>
        <xdr:cNvCxnSpPr/>
      </xdr:nvCxnSpPr>
      <xdr:spPr>
        <a:xfrm>
          <a:off x="13004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49" name="テキスト ボックス 148"/>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1" name="テキスト ボックス 150"/>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4" name="楕円 153"/>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5" name="テキスト ボックス 154"/>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生活保護扶助費のうち、医療扶助が減少したことにより、若干の改善が見られるものの、生活保護率が</a:t>
          </a:r>
          <a:r>
            <a:rPr kumimoji="1" lang="en-US" altLang="ja-JP" sz="1250">
              <a:latin typeface="ＭＳ Ｐゴシック" panose="020B0600070205080204" pitchFamily="50" charset="-128"/>
              <a:ea typeface="ＭＳ Ｐゴシック" panose="020B0600070205080204" pitchFamily="50" charset="-128"/>
            </a:rPr>
            <a:t>54.9‰</a:t>
          </a:r>
          <a:r>
            <a:rPr kumimoji="1" lang="ja-JP" altLang="en-US" sz="1250">
              <a:latin typeface="ＭＳ Ｐゴシック" panose="020B0600070205080204" pitchFamily="50" charset="-128"/>
              <a:ea typeface="ＭＳ Ｐゴシック" panose="020B0600070205080204" pitchFamily="50" charset="-128"/>
            </a:rPr>
            <a:t>（平成</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月末時点）と、扶助費全体では前年より</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ポイント悪化し、依然として類似団体を大きく上回る数値で推移している。</a:t>
          </a:r>
        </a:p>
        <a:p>
          <a:r>
            <a:rPr kumimoji="1" lang="ja-JP" altLang="en-US" sz="1250">
              <a:latin typeface="ＭＳ Ｐゴシック" panose="020B0600070205080204" pitchFamily="50" charset="-128"/>
              <a:ea typeface="ＭＳ Ｐゴシック" panose="020B0600070205080204" pitchFamily="50" charset="-128"/>
            </a:rPr>
            <a:t>　今後も就労指導や医療扶助の適正運営等に努め、扶助費の削減を図る。また、生活保護に至る前段階の生活困窮者に対して、自立支援事業、就労準備支援事業及び家計相談事業に取り組み、生活保護を増やさない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72572</xdr:rowOff>
    </xdr:to>
    <xdr:cxnSp macro="">
      <xdr:nvCxnSpPr>
        <xdr:cNvPr id="190" name="直線コネクタ 189"/>
        <xdr:cNvCxnSpPr/>
      </xdr:nvCxnSpPr>
      <xdr:spPr>
        <a:xfrm>
          <a:off x="3987800" y="98316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58</xdr:row>
      <xdr:rowOff>50800</xdr:rowOff>
    </xdr:to>
    <xdr:cxnSp macro="">
      <xdr:nvCxnSpPr>
        <xdr:cNvPr id="193" name="直線コネクタ 192"/>
        <xdr:cNvCxnSpPr/>
      </xdr:nvCxnSpPr>
      <xdr:spPr>
        <a:xfrm flipV="1">
          <a:off x="3098800" y="9831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83457</xdr:rowOff>
    </xdr:to>
    <xdr:cxnSp macro="">
      <xdr:nvCxnSpPr>
        <xdr:cNvPr id="196" name="直線コネクタ 195"/>
        <xdr:cNvCxnSpPr/>
      </xdr:nvCxnSpPr>
      <xdr:spPr>
        <a:xfrm flipV="1">
          <a:off x="2209800" y="999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116115</xdr:rowOff>
    </xdr:to>
    <xdr:cxnSp macro="">
      <xdr:nvCxnSpPr>
        <xdr:cNvPr id="199" name="直線コネクタ 198"/>
        <xdr:cNvCxnSpPr/>
      </xdr:nvCxnSpPr>
      <xdr:spPr>
        <a:xfrm flipV="1">
          <a:off x="1320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9" name="楕円 208"/>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10"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1" name="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5" name="楕円 214"/>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6" name="テキスト ボックス 215"/>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7" name="楕円 216"/>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18" name="テキスト ボックス 217"/>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後期高齢者医療広域連合負担金の減等により、繰出金は減であるものの、地方税や普通交付税等経常一般財源の減により、対前年度比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今後は、この項目を大きく左右する繰出金について、介護予防や疾病予防を推進し、特別会計の健全運営化に努める。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84546</xdr:rowOff>
    </xdr:from>
    <xdr:to>
      <xdr:col>82</xdr:col>
      <xdr:colOff>107950</xdr:colOff>
      <xdr:row>56</xdr:row>
      <xdr:rowOff>117203</xdr:rowOff>
    </xdr:to>
    <xdr:cxnSp macro="">
      <xdr:nvCxnSpPr>
        <xdr:cNvPr id="253" name="直線コネクタ 252"/>
        <xdr:cNvCxnSpPr/>
      </xdr:nvCxnSpPr>
      <xdr:spPr>
        <a:xfrm>
          <a:off x="15671800" y="9685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84546</xdr:rowOff>
    </xdr:to>
    <xdr:cxnSp macro="">
      <xdr:nvCxnSpPr>
        <xdr:cNvPr id="256" name="直線コネクタ 255"/>
        <xdr:cNvCxnSpPr/>
      </xdr:nvCxnSpPr>
      <xdr:spPr>
        <a:xfrm>
          <a:off x="14782800" y="96139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56</xdr:row>
      <xdr:rowOff>12700</xdr:rowOff>
    </xdr:to>
    <xdr:cxnSp macro="">
      <xdr:nvCxnSpPr>
        <xdr:cNvPr id="259" name="直線コネクタ 258"/>
        <xdr:cNvCxnSpPr/>
      </xdr:nvCxnSpPr>
      <xdr:spPr>
        <a:xfrm>
          <a:off x="13893800" y="95551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56</xdr:row>
      <xdr:rowOff>12700</xdr:rowOff>
    </xdr:to>
    <xdr:cxnSp macro="">
      <xdr:nvCxnSpPr>
        <xdr:cNvPr id="262" name="直線コネクタ 261"/>
        <xdr:cNvCxnSpPr/>
      </xdr:nvCxnSpPr>
      <xdr:spPr>
        <a:xfrm flipV="1">
          <a:off x="13004800" y="95551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2" name="楕円 271"/>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3" name="その他該当値テキスト"/>
        <xdr:cNvSpPr txBox="1"/>
      </xdr:nvSpPr>
      <xdr:spPr>
        <a:xfrm>
          <a:off x="16598900" y="96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4" name="楕円 273"/>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5" name="テキスト ボックス 274"/>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8" name="楕円 277"/>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9" name="テキスト ボックス 278"/>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生活バス路線運行維持費の増などにより、昨年より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補助金交付については、引き続き、補助金額が適正であるか、整理統合できる補助金が無いか等の検討を行っていく。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69850</xdr:rowOff>
    </xdr:to>
    <xdr:cxnSp macro="">
      <xdr:nvCxnSpPr>
        <xdr:cNvPr id="311" name="直線コネクタ 310"/>
        <xdr:cNvCxnSpPr/>
      </xdr:nvCxnSpPr>
      <xdr:spPr>
        <a:xfrm>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60706</xdr:rowOff>
    </xdr:to>
    <xdr:cxnSp macro="">
      <xdr:nvCxnSpPr>
        <xdr:cNvPr id="314" name="直線コネクタ 313"/>
        <xdr:cNvCxnSpPr/>
      </xdr:nvCxnSpPr>
      <xdr:spPr>
        <a:xfrm>
          <a:off x="14782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83566</xdr:rowOff>
    </xdr:to>
    <xdr:cxnSp macro="">
      <xdr:nvCxnSpPr>
        <xdr:cNvPr id="317" name="直線コネクタ 316"/>
        <xdr:cNvCxnSpPr/>
      </xdr:nvCxnSpPr>
      <xdr:spPr>
        <a:xfrm flipV="1">
          <a:off x="13893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138430</xdr:rowOff>
    </xdr:to>
    <xdr:cxnSp macro="">
      <xdr:nvCxnSpPr>
        <xdr:cNvPr id="320" name="直線コネクタ 319"/>
        <xdr:cNvCxnSpPr/>
      </xdr:nvCxnSpPr>
      <xdr:spPr>
        <a:xfrm flipV="1">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0" name="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2" name="楕円 331"/>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3" name="テキスト ボックス 332"/>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4" name="楕円 333"/>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5" name="テキスト ボックス 334"/>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6" name="楕円 335"/>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7" name="テキスト ボックス 336"/>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ポイント悪化し、類似団体を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ポイント上回るものの、県内平均は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今後は、普通建設事業の適正な実施に努めることで、市債の新規発行を抑制し、公債費の削減を図る。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22225</xdr:rowOff>
    </xdr:from>
    <xdr:to>
      <xdr:col>24</xdr:col>
      <xdr:colOff>25400</xdr:colOff>
      <xdr:row>75</xdr:row>
      <xdr:rowOff>33655</xdr:rowOff>
    </xdr:to>
    <xdr:cxnSp macro="">
      <xdr:nvCxnSpPr>
        <xdr:cNvPr id="371" name="直線コネクタ 370"/>
        <xdr:cNvCxnSpPr/>
      </xdr:nvCxnSpPr>
      <xdr:spPr>
        <a:xfrm>
          <a:off x="3987800" y="128809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22225</xdr:rowOff>
    </xdr:from>
    <xdr:to>
      <xdr:col>19</xdr:col>
      <xdr:colOff>187325</xdr:colOff>
      <xdr:row>75</xdr:row>
      <xdr:rowOff>77470</xdr:rowOff>
    </xdr:to>
    <xdr:cxnSp macro="">
      <xdr:nvCxnSpPr>
        <xdr:cNvPr id="374" name="直線コネクタ 373"/>
        <xdr:cNvCxnSpPr/>
      </xdr:nvCxnSpPr>
      <xdr:spPr>
        <a:xfrm flipV="1">
          <a:off x="3098800" y="128809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106045</xdr:rowOff>
    </xdr:to>
    <xdr:cxnSp macro="">
      <xdr:nvCxnSpPr>
        <xdr:cNvPr id="377" name="直線コネクタ 376"/>
        <xdr:cNvCxnSpPr/>
      </xdr:nvCxnSpPr>
      <xdr:spPr>
        <a:xfrm flipV="1">
          <a:off x="2209800" y="12936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106045</xdr:rowOff>
    </xdr:from>
    <xdr:to>
      <xdr:col>11</xdr:col>
      <xdr:colOff>9525</xdr:colOff>
      <xdr:row>75</xdr:row>
      <xdr:rowOff>163195</xdr:rowOff>
    </xdr:to>
    <xdr:cxnSp macro="">
      <xdr:nvCxnSpPr>
        <xdr:cNvPr id="380" name="直線コネクタ 379"/>
        <xdr:cNvCxnSpPr/>
      </xdr:nvCxnSpPr>
      <xdr:spPr>
        <a:xfrm flipV="1">
          <a:off x="1320800" y="12964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90" name="楕円 389"/>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1"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142875</xdr:rowOff>
    </xdr:from>
    <xdr:to>
      <xdr:col>20</xdr:col>
      <xdr:colOff>38100</xdr:colOff>
      <xdr:row>75</xdr:row>
      <xdr:rowOff>73025</xdr:rowOff>
    </xdr:to>
    <xdr:sp macro="" textlink="">
      <xdr:nvSpPr>
        <xdr:cNvPr id="392" name="楕円 391"/>
        <xdr:cNvSpPr/>
      </xdr:nvSpPr>
      <xdr:spPr>
        <a:xfrm>
          <a:off x="3937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93" name="テキスト ボックス 392"/>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5" name="テキスト ボックス 394"/>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55245</xdr:rowOff>
    </xdr:from>
    <xdr:to>
      <xdr:col>11</xdr:col>
      <xdr:colOff>60325</xdr:colOff>
      <xdr:row>75</xdr:row>
      <xdr:rowOff>156845</xdr:rowOff>
    </xdr:to>
    <xdr:sp macro="" textlink="">
      <xdr:nvSpPr>
        <xdr:cNvPr id="396" name="楕円 395"/>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141622</xdr:rowOff>
    </xdr:from>
    <xdr:ext cx="762000" cy="259045"/>
    <xdr:sp macro="" textlink="">
      <xdr:nvSpPr>
        <xdr:cNvPr id="397" name="テキスト ボックス 396"/>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112395</xdr:rowOff>
    </xdr:from>
    <xdr:to>
      <xdr:col>6</xdr:col>
      <xdr:colOff>171450</xdr:colOff>
      <xdr:row>76</xdr:row>
      <xdr:rowOff>42545</xdr:rowOff>
    </xdr:to>
    <xdr:sp macro="" textlink="">
      <xdr:nvSpPr>
        <xdr:cNvPr id="398" name="楕円 397"/>
        <xdr:cNvSpPr/>
      </xdr:nvSpPr>
      <xdr:spPr>
        <a:xfrm>
          <a:off x="1270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27322</xdr:rowOff>
    </xdr:from>
    <xdr:ext cx="762000" cy="259045"/>
    <xdr:sp macro="" textlink="">
      <xdr:nvSpPr>
        <xdr:cNvPr id="399" name="テキスト ボックス 398"/>
        <xdr:cNvSpPr txBox="1"/>
      </xdr:nvSpPr>
      <xdr:spPr>
        <a:xfrm>
          <a:off x="939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昨年よりも</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悪化している。扶助費が類似団体よりも大幅に高いことが、全体の経常収支比率の悪化要因となっているため、生活保護の適正実施や生活保護を増やさない取り組みを続け、経常収支比率の改善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130811</xdr:rowOff>
    </xdr:to>
    <xdr:cxnSp macro="">
      <xdr:nvCxnSpPr>
        <xdr:cNvPr id="432" name="直線コネクタ 431"/>
        <xdr:cNvCxnSpPr/>
      </xdr:nvCxnSpPr>
      <xdr:spPr>
        <a:xfrm>
          <a:off x="15671800" y="13347700"/>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5080</xdr:rowOff>
    </xdr:to>
    <xdr:cxnSp macro="">
      <xdr:nvCxnSpPr>
        <xdr:cNvPr id="435" name="直線コネクタ 434"/>
        <xdr:cNvCxnSpPr/>
      </xdr:nvCxnSpPr>
      <xdr:spPr>
        <a:xfrm flipV="1">
          <a:off x="14782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78</xdr:row>
      <xdr:rowOff>5080</xdr:rowOff>
    </xdr:to>
    <xdr:cxnSp macro="">
      <xdr:nvCxnSpPr>
        <xdr:cNvPr id="438" name="直線コネクタ 437"/>
        <xdr:cNvCxnSpPr/>
      </xdr:nvCxnSpPr>
      <xdr:spPr>
        <a:xfrm>
          <a:off x="13893800" y="132143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123189</xdr:rowOff>
    </xdr:to>
    <xdr:cxnSp macro="">
      <xdr:nvCxnSpPr>
        <xdr:cNvPr id="441" name="直線コネクタ 440"/>
        <xdr:cNvCxnSpPr/>
      </xdr:nvCxnSpPr>
      <xdr:spPr>
        <a:xfrm flipV="1">
          <a:off x="13004800" y="132143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51" name="楕円 450"/>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52"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3" name="楕円 45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54" name="テキスト ボックス 453"/>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55" name="楕円 454"/>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56" name="テキスト ボックス 455"/>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7" name="楕円 45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8" name="テキスト ボックス 45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9" name="楕円 458"/>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0" name="テキスト ボックス 459"/>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98311</xdr:rowOff>
    </xdr:from>
    <xdr:to>
      <xdr:col>29</xdr:col>
      <xdr:colOff>127000</xdr:colOff>
      <xdr:row>15</xdr:row>
      <xdr:rowOff>25108</xdr:rowOff>
    </xdr:to>
    <xdr:cxnSp macro="">
      <xdr:nvCxnSpPr>
        <xdr:cNvPr id="50" name="直線コネクタ 49"/>
        <xdr:cNvCxnSpPr/>
      </xdr:nvCxnSpPr>
      <xdr:spPr bwMode="auto">
        <a:xfrm flipV="1">
          <a:off x="5003800" y="2546236"/>
          <a:ext cx="647700" cy="9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25108</xdr:rowOff>
    </xdr:from>
    <xdr:to>
      <xdr:col>26</xdr:col>
      <xdr:colOff>50800</xdr:colOff>
      <xdr:row>15</xdr:row>
      <xdr:rowOff>51486</xdr:rowOff>
    </xdr:to>
    <xdr:cxnSp macro="">
      <xdr:nvCxnSpPr>
        <xdr:cNvPr id="53" name="直線コネクタ 52"/>
        <xdr:cNvCxnSpPr/>
      </xdr:nvCxnSpPr>
      <xdr:spPr bwMode="auto">
        <a:xfrm flipV="1">
          <a:off x="4305300" y="2644483"/>
          <a:ext cx="698500" cy="2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51486</xdr:rowOff>
    </xdr:from>
    <xdr:to>
      <xdr:col>22</xdr:col>
      <xdr:colOff>114300</xdr:colOff>
      <xdr:row>15</xdr:row>
      <xdr:rowOff>91046</xdr:rowOff>
    </xdr:to>
    <xdr:cxnSp macro="">
      <xdr:nvCxnSpPr>
        <xdr:cNvPr id="56" name="直線コネクタ 55"/>
        <xdr:cNvCxnSpPr/>
      </xdr:nvCxnSpPr>
      <xdr:spPr bwMode="auto">
        <a:xfrm flipV="1">
          <a:off x="3606800" y="2670861"/>
          <a:ext cx="698500" cy="3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91046</xdr:rowOff>
    </xdr:from>
    <xdr:to>
      <xdr:col>18</xdr:col>
      <xdr:colOff>177800</xdr:colOff>
      <xdr:row>15</xdr:row>
      <xdr:rowOff>92177</xdr:rowOff>
    </xdr:to>
    <xdr:cxnSp macro="">
      <xdr:nvCxnSpPr>
        <xdr:cNvPr id="59" name="直線コネクタ 58"/>
        <xdr:cNvCxnSpPr/>
      </xdr:nvCxnSpPr>
      <xdr:spPr bwMode="auto">
        <a:xfrm flipV="1">
          <a:off x="2908300" y="2710421"/>
          <a:ext cx="698500" cy="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47511</xdr:rowOff>
    </xdr:from>
    <xdr:to>
      <xdr:col>29</xdr:col>
      <xdr:colOff>177800</xdr:colOff>
      <xdr:row>14</xdr:row>
      <xdr:rowOff>149111</xdr:rowOff>
    </xdr:to>
    <xdr:sp macro="" textlink="">
      <xdr:nvSpPr>
        <xdr:cNvPr id="69" name="楕円 68"/>
        <xdr:cNvSpPr/>
      </xdr:nvSpPr>
      <xdr:spPr bwMode="auto">
        <a:xfrm>
          <a:off x="5600700" y="249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64038</xdr:rowOff>
    </xdr:from>
    <xdr:ext cx="762000" cy="259045"/>
    <xdr:sp macro="" textlink="">
      <xdr:nvSpPr>
        <xdr:cNvPr id="70" name="人口1人当たり決算額の推移該当値テキスト130"/>
        <xdr:cNvSpPr txBox="1"/>
      </xdr:nvSpPr>
      <xdr:spPr>
        <a:xfrm>
          <a:off x="5740400" y="234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145758</xdr:rowOff>
    </xdr:from>
    <xdr:to>
      <xdr:col>26</xdr:col>
      <xdr:colOff>101600</xdr:colOff>
      <xdr:row>15</xdr:row>
      <xdr:rowOff>75908</xdr:rowOff>
    </xdr:to>
    <xdr:sp macro="" textlink="">
      <xdr:nvSpPr>
        <xdr:cNvPr id="71" name="楕円 70"/>
        <xdr:cNvSpPr/>
      </xdr:nvSpPr>
      <xdr:spPr bwMode="auto">
        <a:xfrm>
          <a:off x="4953000" y="259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86085</xdr:rowOff>
    </xdr:from>
    <xdr:ext cx="736600" cy="259045"/>
    <xdr:sp macro="" textlink="">
      <xdr:nvSpPr>
        <xdr:cNvPr id="72" name="テキスト ボックス 71"/>
        <xdr:cNvSpPr txBox="1"/>
      </xdr:nvSpPr>
      <xdr:spPr>
        <a:xfrm>
          <a:off x="4622800" y="236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686</xdr:rowOff>
    </xdr:from>
    <xdr:to>
      <xdr:col>22</xdr:col>
      <xdr:colOff>165100</xdr:colOff>
      <xdr:row>15</xdr:row>
      <xdr:rowOff>102286</xdr:rowOff>
    </xdr:to>
    <xdr:sp macro="" textlink="">
      <xdr:nvSpPr>
        <xdr:cNvPr id="73" name="楕円 72"/>
        <xdr:cNvSpPr/>
      </xdr:nvSpPr>
      <xdr:spPr bwMode="auto">
        <a:xfrm>
          <a:off x="4254500" y="262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112463</xdr:rowOff>
    </xdr:from>
    <xdr:ext cx="762000" cy="259045"/>
    <xdr:sp macro="" textlink="">
      <xdr:nvSpPr>
        <xdr:cNvPr id="74" name="テキスト ボックス 73"/>
        <xdr:cNvSpPr txBox="1"/>
      </xdr:nvSpPr>
      <xdr:spPr>
        <a:xfrm>
          <a:off x="3924300" y="238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40246</xdr:rowOff>
    </xdr:from>
    <xdr:to>
      <xdr:col>19</xdr:col>
      <xdr:colOff>38100</xdr:colOff>
      <xdr:row>15</xdr:row>
      <xdr:rowOff>141846</xdr:rowOff>
    </xdr:to>
    <xdr:sp macro="" textlink="">
      <xdr:nvSpPr>
        <xdr:cNvPr id="75" name="楕円 74"/>
        <xdr:cNvSpPr/>
      </xdr:nvSpPr>
      <xdr:spPr bwMode="auto">
        <a:xfrm>
          <a:off x="3556000" y="265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152023</xdr:rowOff>
    </xdr:from>
    <xdr:ext cx="762000" cy="259045"/>
    <xdr:sp macro="" textlink="">
      <xdr:nvSpPr>
        <xdr:cNvPr id="76" name="テキスト ボックス 75"/>
        <xdr:cNvSpPr txBox="1"/>
      </xdr:nvSpPr>
      <xdr:spPr>
        <a:xfrm>
          <a:off x="3225800" y="24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41377</xdr:rowOff>
    </xdr:from>
    <xdr:to>
      <xdr:col>15</xdr:col>
      <xdr:colOff>101600</xdr:colOff>
      <xdr:row>15</xdr:row>
      <xdr:rowOff>142977</xdr:rowOff>
    </xdr:to>
    <xdr:sp macro="" textlink="">
      <xdr:nvSpPr>
        <xdr:cNvPr id="77" name="楕円 76"/>
        <xdr:cNvSpPr/>
      </xdr:nvSpPr>
      <xdr:spPr bwMode="auto">
        <a:xfrm>
          <a:off x="2857500" y="266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153154</xdr:rowOff>
    </xdr:from>
    <xdr:ext cx="762000" cy="259045"/>
    <xdr:sp macro="" textlink="">
      <xdr:nvSpPr>
        <xdr:cNvPr id="78" name="テキスト ボックス 77"/>
        <xdr:cNvSpPr txBox="1"/>
      </xdr:nvSpPr>
      <xdr:spPr>
        <a:xfrm>
          <a:off x="2527300" y="24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297300</xdr:rowOff>
    </xdr:from>
    <xdr:to>
      <xdr:col>29</xdr:col>
      <xdr:colOff>127000</xdr:colOff>
      <xdr:row>37</xdr:row>
      <xdr:rowOff>308882</xdr:rowOff>
    </xdr:to>
    <xdr:cxnSp macro="">
      <xdr:nvCxnSpPr>
        <xdr:cNvPr id="112" name="直線コネクタ 111"/>
        <xdr:cNvCxnSpPr/>
      </xdr:nvCxnSpPr>
      <xdr:spPr bwMode="auto">
        <a:xfrm flipV="1">
          <a:off x="5003800" y="7422000"/>
          <a:ext cx="6477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282077</xdr:rowOff>
    </xdr:from>
    <xdr:ext cx="762000" cy="259045"/>
    <xdr:sp macro="" textlink="">
      <xdr:nvSpPr>
        <xdr:cNvPr id="113" name="人口1人当たり決算額の推移平均値テキスト445"/>
        <xdr:cNvSpPr txBox="1"/>
      </xdr:nvSpPr>
      <xdr:spPr>
        <a:xfrm>
          <a:off x="5740400" y="740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270439</xdr:rowOff>
    </xdr:from>
    <xdr:to>
      <xdr:col>26</xdr:col>
      <xdr:colOff>50800</xdr:colOff>
      <xdr:row>37</xdr:row>
      <xdr:rowOff>308882</xdr:rowOff>
    </xdr:to>
    <xdr:cxnSp macro="">
      <xdr:nvCxnSpPr>
        <xdr:cNvPr id="115" name="直線コネクタ 114"/>
        <xdr:cNvCxnSpPr/>
      </xdr:nvCxnSpPr>
      <xdr:spPr bwMode="auto">
        <a:xfrm>
          <a:off x="4305300" y="7395139"/>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247461</xdr:rowOff>
    </xdr:from>
    <xdr:to>
      <xdr:col>22</xdr:col>
      <xdr:colOff>114300</xdr:colOff>
      <xdr:row>37</xdr:row>
      <xdr:rowOff>270439</xdr:rowOff>
    </xdr:to>
    <xdr:cxnSp macro="">
      <xdr:nvCxnSpPr>
        <xdr:cNvPr id="118" name="直線コネクタ 117"/>
        <xdr:cNvCxnSpPr/>
      </xdr:nvCxnSpPr>
      <xdr:spPr bwMode="auto">
        <a:xfrm>
          <a:off x="3606800" y="7372161"/>
          <a:ext cx="698500" cy="22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232511</xdr:rowOff>
    </xdr:from>
    <xdr:to>
      <xdr:col>18</xdr:col>
      <xdr:colOff>177800</xdr:colOff>
      <xdr:row>37</xdr:row>
      <xdr:rowOff>247461</xdr:rowOff>
    </xdr:to>
    <xdr:cxnSp macro="">
      <xdr:nvCxnSpPr>
        <xdr:cNvPr id="121" name="直線コネクタ 120"/>
        <xdr:cNvCxnSpPr/>
      </xdr:nvCxnSpPr>
      <xdr:spPr bwMode="auto">
        <a:xfrm>
          <a:off x="2908300" y="7357211"/>
          <a:ext cx="698500" cy="1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246500</xdr:rowOff>
    </xdr:from>
    <xdr:to>
      <xdr:col>29</xdr:col>
      <xdr:colOff>177800</xdr:colOff>
      <xdr:row>38</xdr:row>
      <xdr:rowOff>5200</xdr:rowOff>
    </xdr:to>
    <xdr:sp macro="" textlink="">
      <xdr:nvSpPr>
        <xdr:cNvPr id="131" name="楕円 130"/>
        <xdr:cNvSpPr/>
      </xdr:nvSpPr>
      <xdr:spPr bwMode="auto">
        <a:xfrm>
          <a:off x="5600700" y="737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91577</xdr:rowOff>
    </xdr:from>
    <xdr:ext cx="762000" cy="259045"/>
    <xdr:sp macro="" textlink="">
      <xdr:nvSpPr>
        <xdr:cNvPr id="132" name="人口1人当たり決算額の推移該当値テキスト445"/>
        <xdr:cNvSpPr txBox="1"/>
      </xdr:nvSpPr>
      <xdr:spPr>
        <a:xfrm>
          <a:off x="5740400" y="72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258082</xdr:rowOff>
    </xdr:from>
    <xdr:to>
      <xdr:col>26</xdr:col>
      <xdr:colOff>101600</xdr:colOff>
      <xdr:row>38</xdr:row>
      <xdr:rowOff>16782</xdr:rowOff>
    </xdr:to>
    <xdr:sp macro="" textlink="">
      <xdr:nvSpPr>
        <xdr:cNvPr id="133" name="楕円 132"/>
        <xdr:cNvSpPr/>
      </xdr:nvSpPr>
      <xdr:spPr bwMode="auto">
        <a:xfrm>
          <a:off x="4953000" y="738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26959</xdr:rowOff>
    </xdr:from>
    <xdr:ext cx="736600" cy="259045"/>
    <xdr:sp macro="" textlink="">
      <xdr:nvSpPr>
        <xdr:cNvPr id="134" name="テキスト ボックス 133"/>
        <xdr:cNvSpPr txBox="1"/>
      </xdr:nvSpPr>
      <xdr:spPr>
        <a:xfrm>
          <a:off x="4622800" y="715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219639</xdr:rowOff>
    </xdr:from>
    <xdr:to>
      <xdr:col>22</xdr:col>
      <xdr:colOff>165100</xdr:colOff>
      <xdr:row>37</xdr:row>
      <xdr:rowOff>321239</xdr:rowOff>
    </xdr:to>
    <xdr:sp macro="" textlink="">
      <xdr:nvSpPr>
        <xdr:cNvPr id="135" name="楕円 134"/>
        <xdr:cNvSpPr/>
      </xdr:nvSpPr>
      <xdr:spPr bwMode="auto">
        <a:xfrm>
          <a:off x="4254500" y="734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159966</xdr:rowOff>
    </xdr:from>
    <xdr:ext cx="762000" cy="259045"/>
    <xdr:sp macro="" textlink="">
      <xdr:nvSpPr>
        <xdr:cNvPr id="136" name="テキスト ボックス 135"/>
        <xdr:cNvSpPr txBox="1"/>
      </xdr:nvSpPr>
      <xdr:spPr>
        <a:xfrm>
          <a:off x="3924300" y="711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196661</xdr:rowOff>
    </xdr:from>
    <xdr:to>
      <xdr:col>19</xdr:col>
      <xdr:colOff>38100</xdr:colOff>
      <xdr:row>37</xdr:row>
      <xdr:rowOff>298261</xdr:rowOff>
    </xdr:to>
    <xdr:sp macro="" textlink="">
      <xdr:nvSpPr>
        <xdr:cNvPr id="137" name="楕円 136"/>
        <xdr:cNvSpPr/>
      </xdr:nvSpPr>
      <xdr:spPr bwMode="auto">
        <a:xfrm>
          <a:off x="3556000" y="732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136988</xdr:rowOff>
    </xdr:from>
    <xdr:ext cx="762000" cy="259045"/>
    <xdr:sp macro="" textlink="">
      <xdr:nvSpPr>
        <xdr:cNvPr id="138" name="テキスト ボックス 137"/>
        <xdr:cNvSpPr txBox="1"/>
      </xdr:nvSpPr>
      <xdr:spPr>
        <a:xfrm>
          <a:off x="3225800" y="709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181711</xdr:rowOff>
    </xdr:from>
    <xdr:to>
      <xdr:col>15</xdr:col>
      <xdr:colOff>101600</xdr:colOff>
      <xdr:row>37</xdr:row>
      <xdr:rowOff>283311</xdr:rowOff>
    </xdr:to>
    <xdr:sp macro="" textlink="">
      <xdr:nvSpPr>
        <xdr:cNvPr id="139" name="楕円 138"/>
        <xdr:cNvSpPr/>
      </xdr:nvSpPr>
      <xdr:spPr bwMode="auto">
        <a:xfrm>
          <a:off x="2857500" y="730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122038</xdr:rowOff>
    </xdr:from>
    <xdr:ext cx="762000" cy="259045"/>
    <xdr:sp macro="" textlink="">
      <xdr:nvSpPr>
        <xdr:cNvPr id="140" name="テキスト ボックス 139"/>
        <xdr:cNvSpPr txBox="1"/>
      </xdr:nvSpPr>
      <xdr:spPr>
        <a:xfrm>
          <a:off x="2527300" y="707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113741</xdr:rowOff>
    </xdr:from>
    <xdr:to>
      <xdr:col>24</xdr:col>
      <xdr:colOff>63500</xdr:colOff>
      <xdr:row>32</xdr:row>
      <xdr:rowOff>140170</xdr:rowOff>
    </xdr:to>
    <xdr:cxnSp macro="">
      <xdr:nvCxnSpPr>
        <xdr:cNvPr id="61" name="直線コネクタ 60"/>
        <xdr:cNvCxnSpPr/>
      </xdr:nvCxnSpPr>
      <xdr:spPr>
        <a:xfrm flipV="1">
          <a:off x="3797300" y="5428691"/>
          <a:ext cx="838200" cy="1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139764</xdr:rowOff>
    </xdr:from>
    <xdr:to>
      <xdr:col>19</xdr:col>
      <xdr:colOff>177800</xdr:colOff>
      <xdr:row>32</xdr:row>
      <xdr:rowOff>140170</xdr:rowOff>
    </xdr:to>
    <xdr:cxnSp macro="">
      <xdr:nvCxnSpPr>
        <xdr:cNvPr id="64" name="直線コネクタ 63"/>
        <xdr:cNvCxnSpPr/>
      </xdr:nvCxnSpPr>
      <xdr:spPr>
        <a:xfrm>
          <a:off x="2908300" y="5626164"/>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139764</xdr:rowOff>
    </xdr:from>
    <xdr:to>
      <xdr:col>15</xdr:col>
      <xdr:colOff>50800</xdr:colOff>
      <xdr:row>33</xdr:row>
      <xdr:rowOff>69177</xdr:rowOff>
    </xdr:to>
    <xdr:cxnSp macro="">
      <xdr:nvCxnSpPr>
        <xdr:cNvPr id="67" name="直線コネクタ 66"/>
        <xdr:cNvCxnSpPr/>
      </xdr:nvCxnSpPr>
      <xdr:spPr>
        <a:xfrm flipV="1">
          <a:off x="2019300" y="5626164"/>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146634</xdr:rowOff>
    </xdr:from>
    <xdr:to>
      <xdr:col>10</xdr:col>
      <xdr:colOff>114300</xdr:colOff>
      <xdr:row>33</xdr:row>
      <xdr:rowOff>69177</xdr:rowOff>
    </xdr:to>
    <xdr:cxnSp macro="">
      <xdr:nvCxnSpPr>
        <xdr:cNvPr id="70" name="直線コネクタ 69"/>
        <xdr:cNvCxnSpPr/>
      </xdr:nvCxnSpPr>
      <xdr:spPr>
        <a:xfrm>
          <a:off x="1130300" y="5633034"/>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62941</xdr:rowOff>
    </xdr:from>
    <xdr:to>
      <xdr:col>24</xdr:col>
      <xdr:colOff>114300</xdr:colOff>
      <xdr:row>31</xdr:row>
      <xdr:rowOff>164541</xdr:rowOff>
    </xdr:to>
    <xdr:sp macro="" textlink="">
      <xdr:nvSpPr>
        <xdr:cNvPr id="80" name="楕円 79"/>
        <xdr:cNvSpPr/>
      </xdr:nvSpPr>
      <xdr:spPr>
        <a:xfrm>
          <a:off x="4584700" y="53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85818</xdr:rowOff>
    </xdr:from>
    <xdr:ext cx="599010" cy="259045"/>
    <xdr:sp macro="" textlink="">
      <xdr:nvSpPr>
        <xdr:cNvPr id="81" name="人件費該当値テキスト"/>
        <xdr:cNvSpPr txBox="1"/>
      </xdr:nvSpPr>
      <xdr:spPr>
        <a:xfrm>
          <a:off x="4686300" y="522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89370</xdr:rowOff>
    </xdr:from>
    <xdr:to>
      <xdr:col>20</xdr:col>
      <xdr:colOff>38100</xdr:colOff>
      <xdr:row>33</xdr:row>
      <xdr:rowOff>19520</xdr:rowOff>
    </xdr:to>
    <xdr:sp macro="" textlink="">
      <xdr:nvSpPr>
        <xdr:cNvPr id="82" name="楕円 81"/>
        <xdr:cNvSpPr/>
      </xdr:nvSpPr>
      <xdr:spPr>
        <a:xfrm>
          <a:off x="3746500" y="55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36047</xdr:rowOff>
    </xdr:from>
    <xdr:ext cx="599010" cy="259045"/>
    <xdr:sp macro="" textlink="">
      <xdr:nvSpPr>
        <xdr:cNvPr id="83" name="テキスト ボックス 82"/>
        <xdr:cNvSpPr txBox="1"/>
      </xdr:nvSpPr>
      <xdr:spPr>
        <a:xfrm>
          <a:off x="3497795" y="535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88964</xdr:rowOff>
    </xdr:from>
    <xdr:to>
      <xdr:col>15</xdr:col>
      <xdr:colOff>101600</xdr:colOff>
      <xdr:row>33</xdr:row>
      <xdr:rowOff>19114</xdr:rowOff>
    </xdr:to>
    <xdr:sp macro="" textlink="">
      <xdr:nvSpPr>
        <xdr:cNvPr id="84" name="楕円 83"/>
        <xdr:cNvSpPr/>
      </xdr:nvSpPr>
      <xdr:spPr>
        <a:xfrm>
          <a:off x="2857500" y="5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35641</xdr:rowOff>
    </xdr:from>
    <xdr:ext cx="599010" cy="259045"/>
    <xdr:sp macro="" textlink="">
      <xdr:nvSpPr>
        <xdr:cNvPr id="85" name="テキスト ボックス 84"/>
        <xdr:cNvSpPr txBox="1"/>
      </xdr:nvSpPr>
      <xdr:spPr>
        <a:xfrm>
          <a:off x="2608795" y="53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18377</xdr:rowOff>
    </xdr:from>
    <xdr:to>
      <xdr:col>10</xdr:col>
      <xdr:colOff>165100</xdr:colOff>
      <xdr:row>33</xdr:row>
      <xdr:rowOff>119977</xdr:rowOff>
    </xdr:to>
    <xdr:sp macro="" textlink="">
      <xdr:nvSpPr>
        <xdr:cNvPr id="86" name="楕円 85"/>
        <xdr:cNvSpPr/>
      </xdr:nvSpPr>
      <xdr:spPr>
        <a:xfrm>
          <a:off x="1968500" y="56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136504</xdr:rowOff>
    </xdr:from>
    <xdr:ext cx="599010" cy="259045"/>
    <xdr:sp macro="" textlink="">
      <xdr:nvSpPr>
        <xdr:cNvPr id="87" name="テキスト ボックス 86"/>
        <xdr:cNvSpPr txBox="1"/>
      </xdr:nvSpPr>
      <xdr:spPr>
        <a:xfrm>
          <a:off x="1719795" y="545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95834</xdr:rowOff>
    </xdr:from>
    <xdr:to>
      <xdr:col>6</xdr:col>
      <xdr:colOff>38100</xdr:colOff>
      <xdr:row>33</xdr:row>
      <xdr:rowOff>25984</xdr:rowOff>
    </xdr:to>
    <xdr:sp macro="" textlink="">
      <xdr:nvSpPr>
        <xdr:cNvPr id="88" name="楕円 87"/>
        <xdr:cNvSpPr/>
      </xdr:nvSpPr>
      <xdr:spPr>
        <a:xfrm>
          <a:off x="1079500" y="55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42511</xdr:rowOff>
    </xdr:from>
    <xdr:ext cx="599010" cy="259045"/>
    <xdr:sp macro="" textlink="">
      <xdr:nvSpPr>
        <xdr:cNvPr id="89" name="テキスト ボックス 88"/>
        <xdr:cNvSpPr txBox="1"/>
      </xdr:nvSpPr>
      <xdr:spPr>
        <a:xfrm>
          <a:off x="830795" y="535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66483</xdr:rowOff>
    </xdr:from>
    <xdr:to>
      <xdr:col>24</xdr:col>
      <xdr:colOff>63500</xdr:colOff>
      <xdr:row>54</xdr:row>
      <xdr:rowOff>129249</xdr:rowOff>
    </xdr:to>
    <xdr:cxnSp macro="">
      <xdr:nvCxnSpPr>
        <xdr:cNvPr id="121" name="直線コネクタ 120"/>
        <xdr:cNvCxnSpPr/>
      </xdr:nvCxnSpPr>
      <xdr:spPr>
        <a:xfrm flipV="1">
          <a:off x="3797300" y="9324783"/>
          <a:ext cx="8382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129249</xdr:rowOff>
    </xdr:from>
    <xdr:to>
      <xdr:col>19</xdr:col>
      <xdr:colOff>177800</xdr:colOff>
      <xdr:row>55</xdr:row>
      <xdr:rowOff>99869</xdr:rowOff>
    </xdr:to>
    <xdr:cxnSp macro="">
      <xdr:nvCxnSpPr>
        <xdr:cNvPr id="124" name="直線コネクタ 123"/>
        <xdr:cNvCxnSpPr/>
      </xdr:nvCxnSpPr>
      <xdr:spPr>
        <a:xfrm flipV="1">
          <a:off x="2908300" y="9387549"/>
          <a:ext cx="889000" cy="1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99869</xdr:rowOff>
    </xdr:from>
    <xdr:to>
      <xdr:col>15</xdr:col>
      <xdr:colOff>50800</xdr:colOff>
      <xdr:row>56</xdr:row>
      <xdr:rowOff>1528</xdr:rowOff>
    </xdr:to>
    <xdr:cxnSp macro="">
      <xdr:nvCxnSpPr>
        <xdr:cNvPr id="127" name="直線コネクタ 126"/>
        <xdr:cNvCxnSpPr/>
      </xdr:nvCxnSpPr>
      <xdr:spPr>
        <a:xfrm flipV="1">
          <a:off x="2019300" y="9529619"/>
          <a:ext cx="8890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xdr:rowOff>
    </xdr:from>
    <xdr:to>
      <xdr:col>10</xdr:col>
      <xdr:colOff>114300</xdr:colOff>
      <xdr:row>56</xdr:row>
      <xdr:rowOff>91760</xdr:rowOff>
    </xdr:to>
    <xdr:cxnSp macro="">
      <xdr:nvCxnSpPr>
        <xdr:cNvPr id="130" name="直線コネクタ 129"/>
        <xdr:cNvCxnSpPr/>
      </xdr:nvCxnSpPr>
      <xdr:spPr>
        <a:xfrm flipV="1">
          <a:off x="1130300" y="9602728"/>
          <a:ext cx="8890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15683</xdr:rowOff>
    </xdr:from>
    <xdr:to>
      <xdr:col>24</xdr:col>
      <xdr:colOff>114300</xdr:colOff>
      <xdr:row>54</xdr:row>
      <xdr:rowOff>117283</xdr:rowOff>
    </xdr:to>
    <xdr:sp macro="" textlink="">
      <xdr:nvSpPr>
        <xdr:cNvPr id="140" name="楕円 139"/>
        <xdr:cNvSpPr/>
      </xdr:nvSpPr>
      <xdr:spPr>
        <a:xfrm>
          <a:off x="4584700" y="92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38560</xdr:rowOff>
    </xdr:from>
    <xdr:ext cx="599010" cy="259045"/>
    <xdr:sp macro="" textlink="">
      <xdr:nvSpPr>
        <xdr:cNvPr id="141" name="物件費該当値テキスト"/>
        <xdr:cNvSpPr txBox="1"/>
      </xdr:nvSpPr>
      <xdr:spPr>
        <a:xfrm>
          <a:off x="4686300" y="912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78449</xdr:rowOff>
    </xdr:from>
    <xdr:to>
      <xdr:col>20</xdr:col>
      <xdr:colOff>38100</xdr:colOff>
      <xdr:row>55</xdr:row>
      <xdr:rowOff>8599</xdr:rowOff>
    </xdr:to>
    <xdr:sp macro="" textlink="">
      <xdr:nvSpPr>
        <xdr:cNvPr id="142" name="楕円 141"/>
        <xdr:cNvSpPr/>
      </xdr:nvSpPr>
      <xdr:spPr>
        <a:xfrm>
          <a:off x="3746500" y="93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25126</xdr:rowOff>
    </xdr:from>
    <xdr:ext cx="599010" cy="259045"/>
    <xdr:sp macro="" textlink="">
      <xdr:nvSpPr>
        <xdr:cNvPr id="143" name="テキスト ボックス 142"/>
        <xdr:cNvSpPr txBox="1"/>
      </xdr:nvSpPr>
      <xdr:spPr>
        <a:xfrm>
          <a:off x="3497795" y="91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49069</xdr:rowOff>
    </xdr:from>
    <xdr:to>
      <xdr:col>15</xdr:col>
      <xdr:colOff>101600</xdr:colOff>
      <xdr:row>55</xdr:row>
      <xdr:rowOff>150669</xdr:rowOff>
    </xdr:to>
    <xdr:sp macro="" textlink="">
      <xdr:nvSpPr>
        <xdr:cNvPr id="144" name="楕円 143"/>
        <xdr:cNvSpPr/>
      </xdr:nvSpPr>
      <xdr:spPr>
        <a:xfrm>
          <a:off x="2857500" y="94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167196</xdr:rowOff>
    </xdr:from>
    <xdr:ext cx="534377" cy="259045"/>
    <xdr:sp macro="" textlink="">
      <xdr:nvSpPr>
        <xdr:cNvPr id="145" name="テキスト ボックス 144"/>
        <xdr:cNvSpPr txBox="1"/>
      </xdr:nvSpPr>
      <xdr:spPr>
        <a:xfrm>
          <a:off x="2641111" y="925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122178</xdr:rowOff>
    </xdr:from>
    <xdr:to>
      <xdr:col>10</xdr:col>
      <xdr:colOff>165100</xdr:colOff>
      <xdr:row>56</xdr:row>
      <xdr:rowOff>52328</xdr:rowOff>
    </xdr:to>
    <xdr:sp macro="" textlink="">
      <xdr:nvSpPr>
        <xdr:cNvPr id="146" name="楕円 145"/>
        <xdr:cNvSpPr/>
      </xdr:nvSpPr>
      <xdr:spPr>
        <a:xfrm>
          <a:off x="1968500" y="9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68855</xdr:rowOff>
    </xdr:from>
    <xdr:ext cx="534377" cy="259045"/>
    <xdr:sp macro="" textlink="">
      <xdr:nvSpPr>
        <xdr:cNvPr id="147" name="テキスト ボックス 146"/>
        <xdr:cNvSpPr txBox="1"/>
      </xdr:nvSpPr>
      <xdr:spPr>
        <a:xfrm>
          <a:off x="1752111" y="93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40960</xdr:rowOff>
    </xdr:from>
    <xdr:to>
      <xdr:col>6</xdr:col>
      <xdr:colOff>38100</xdr:colOff>
      <xdr:row>56</xdr:row>
      <xdr:rowOff>142560</xdr:rowOff>
    </xdr:to>
    <xdr:sp macro="" textlink="">
      <xdr:nvSpPr>
        <xdr:cNvPr id="148" name="楕円 147"/>
        <xdr:cNvSpPr/>
      </xdr:nvSpPr>
      <xdr:spPr>
        <a:xfrm>
          <a:off x="1079500" y="96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159087</xdr:rowOff>
    </xdr:from>
    <xdr:ext cx="534377" cy="259045"/>
    <xdr:sp macro="" textlink="">
      <xdr:nvSpPr>
        <xdr:cNvPr id="149" name="テキスト ボックス 148"/>
        <xdr:cNvSpPr txBox="1"/>
      </xdr:nvSpPr>
      <xdr:spPr>
        <a:xfrm>
          <a:off x="863111" y="941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45814</xdr:rowOff>
    </xdr:from>
    <xdr:to>
      <xdr:col>24</xdr:col>
      <xdr:colOff>63500</xdr:colOff>
      <xdr:row>77</xdr:row>
      <xdr:rowOff>105432</xdr:rowOff>
    </xdr:to>
    <xdr:cxnSp macro="">
      <xdr:nvCxnSpPr>
        <xdr:cNvPr id="176" name="直線コネクタ 175"/>
        <xdr:cNvCxnSpPr/>
      </xdr:nvCxnSpPr>
      <xdr:spPr>
        <a:xfrm flipV="1">
          <a:off x="3797300" y="13247464"/>
          <a:ext cx="8382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100861</xdr:rowOff>
    </xdr:from>
    <xdr:to>
      <xdr:col>19</xdr:col>
      <xdr:colOff>177800</xdr:colOff>
      <xdr:row>77</xdr:row>
      <xdr:rowOff>105432</xdr:rowOff>
    </xdr:to>
    <xdr:cxnSp macro="">
      <xdr:nvCxnSpPr>
        <xdr:cNvPr id="179" name="直線コネクタ 178"/>
        <xdr:cNvCxnSpPr/>
      </xdr:nvCxnSpPr>
      <xdr:spPr>
        <a:xfrm>
          <a:off x="2908300" y="133025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100861</xdr:rowOff>
    </xdr:from>
    <xdr:to>
      <xdr:col>15</xdr:col>
      <xdr:colOff>50800</xdr:colOff>
      <xdr:row>77</xdr:row>
      <xdr:rowOff>105821</xdr:rowOff>
    </xdr:to>
    <xdr:cxnSp macro="">
      <xdr:nvCxnSpPr>
        <xdr:cNvPr id="182" name="直線コネクタ 181"/>
        <xdr:cNvCxnSpPr/>
      </xdr:nvCxnSpPr>
      <xdr:spPr>
        <a:xfrm flipV="1">
          <a:off x="2019300" y="1330251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105821</xdr:rowOff>
    </xdr:from>
    <xdr:to>
      <xdr:col>10</xdr:col>
      <xdr:colOff>114300</xdr:colOff>
      <xdr:row>77</xdr:row>
      <xdr:rowOff>130442</xdr:rowOff>
    </xdr:to>
    <xdr:cxnSp macro="">
      <xdr:nvCxnSpPr>
        <xdr:cNvPr id="185" name="直線コネクタ 184"/>
        <xdr:cNvCxnSpPr/>
      </xdr:nvCxnSpPr>
      <xdr:spPr>
        <a:xfrm flipV="1">
          <a:off x="1130300" y="13307471"/>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166464</xdr:rowOff>
    </xdr:from>
    <xdr:to>
      <xdr:col>24</xdr:col>
      <xdr:colOff>114300</xdr:colOff>
      <xdr:row>77</xdr:row>
      <xdr:rowOff>96614</xdr:rowOff>
    </xdr:to>
    <xdr:sp macro="" textlink="">
      <xdr:nvSpPr>
        <xdr:cNvPr id="195" name="楕円 194"/>
        <xdr:cNvSpPr/>
      </xdr:nvSpPr>
      <xdr:spPr>
        <a:xfrm>
          <a:off x="4584700" y="131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17891</xdr:rowOff>
    </xdr:from>
    <xdr:ext cx="534377" cy="259045"/>
    <xdr:sp macro="" textlink="">
      <xdr:nvSpPr>
        <xdr:cNvPr id="196" name="維持補修費該当値テキスト"/>
        <xdr:cNvSpPr txBox="1"/>
      </xdr:nvSpPr>
      <xdr:spPr>
        <a:xfrm>
          <a:off x="4686300" y="13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54632</xdr:rowOff>
    </xdr:from>
    <xdr:to>
      <xdr:col>20</xdr:col>
      <xdr:colOff>38100</xdr:colOff>
      <xdr:row>77</xdr:row>
      <xdr:rowOff>156232</xdr:rowOff>
    </xdr:to>
    <xdr:sp macro="" textlink="">
      <xdr:nvSpPr>
        <xdr:cNvPr id="197" name="楕円 196"/>
        <xdr:cNvSpPr/>
      </xdr:nvSpPr>
      <xdr:spPr>
        <a:xfrm>
          <a:off x="3746500" y="132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1309</xdr:rowOff>
    </xdr:from>
    <xdr:ext cx="469744" cy="259045"/>
    <xdr:sp macro="" textlink="">
      <xdr:nvSpPr>
        <xdr:cNvPr id="198" name="テキスト ボックス 197"/>
        <xdr:cNvSpPr txBox="1"/>
      </xdr:nvSpPr>
      <xdr:spPr>
        <a:xfrm>
          <a:off x="3562428" y="130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50061</xdr:rowOff>
    </xdr:from>
    <xdr:to>
      <xdr:col>15</xdr:col>
      <xdr:colOff>101600</xdr:colOff>
      <xdr:row>77</xdr:row>
      <xdr:rowOff>151661</xdr:rowOff>
    </xdr:to>
    <xdr:sp macro="" textlink="">
      <xdr:nvSpPr>
        <xdr:cNvPr id="199" name="楕円 198"/>
        <xdr:cNvSpPr/>
      </xdr:nvSpPr>
      <xdr:spPr>
        <a:xfrm>
          <a:off x="2857500" y="13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168188</xdr:rowOff>
    </xdr:from>
    <xdr:ext cx="469744" cy="259045"/>
    <xdr:sp macro="" textlink="">
      <xdr:nvSpPr>
        <xdr:cNvPr id="200" name="テキスト ボックス 199"/>
        <xdr:cNvSpPr txBox="1"/>
      </xdr:nvSpPr>
      <xdr:spPr>
        <a:xfrm>
          <a:off x="2673428" y="130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55021</xdr:rowOff>
    </xdr:from>
    <xdr:to>
      <xdr:col>10</xdr:col>
      <xdr:colOff>165100</xdr:colOff>
      <xdr:row>77</xdr:row>
      <xdr:rowOff>156621</xdr:rowOff>
    </xdr:to>
    <xdr:sp macro="" textlink="">
      <xdr:nvSpPr>
        <xdr:cNvPr id="201" name="楕円 200"/>
        <xdr:cNvSpPr/>
      </xdr:nvSpPr>
      <xdr:spPr>
        <a:xfrm>
          <a:off x="1968500" y="132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1698</xdr:rowOff>
    </xdr:from>
    <xdr:ext cx="469744" cy="259045"/>
    <xdr:sp macro="" textlink="">
      <xdr:nvSpPr>
        <xdr:cNvPr id="202" name="テキスト ボックス 201"/>
        <xdr:cNvSpPr txBox="1"/>
      </xdr:nvSpPr>
      <xdr:spPr>
        <a:xfrm>
          <a:off x="1784428" y="130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79642</xdr:rowOff>
    </xdr:from>
    <xdr:to>
      <xdr:col>6</xdr:col>
      <xdr:colOff>38100</xdr:colOff>
      <xdr:row>78</xdr:row>
      <xdr:rowOff>9792</xdr:rowOff>
    </xdr:to>
    <xdr:sp macro="" textlink="">
      <xdr:nvSpPr>
        <xdr:cNvPr id="203" name="楕円 202"/>
        <xdr:cNvSpPr/>
      </xdr:nvSpPr>
      <xdr:spPr>
        <a:xfrm>
          <a:off x="1079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26319</xdr:rowOff>
    </xdr:from>
    <xdr:ext cx="469744" cy="259045"/>
    <xdr:sp macro="" textlink="">
      <xdr:nvSpPr>
        <xdr:cNvPr id="204" name="テキスト ボックス 203"/>
        <xdr:cNvSpPr txBox="1"/>
      </xdr:nvSpPr>
      <xdr:spPr>
        <a:xfrm>
          <a:off x="895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81432</xdr:rowOff>
    </xdr:from>
    <xdr:to>
      <xdr:col>24</xdr:col>
      <xdr:colOff>63500</xdr:colOff>
      <xdr:row>90</xdr:row>
      <xdr:rowOff>162255</xdr:rowOff>
    </xdr:to>
    <xdr:cxnSp macro="">
      <xdr:nvCxnSpPr>
        <xdr:cNvPr id="234" name="直線コネクタ 233"/>
        <xdr:cNvCxnSpPr/>
      </xdr:nvCxnSpPr>
      <xdr:spPr>
        <a:xfrm flipV="1">
          <a:off x="3797300" y="15511932"/>
          <a:ext cx="8382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170244</xdr:rowOff>
    </xdr:from>
    <xdr:to>
      <xdr:col>19</xdr:col>
      <xdr:colOff>177800</xdr:colOff>
      <xdr:row>90</xdr:row>
      <xdr:rowOff>162255</xdr:rowOff>
    </xdr:to>
    <xdr:cxnSp macro="">
      <xdr:nvCxnSpPr>
        <xdr:cNvPr id="237" name="直線コネクタ 236"/>
        <xdr:cNvCxnSpPr/>
      </xdr:nvCxnSpPr>
      <xdr:spPr>
        <a:xfrm>
          <a:off x="2908300" y="15429294"/>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170244</xdr:rowOff>
    </xdr:from>
    <xdr:to>
      <xdr:col>15</xdr:col>
      <xdr:colOff>50800</xdr:colOff>
      <xdr:row>90</xdr:row>
      <xdr:rowOff>90385</xdr:rowOff>
    </xdr:to>
    <xdr:cxnSp macro="">
      <xdr:nvCxnSpPr>
        <xdr:cNvPr id="240" name="直線コネクタ 239"/>
        <xdr:cNvCxnSpPr/>
      </xdr:nvCxnSpPr>
      <xdr:spPr>
        <a:xfrm flipV="1">
          <a:off x="2019300" y="15429294"/>
          <a:ext cx="889000" cy="9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90385</xdr:rowOff>
    </xdr:from>
    <xdr:to>
      <xdr:col>10</xdr:col>
      <xdr:colOff>114300</xdr:colOff>
      <xdr:row>91</xdr:row>
      <xdr:rowOff>37618</xdr:rowOff>
    </xdr:to>
    <xdr:cxnSp macro="">
      <xdr:nvCxnSpPr>
        <xdr:cNvPr id="243" name="直線コネクタ 242"/>
        <xdr:cNvCxnSpPr/>
      </xdr:nvCxnSpPr>
      <xdr:spPr>
        <a:xfrm flipV="1">
          <a:off x="1130300" y="15520885"/>
          <a:ext cx="889000" cy="1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30632</xdr:rowOff>
    </xdr:from>
    <xdr:to>
      <xdr:col>24</xdr:col>
      <xdr:colOff>114300</xdr:colOff>
      <xdr:row>90</xdr:row>
      <xdr:rowOff>132232</xdr:rowOff>
    </xdr:to>
    <xdr:sp macro="" textlink="">
      <xdr:nvSpPr>
        <xdr:cNvPr id="253" name="楕円 252"/>
        <xdr:cNvSpPr/>
      </xdr:nvSpPr>
      <xdr:spPr>
        <a:xfrm>
          <a:off x="4584700" y="15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155109</xdr:rowOff>
    </xdr:from>
    <xdr:ext cx="599010" cy="259045"/>
    <xdr:sp macro="" textlink="">
      <xdr:nvSpPr>
        <xdr:cNvPr id="254" name="扶助費該当値テキスト"/>
        <xdr:cNvSpPr txBox="1"/>
      </xdr:nvSpPr>
      <xdr:spPr>
        <a:xfrm>
          <a:off x="4686300" y="1541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111455</xdr:rowOff>
    </xdr:from>
    <xdr:to>
      <xdr:col>20</xdr:col>
      <xdr:colOff>38100</xdr:colOff>
      <xdr:row>91</xdr:row>
      <xdr:rowOff>41605</xdr:rowOff>
    </xdr:to>
    <xdr:sp macro="" textlink="">
      <xdr:nvSpPr>
        <xdr:cNvPr id="255" name="楕円 254"/>
        <xdr:cNvSpPr/>
      </xdr:nvSpPr>
      <xdr:spPr>
        <a:xfrm>
          <a:off x="3746500" y="155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58132</xdr:rowOff>
    </xdr:from>
    <xdr:ext cx="599010" cy="259045"/>
    <xdr:sp macro="" textlink="">
      <xdr:nvSpPr>
        <xdr:cNvPr id="256" name="テキスト ボックス 255"/>
        <xdr:cNvSpPr txBox="1"/>
      </xdr:nvSpPr>
      <xdr:spPr>
        <a:xfrm>
          <a:off x="3497795" y="153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119444</xdr:rowOff>
    </xdr:from>
    <xdr:to>
      <xdr:col>15</xdr:col>
      <xdr:colOff>101600</xdr:colOff>
      <xdr:row>90</xdr:row>
      <xdr:rowOff>49594</xdr:rowOff>
    </xdr:to>
    <xdr:sp macro="" textlink="">
      <xdr:nvSpPr>
        <xdr:cNvPr id="257" name="楕円 256"/>
        <xdr:cNvSpPr/>
      </xdr:nvSpPr>
      <xdr:spPr>
        <a:xfrm>
          <a:off x="2857500" y="153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66121</xdr:rowOff>
    </xdr:from>
    <xdr:ext cx="599010" cy="259045"/>
    <xdr:sp macro="" textlink="">
      <xdr:nvSpPr>
        <xdr:cNvPr id="258" name="テキスト ボックス 257"/>
        <xdr:cNvSpPr txBox="1"/>
      </xdr:nvSpPr>
      <xdr:spPr>
        <a:xfrm>
          <a:off x="2608795" y="1515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39585</xdr:rowOff>
    </xdr:from>
    <xdr:to>
      <xdr:col>10</xdr:col>
      <xdr:colOff>165100</xdr:colOff>
      <xdr:row>90</xdr:row>
      <xdr:rowOff>141185</xdr:rowOff>
    </xdr:to>
    <xdr:sp macro="" textlink="">
      <xdr:nvSpPr>
        <xdr:cNvPr id="259" name="楕円 258"/>
        <xdr:cNvSpPr/>
      </xdr:nvSpPr>
      <xdr:spPr>
        <a:xfrm>
          <a:off x="1968500" y="15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157712</xdr:rowOff>
    </xdr:from>
    <xdr:ext cx="599010" cy="259045"/>
    <xdr:sp macro="" textlink="">
      <xdr:nvSpPr>
        <xdr:cNvPr id="260" name="テキスト ボックス 259"/>
        <xdr:cNvSpPr txBox="1"/>
      </xdr:nvSpPr>
      <xdr:spPr>
        <a:xfrm>
          <a:off x="1719795" y="1524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158268</xdr:rowOff>
    </xdr:from>
    <xdr:to>
      <xdr:col>6</xdr:col>
      <xdr:colOff>38100</xdr:colOff>
      <xdr:row>91</xdr:row>
      <xdr:rowOff>88418</xdr:rowOff>
    </xdr:to>
    <xdr:sp macro="" textlink="">
      <xdr:nvSpPr>
        <xdr:cNvPr id="261" name="楕円 260"/>
        <xdr:cNvSpPr/>
      </xdr:nvSpPr>
      <xdr:spPr>
        <a:xfrm>
          <a:off x="1079500" y="155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104945</xdr:rowOff>
    </xdr:from>
    <xdr:ext cx="599010" cy="259045"/>
    <xdr:sp macro="" textlink="">
      <xdr:nvSpPr>
        <xdr:cNvPr id="262" name="テキスト ボックス 261"/>
        <xdr:cNvSpPr txBox="1"/>
      </xdr:nvSpPr>
      <xdr:spPr>
        <a:xfrm>
          <a:off x="830795" y="1536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74259</xdr:rowOff>
    </xdr:from>
    <xdr:to>
      <xdr:col>55</xdr:col>
      <xdr:colOff>0</xdr:colOff>
      <xdr:row>34</xdr:row>
      <xdr:rowOff>98003</xdr:rowOff>
    </xdr:to>
    <xdr:cxnSp macro="">
      <xdr:nvCxnSpPr>
        <xdr:cNvPr id="291" name="直線コネクタ 290"/>
        <xdr:cNvCxnSpPr/>
      </xdr:nvCxnSpPr>
      <xdr:spPr>
        <a:xfrm flipV="1">
          <a:off x="9639300" y="5732109"/>
          <a:ext cx="838200" cy="1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98003</xdr:rowOff>
    </xdr:from>
    <xdr:to>
      <xdr:col>50</xdr:col>
      <xdr:colOff>114300</xdr:colOff>
      <xdr:row>35</xdr:row>
      <xdr:rowOff>34087</xdr:rowOff>
    </xdr:to>
    <xdr:cxnSp macro="">
      <xdr:nvCxnSpPr>
        <xdr:cNvPr id="294" name="直線コネクタ 293"/>
        <xdr:cNvCxnSpPr/>
      </xdr:nvCxnSpPr>
      <xdr:spPr>
        <a:xfrm flipV="1">
          <a:off x="8750300" y="5927303"/>
          <a:ext cx="8890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34087</xdr:rowOff>
    </xdr:from>
    <xdr:to>
      <xdr:col>45</xdr:col>
      <xdr:colOff>177800</xdr:colOff>
      <xdr:row>35</xdr:row>
      <xdr:rowOff>93569</xdr:rowOff>
    </xdr:to>
    <xdr:cxnSp macro="">
      <xdr:nvCxnSpPr>
        <xdr:cNvPr id="297" name="直線コネクタ 296"/>
        <xdr:cNvCxnSpPr/>
      </xdr:nvCxnSpPr>
      <xdr:spPr>
        <a:xfrm flipV="1">
          <a:off x="7861300" y="6034837"/>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93569</xdr:rowOff>
    </xdr:from>
    <xdr:to>
      <xdr:col>41</xdr:col>
      <xdr:colOff>50800</xdr:colOff>
      <xdr:row>36</xdr:row>
      <xdr:rowOff>54242</xdr:rowOff>
    </xdr:to>
    <xdr:cxnSp macro="">
      <xdr:nvCxnSpPr>
        <xdr:cNvPr id="300" name="直線コネクタ 299"/>
        <xdr:cNvCxnSpPr/>
      </xdr:nvCxnSpPr>
      <xdr:spPr>
        <a:xfrm flipV="1">
          <a:off x="6972300" y="6094319"/>
          <a:ext cx="889000" cy="1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23459</xdr:rowOff>
    </xdr:from>
    <xdr:to>
      <xdr:col>55</xdr:col>
      <xdr:colOff>50800</xdr:colOff>
      <xdr:row>33</xdr:row>
      <xdr:rowOff>125059</xdr:rowOff>
    </xdr:to>
    <xdr:sp macro="" textlink="">
      <xdr:nvSpPr>
        <xdr:cNvPr id="310" name="楕円 309"/>
        <xdr:cNvSpPr/>
      </xdr:nvSpPr>
      <xdr:spPr>
        <a:xfrm>
          <a:off x="10426700" y="56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46336</xdr:rowOff>
    </xdr:from>
    <xdr:ext cx="599010" cy="259045"/>
    <xdr:sp macro="" textlink="">
      <xdr:nvSpPr>
        <xdr:cNvPr id="311" name="補助費等該当値テキスト"/>
        <xdr:cNvSpPr txBox="1"/>
      </xdr:nvSpPr>
      <xdr:spPr>
        <a:xfrm>
          <a:off x="10528300" y="553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47203</xdr:rowOff>
    </xdr:from>
    <xdr:to>
      <xdr:col>50</xdr:col>
      <xdr:colOff>165100</xdr:colOff>
      <xdr:row>34</xdr:row>
      <xdr:rowOff>148803</xdr:rowOff>
    </xdr:to>
    <xdr:sp macro="" textlink="">
      <xdr:nvSpPr>
        <xdr:cNvPr id="312" name="楕円 311"/>
        <xdr:cNvSpPr/>
      </xdr:nvSpPr>
      <xdr:spPr>
        <a:xfrm>
          <a:off x="9588500" y="58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165330</xdr:rowOff>
    </xdr:from>
    <xdr:ext cx="599010" cy="259045"/>
    <xdr:sp macro="" textlink="">
      <xdr:nvSpPr>
        <xdr:cNvPr id="313" name="テキスト ボックス 312"/>
        <xdr:cNvSpPr txBox="1"/>
      </xdr:nvSpPr>
      <xdr:spPr>
        <a:xfrm>
          <a:off x="9339795" y="565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154737</xdr:rowOff>
    </xdr:from>
    <xdr:to>
      <xdr:col>46</xdr:col>
      <xdr:colOff>38100</xdr:colOff>
      <xdr:row>35</xdr:row>
      <xdr:rowOff>84887</xdr:rowOff>
    </xdr:to>
    <xdr:sp macro="" textlink="">
      <xdr:nvSpPr>
        <xdr:cNvPr id="314" name="楕円 313"/>
        <xdr:cNvSpPr/>
      </xdr:nvSpPr>
      <xdr:spPr>
        <a:xfrm>
          <a:off x="8699500" y="59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101414</xdr:rowOff>
    </xdr:from>
    <xdr:ext cx="534377" cy="259045"/>
    <xdr:sp macro="" textlink="">
      <xdr:nvSpPr>
        <xdr:cNvPr id="315" name="テキスト ボックス 314"/>
        <xdr:cNvSpPr txBox="1"/>
      </xdr:nvSpPr>
      <xdr:spPr>
        <a:xfrm>
          <a:off x="8483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42769</xdr:rowOff>
    </xdr:from>
    <xdr:to>
      <xdr:col>41</xdr:col>
      <xdr:colOff>101600</xdr:colOff>
      <xdr:row>35</xdr:row>
      <xdr:rowOff>144369</xdr:rowOff>
    </xdr:to>
    <xdr:sp macro="" textlink="">
      <xdr:nvSpPr>
        <xdr:cNvPr id="316" name="楕円 315"/>
        <xdr:cNvSpPr/>
      </xdr:nvSpPr>
      <xdr:spPr>
        <a:xfrm>
          <a:off x="7810500" y="6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160896</xdr:rowOff>
    </xdr:from>
    <xdr:ext cx="534377" cy="259045"/>
    <xdr:sp macro="" textlink="">
      <xdr:nvSpPr>
        <xdr:cNvPr id="317" name="テキスト ボックス 316"/>
        <xdr:cNvSpPr txBox="1"/>
      </xdr:nvSpPr>
      <xdr:spPr>
        <a:xfrm>
          <a:off x="7594111" y="58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3442</xdr:rowOff>
    </xdr:from>
    <xdr:to>
      <xdr:col>36</xdr:col>
      <xdr:colOff>165100</xdr:colOff>
      <xdr:row>36</xdr:row>
      <xdr:rowOff>105042</xdr:rowOff>
    </xdr:to>
    <xdr:sp macro="" textlink="">
      <xdr:nvSpPr>
        <xdr:cNvPr id="318" name="楕円 317"/>
        <xdr:cNvSpPr/>
      </xdr:nvSpPr>
      <xdr:spPr>
        <a:xfrm>
          <a:off x="6921500" y="61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121569</xdr:rowOff>
    </xdr:from>
    <xdr:ext cx="534377" cy="259045"/>
    <xdr:sp macro="" textlink="">
      <xdr:nvSpPr>
        <xdr:cNvPr id="319" name="テキスト ボックス 318"/>
        <xdr:cNvSpPr txBox="1"/>
      </xdr:nvSpPr>
      <xdr:spPr>
        <a:xfrm>
          <a:off x="6705111" y="59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60837</xdr:rowOff>
    </xdr:from>
    <xdr:to>
      <xdr:col>55</xdr:col>
      <xdr:colOff>0</xdr:colOff>
      <xdr:row>54</xdr:row>
      <xdr:rowOff>33977</xdr:rowOff>
    </xdr:to>
    <xdr:cxnSp macro="">
      <xdr:nvCxnSpPr>
        <xdr:cNvPr id="346" name="直線コネクタ 345"/>
        <xdr:cNvCxnSpPr/>
      </xdr:nvCxnSpPr>
      <xdr:spPr>
        <a:xfrm>
          <a:off x="9639300" y="9147687"/>
          <a:ext cx="8382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26246</xdr:rowOff>
    </xdr:from>
    <xdr:to>
      <xdr:col>50</xdr:col>
      <xdr:colOff>114300</xdr:colOff>
      <xdr:row>53</xdr:row>
      <xdr:rowOff>60837</xdr:rowOff>
    </xdr:to>
    <xdr:cxnSp macro="">
      <xdr:nvCxnSpPr>
        <xdr:cNvPr id="349" name="直線コネクタ 348"/>
        <xdr:cNvCxnSpPr/>
      </xdr:nvCxnSpPr>
      <xdr:spPr>
        <a:xfrm>
          <a:off x="8750300" y="9113096"/>
          <a:ext cx="8890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26246</xdr:rowOff>
    </xdr:from>
    <xdr:to>
      <xdr:col>45</xdr:col>
      <xdr:colOff>177800</xdr:colOff>
      <xdr:row>54</xdr:row>
      <xdr:rowOff>112492</xdr:rowOff>
    </xdr:to>
    <xdr:cxnSp macro="">
      <xdr:nvCxnSpPr>
        <xdr:cNvPr id="352" name="直線コネクタ 351"/>
        <xdr:cNvCxnSpPr/>
      </xdr:nvCxnSpPr>
      <xdr:spPr>
        <a:xfrm flipV="1">
          <a:off x="7861300" y="9113096"/>
          <a:ext cx="889000" cy="2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89005</xdr:rowOff>
    </xdr:from>
    <xdr:to>
      <xdr:col>41</xdr:col>
      <xdr:colOff>50800</xdr:colOff>
      <xdr:row>54</xdr:row>
      <xdr:rowOff>112492</xdr:rowOff>
    </xdr:to>
    <xdr:cxnSp macro="">
      <xdr:nvCxnSpPr>
        <xdr:cNvPr id="355" name="直線コネクタ 354"/>
        <xdr:cNvCxnSpPr/>
      </xdr:nvCxnSpPr>
      <xdr:spPr>
        <a:xfrm>
          <a:off x="6972300" y="9347305"/>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154627</xdr:rowOff>
    </xdr:from>
    <xdr:to>
      <xdr:col>55</xdr:col>
      <xdr:colOff>50800</xdr:colOff>
      <xdr:row>54</xdr:row>
      <xdr:rowOff>84777</xdr:rowOff>
    </xdr:to>
    <xdr:sp macro="" textlink="">
      <xdr:nvSpPr>
        <xdr:cNvPr id="365" name="楕円 364"/>
        <xdr:cNvSpPr/>
      </xdr:nvSpPr>
      <xdr:spPr>
        <a:xfrm>
          <a:off x="10426700" y="9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6054</xdr:rowOff>
    </xdr:from>
    <xdr:ext cx="599010" cy="259045"/>
    <xdr:sp macro="" textlink="">
      <xdr:nvSpPr>
        <xdr:cNvPr id="366" name="普通建設事業費該当値テキスト"/>
        <xdr:cNvSpPr txBox="1"/>
      </xdr:nvSpPr>
      <xdr:spPr>
        <a:xfrm>
          <a:off x="10528300" y="909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10037</xdr:rowOff>
    </xdr:from>
    <xdr:to>
      <xdr:col>50</xdr:col>
      <xdr:colOff>165100</xdr:colOff>
      <xdr:row>53</xdr:row>
      <xdr:rowOff>111637</xdr:rowOff>
    </xdr:to>
    <xdr:sp macro="" textlink="">
      <xdr:nvSpPr>
        <xdr:cNvPr id="367" name="楕円 366"/>
        <xdr:cNvSpPr/>
      </xdr:nvSpPr>
      <xdr:spPr>
        <a:xfrm>
          <a:off x="9588500" y="9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128164</xdr:rowOff>
    </xdr:from>
    <xdr:ext cx="599010" cy="259045"/>
    <xdr:sp macro="" textlink="">
      <xdr:nvSpPr>
        <xdr:cNvPr id="368" name="テキスト ボックス 367"/>
        <xdr:cNvSpPr txBox="1"/>
      </xdr:nvSpPr>
      <xdr:spPr>
        <a:xfrm>
          <a:off x="9339795" y="887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146896</xdr:rowOff>
    </xdr:from>
    <xdr:to>
      <xdr:col>46</xdr:col>
      <xdr:colOff>38100</xdr:colOff>
      <xdr:row>53</xdr:row>
      <xdr:rowOff>77046</xdr:rowOff>
    </xdr:to>
    <xdr:sp macro="" textlink="">
      <xdr:nvSpPr>
        <xdr:cNvPr id="369" name="楕円 368"/>
        <xdr:cNvSpPr/>
      </xdr:nvSpPr>
      <xdr:spPr>
        <a:xfrm>
          <a:off x="8699500" y="90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93573</xdr:rowOff>
    </xdr:from>
    <xdr:ext cx="599010" cy="259045"/>
    <xdr:sp macro="" textlink="">
      <xdr:nvSpPr>
        <xdr:cNvPr id="370" name="テキスト ボックス 369"/>
        <xdr:cNvSpPr txBox="1"/>
      </xdr:nvSpPr>
      <xdr:spPr>
        <a:xfrm>
          <a:off x="8450795" y="88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61692</xdr:rowOff>
    </xdr:from>
    <xdr:to>
      <xdr:col>41</xdr:col>
      <xdr:colOff>101600</xdr:colOff>
      <xdr:row>54</xdr:row>
      <xdr:rowOff>163292</xdr:rowOff>
    </xdr:to>
    <xdr:sp macro="" textlink="">
      <xdr:nvSpPr>
        <xdr:cNvPr id="371" name="楕円 370"/>
        <xdr:cNvSpPr/>
      </xdr:nvSpPr>
      <xdr:spPr>
        <a:xfrm>
          <a:off x="7810500" y="93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8369</xdr:rowOff>
    </xdr:from>
    <xdr:ext cx="599010" cy="259045"/>
    <xdr:sp macro="" textlink="">
      <xdr:nvSpPr>
        <xdr:cNvPr id="372" name="テキスト ボックス 371"/>
        <xdr:cNvSpPr txBox="1"/>
      </xdr:nvSpPr>
      <xdr:spPr>
        <a:xfrm>
          <a:off x="7561795" y="90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38205</xdr:rowOff>
    </xdr:from>
    <xdr:to>
      <xdr:col>36</xdr:col>
      <xdr:colOff>165100</xdr:colOff>
      <xdr:row>54</xdr:row>
      <xdr:rowOff>139805</xdr:rowOff>
    </xdr:to>
    <xdr:sp macro="" textlink="">
      <xdr:nvSpPr>
        <xdr:cNvPr id="373" name="楕円 372"/>
        <xdr:cNvSpPr/>
      </xdr:nvSpPr>
      <xdr:spPr>
        <a:xfrm>
          <a:off x="6921500" y="92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156332</xdr:rowOff>
    </xdr:from>
    <xdr:ext cx="599010" cy="259045"/>
    <xdr:sp macro="" textlink="">
      <xdr:nvSpPr>
        <xdr:cNvPr id="374" name="テキスト ボックス 373"/>
        <xdr:cNvSpPr txBox="1"/>
      </xdr:nvSpPr>
      <xdr:spPr>
        <a:xfrm>
          <a:off x="6672795" y="907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9353</xdr:rowOff>
    </xdr:from>
    <xdr:to>
      <xdr:col>55</xdr:col>
      <xdr:colOff>0</xdr:colOff>
      <xdr:row>76</xdr:row>
      <xdr:rowOff>17280</xdr:rowOff>
    </xdr:to>
    <xdr:cxnSp macro="">
      <xdr:nvCxnSpPr>
        <xdr:cNvPr id="401" name="直線コネクタ 400"/>
        <xdr:cNvCxnSpPr/>
      </xdr:nvCxnSpPr>
      <xdr:spPr>
        <a:xfrm>
          <a:off x="9639300" y="13039553"/>
          <a:ext cx="8382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9353</xdr:rowOff>
    </xdr:from>
    <xdr:to>
      <xdr:col>50</xdr:col>
      <xdr:colOff>114300</xdr:colOff>
      <xdr:row>76</xdr:row>
      <xdr:rowOff>31555</xdr:rowOff>
    </xdr:to>
    <xdr:cxnSp macro="">
      <xdr:nvCxnSpPr>
        <xdr:cNvPr id="404" name="直線コネクタ 403"/>
        <xdr:cNvCxnSpPr/>
      </xdr:nvCxnSpPr>
      <xdr:spPr>
        <a:xfrm flipV="1">
          <a:off x="8750300" y="13039553"/>
          <a:ext cx="889000" cy="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133756</xdr:rowOff>
    </xdr:from>
    <xdr:to>
      <xdr:col>45</xdr:col>
      <xdr:colOff>177800</xdr:colOff>
      <xdr:row>76</xdr:row>
      <xdr:rowOff>31555</xdr:rowOff>
    </xdr:to>
    <xdr:cxnSp macro="">
      <xdr:nvCxnSpPr>
        <xdr:cNvPr id="407" name="直線コネクタ 406"/>
        <xdr:cNvCxnSpPr/>
      </xdr:nvCxnSpPr>
      <xdr:spPr>
        <a:xfrm>
          <a:off x="7861300" y="12821056"/>
          <a:ext cx="889000" cy="2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102914</xdr:rowOff>
    </xdr:from>
    <xdr:to>
      <xdr:col>41</xdr:col>
      <xdr:colOff>50800</xdr:colOff>
      <xdr:row>74</xdr:row>
      <xdr:rowOff>133756</xdr:rowOff>
    </xdr:to>
    <xdr:cxnSp macro="">
      <xdr:nvCxnSpPr>
        <xdr:cNvPr id="410" name="直線コネクタ 409"/>
        <xdr:cNvCxnSpPr/>
      </xdr:nvCxnSpPr>
      <xdr:spPr>
        <a:xfrm>
          <a:off x="6972300" y="12447314"/>
          <a:ext cx="889000" cy="37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137930</xdr:rowOff>
    </xdr:from>
    <xdr:to>
      <xdr:col>55</xdr:col>
      <xdr:colOff>50800</xdr:colOff>
      <xdr:row>76</xdr:row>
      <xdr:rowOff>68080</xdr:rowOff>
    </xdr:to>
    <xdr:sp macro="" textlink="">
      <xdr:nvSpPr>
        <xdr:cNvPr id="420" name="楕円 419"/>
        <xdr:cNvSpPr/>
      </xdr:nvSpPr>
      <xdr:spPr>
        <a:xfrm>
          <a:off x="10426700" y="129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160807</xdr:rowOff>
    </xdr:from>
    <xdr:ext cx="534377" cy="259045"/>
    <xdr:sp macro="" textlink="">
      <xdr:nvSpPr>
        <xdr:cNvPr id="421" name="普通建設事業費 （ うち新規整備　）該当値テキスト"/>
        <xdr:cNvSpPr txBox="1"/>
      </xdr:nvSpPr>
      <xdr:spPr>
        <a:xfrm>
          <a:off x="10528300" y="12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130002</xdr:rowOff>
    </xdr:from>
    <xdr:to>
      <xdr:col>50</xdr:col>
      <xdr:colOff>165100</xdr:colOff>
      <xdr:row>76</xdr:row>
      <xdr:rowOff>60151</xdr:rowOff>
    </xdr:to>
    <xdr:sp macro="" textlink="">
      <xdr:nvSpPr>
        <xdr:cNvPr id="422" name="楕円 421"/>
        <xdr:cNvSpPr/>
      </xdr:nvSpPr>
      <xdr:spPr>
        <a:xfrm>
          <a:off x="9588500" y="129887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76679</xdr:rowOff>
    </xdr:from>
    <xdr:ext cx="534377" cy="259045"/>
    <xdr:sp macro="" textlink="">
      <xdr:nvSpPr>
        <xdr:cNvPr id="423" name="テキスト ボックス 422"/>
        <xdr:cNvSpPr txBox="1"/>
      </xdr:nvSpPr>
      <xdr:spPr>
        <a:xfrm>
          <a:off x="9372111" y="127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152205</xdr:rowOff>
    </xdr:from>
    <xdr:to>
      <xdr:col>46</xdr:col>
      <xdr:colOff>38100</xdr:colOff>
      <xdr:row>76</xdr:row>
      <xdr:rowOff>82355</xdr:rowOff>
    </xdr:to>
    <xdr:sp macro="" textlink="">
      <xdr:nvSpPr>
        <xdr:cNvPr id="424" name="楕円 423"/>
        <xdr:cNvSpPr/>
      </xdr:nvSpPr>
      <xdr:spPr>
        <a:xfrm>
          <a:off x="8699500" y="130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98881</xdr:rowOff>
    </xdr:from>
    <xdr:ext cx="534377" cy="259045"/>
    <xdr:sp macro="" textlink="">
      <xdr:nvSpPr>
        <xdr:cNvPr id="425" name="テキスト ボックス 424"/>
        <xdr:cNvSpPr txBox="1"/>
      </xdr:nvSpPr>
      <xdr:spPr>
        <a:xfrm>
          <a:off x="8483111" y="127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82956</xdr:rowOff>
    </xdr:from>
    <xdr:to>
      <xdr:col>41</xdr:col>
      <xdr:colOff>101600</xdr:colOff>
      <xdr:row>75</xdr:row>
      <xdr:rowOff>13106</xdr:rowOff>
    </xdr:to>
    <xdr:sp macro="" textlink="">
      <xdr:nvSpPr>
        <xdr:cNvPr id="426" name="楕円 425"/>
        <xdr:cNvSpPr/>
      </xdr:nvSpPr>
      <xdr:spPr>
        <a:xfrm>
          <a:off x="7810500" y="12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29633</xdr:rowOff>
    </xdr:from>
    <xdr:ext cx="534377" cy="259045"/>
    <xdr:sp macro="" textlink="">
      <xdr:nvSpPr>
        <xdr:cNvPr id="427" name="テキスト ボックス 426"/>
        <xdr:cNvSpPr txBox="1"/>
      </xdr:nvSpPr>
      <xdr:spPr>
        <a:xfrm>
          <a:off x="7594111" y="125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52114</xdr:rowOff>
    </xdr:from>
    <xdr:to>
      <xdr:col>36</xdr:col>
      <xdr:colOff>165100</xdr:colOff>
      <xdr:row>72</xdr:row>
      <xdr:rowOff>153714</xdr:rowOff>
    </xdr:to>
    <xdr:sp macro="" textlink="">
      <xdr:nvSpPr>
        <xdr:cNvPr id="428" name="楕円 427"/>
        <xdr:cNvSpPr/>
      </xdr:nvSpPr>
      <xdr:spPr>
        <a:xfrm>
          <a:off x="6921500" y="123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170241</xdr:rowOff>
    </xdr:from>
    <xdr:ext cx="599010" cy="259045"/>
    <xdr:sp macro="" textlink="">
      <xdr:nvSpPr>
        <xdr:cNvPr id="429" name="テキスト ボックス 428"/>
        <xdr:cNvSpPr txBox="1"/>
      </xdr:nvSpPr>
      <xdr:spPr>
        <a:xfrm>
          <a:off x="6672795" y="1217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41630</xdr:rowOff>
    </xdr:from>
    <xdr:to>
      <xdr:col>55</xdr:col>
      <xdr:colOff>0</xdr:colOff>
      <xdr:row>93</xdr:row>
      <xdr:rowOff>120117</xdr:rowOff>
    </xdr:to>
    <xdr:cxnSp macro="">
      <xdr:nvCxnSpPr>
        <xdr:cNvPr id="460" name="直線コネクタ 459"/>
        <xdr:cNvCxnSpPr/>
      </xdr:nvCxnSpPr>
      <xdr:spPr>
        <a:xfrm>
          <a:off x="9639300" y="15815030"/>
          <a:ext cx="838200" cy="24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40238</xdr:rowOff>
    </xdr:from>
    <xdr:to>
      <xdr:col>50</xdr:col>
      <xdr:colOff>114300</xdr:colOff>
      <xdr:row>92</xdr:row>
      <xdr:rowOff>41630</xdr:rowOff>
    </xdr:to>
    <xdr:cxnSp macro="">
      <xdr:nvCxnSpPr>
        <xdr:cNvPr id="463" name="直線コネクタ 462"/>
        <xdr:cNvCxnSpPr/>
      </xdr:nvCxnSpPr>
      <xdr:spPr>
        <a:xfrm>
          <a:off x="8750300" y="15813638"/>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40238</xdr:rowOff>
    </xdr:from>
    <xdr:to>
      <xdr:col>45</xdr:col>
      <xdr:colOff>177800</xdr:colOff>
      <xdr:row>96</xdr:row>
      <xdr:rowOff>94035</xdr:rowOff>
    </xdr:to>
    <xdr:cxnSp macro="">
      <xdr:nvCxnSpPr>
        <xdr:cNvPr id="466" name="直線コネクタ 465"/>
        <xdr:cNvCxnSpPr/>
      </xdr:nvCxnSpPr>
      <xdr:spPr>
        <a:xfrm flipV="1">
          <a:off x="7861300" y="15813638"/>
          <a:ext cx="889000" cy="7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94035</xdr:rowOff>
    </xdr:from>
    <xdr:to>
      <xdr:col>41</xdr:col>
      <xdr:colOff>50800</xdr:colOff>
      <xdr:row>98</xdr:row>
      <xdr:rowOff>20731</xdr:rowOff>
    </xdr:to>
    <xdr:cxnSp macro="">
      <xdr:nvCxnSpPr>
        <xdr:cNvPr id="469" name="直線コネクタ 468"/>
        <xdr:cNvCxnSpPr/>
      </xdr:nvCxnSpPr>
      <xdr:spPr>
        <a:xfrm flipV="1">
          <a:off x="6972300" y="16553235"/>
          <a:ext cx="889000" cy="2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69317</xdr:rowOff>
    </xdr:from>
    <xdr:to>
      <xdr:col>55</xdr:col>
      <xdr:colOff>50800</xdr:colOff>
      <xdr:row>93</xdr:row>
      <xdr:rowOff>170917</xdr:rowOff>
    </xdr:to>
    <xdr:sp macro="" textlink="">
      <xdr:nvSpPr>
        <xdr:cNvPr id="479" name="楕円 478"/>
        <xdr:cNvSpPr/>
      </xdr:nvSpPr>
      <xdr:spPr>
        <a:xfrm>
          <a:off x="10426700" y="16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92194</xdr:rowOff>
    </xdr:from>
    <xdr:ext cx="534377" cy="259045"/>
    <xdr:sp macro="" textlink="">
      <xdr:nvSpPr>
        <xdr:cNvPr id="480" name="普通建設事業費 （ うち更新整備　）該当値テキスト"/>
        <xdr:cNvSpPr txBox="1"/>
      </xdr:nvSpPr>
      <xdr:spPr>
        <a:xfrm>
          <a:off x="10528300" y="158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162280</xdr:rowOff>
    </xdr:from>
    <xdr:to>
      <xdr:col>50</xdr:col>
      <xdr:colOff>165100</xdr:colOff>
      <xdr:row>92</xdr:row>
      <xdr:rowOff>92430</xdr:rowOff>
    </xdr:to>
    <xdr:sp macro="" textlink="">
      <xdr:nvSpPr>
        <xdr:cNvPr id="481" name="楕円 480"/>
        <xdr:cNvSpPr/>
      </xdr:nvSpPr>
      <xdr:spPr>
        <a:xfrm>
          <a:off x="9588500" y="157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108957</xdr:rowOff>
    </xdr:from>
    <xdr:ext cx="599010" cy="259045"/>
    <xdr:sp macro="" textlink="">
      <xdr:nvSpPr>
        <xdr:cNvPr id="482" name="テキスト ボックス 481"/>
        <xdr:cNvSpPr txBox="1"/>
      </xdr:nvSpPr>
      <xdr:spPr>
        <a:xfrm>
          <a:off x="9339795" y="155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160888</xdr:rowOff>
    </xdr:from>
    <xdr:to>
      <xdr:col>46</xdr:col>
      <xdr:colOff>38100</xdr:colOff>
      <xdr:row>92</xdr:row>
      <xdr:rowOff>91038</xdr:rowOff>
    </xdr:to>
    <xdr:sp macro="" textlink="">
      <xdr:nvSpPr>
        <xdr:cNvPr id="483" name="楕円 482"/>
        <xdr:cNvSpPr/>
      </xdr:nvSpPr>
      <xdr:spPr>
        <a:xfrm>
          <a:off x="8699500" y="157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107565</xdr:rowOff>
    </xdr:from>
    <xdr:ext cx="599010" cy="259045"/>
    <xdr:sp macro="" textlink="">
      <xdr:nvSpPr>
        <xdr:cNvPr id="484" name="テキスト ボックス 483"/>
        <xdr:cNvSpPr txBox="1"/>
      </xdr:nvSpPr>
      <xdr:spPr>
        <a:xfrm>
          <a:off x="8450795" y="155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43235</xdr:rowOff>
    </xdr:from>
    <xdr:to>
      <xdr:col>41</xdr:col>
      <xdr:colOff>101600</xdr:colOff>
      <xdr:row>96</xdr:row>
      <xdr:rowOff>144835</xdr:rowOff>
    </xdr:to>
    <xdr:sp macro="" textlink="">
      <xdr:nvSpPr>
        <xdr:cNvPr id="485" name="楕円 484"/>
        <xdr:cNvSpPr/>
      </xdr:nvSpPr>
      <xdr:spPr>
        <a:xfrm>
          <a:off x="7810500" y="165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161362</xdr:rowOff>
    </xdr:from>
    <xdr:ext cx="534377" cy="259045"/>
    <xdr:sp macro="" textlink="">
      <xdr:nvSpPr>
        <xdr:cNvPr id="486" name="テキスト ボックス 485"/>
        <xdr:cNvSpPr txBox="1"/>
      </xdr:nvSpPr>
      <xdr:spPr>
        <a:xfrm>
          <a:off x="7594111" y="162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141381</xdr:rowOff>
    </xdr:from>
    <xdr:to>
      <xdr:col>36</xdr:col>
      <xdr:colOff>165100</xdr:colOff>
      <xdr:row>98</xdr:row>
      <xdr:rowOff>71531</xdr:rowOff>
    </xdr:to>
    <xdr:sp macro="" textlink="">
      <xdr:nvSpPr>
        <xdr:cNvPr id="487" name="楕円 486"/>
        <xdr:cNvSpPr/>
      </xdr:nvSpPr>
      <xdr:spPr>
        <a:xfrm>
          <a:off x="6921500" y="167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62658</xdr:rowOff>
    </xdr:from>
    <xdr:ext cx="534377" cy="259045"/>
    <xdr:sp macro="" textlink="">
      <xdr:nvSpPr>
        <xdr:cNvPr id="488" name="テキスト ボックス 487"/>
        <xdr:cNvSpPr txBox="1"/>
      </xdr:nvSpPr>
      <xdr:spPr>
        <a:xfrm>
          <a:off x="6705111" y="168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139217</xdr:rowOff>
    </xdr:from>
    <xdr:to>
      <xdr:col>85</xdr:col>
      <xdr:colOff>127000</xdr:colOff>
      <xdr:row>39</xdr:row>
      <xdr:rowOff>13729</xdr:rowOff>
    </xdr:to>
    <xdr:cxnSp macro="">
      <xdr:nvCxnSpPr>
        <xdr:cNvPr id="517" name="直線コネクタ 516"/>
        <xdr:cNvCxnSpPr/>
      </xdr:nvCxnSpPr>
      <xdr:spPr>
        <a:xfrm>
          <a:off x="15481300" y="6654317"/>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47396</xdr:rowOff>
    </xdr:from>
    <xdr:to>
      <xdr:col>81</xdr:col>
      <xdr:colOff>50800</xdr:colOff>
      <xdr:row>38</xdr:row>
      <xdr:rowOff>139217</xdr:rowOff>
    </xdr:to>
    <xdr:cxnSp macro="">
      <xdr:nvCxnSpPr>
        <xdr:cNvPr id="520" name="直線コネクタ 519"/>
        <xdr:cNvCxnSpPr/>
      </xdr:nvCxnSpPr>
      <xdr:spPr>
        <a:xfrm>
          <a:off x="14592300" y="656249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168034</xdr:rowOff>
    </xdr:from>
    <xdr:to>
      <xdr:col>76</xdr:col>
      <xdr:colOff>114300</xdr:colOff>
      <xdr:row>38</xdr:row>
      <xdr:rowOff>47396</xdr:rowOff>
    </xdr:to>
    <xdr:cxnSp macro="">
      <xdr:nvCxnSpPr>
        <xdr:cNvPr id="523" name="直線コネクタ 522"/>
        <xdr:cNvCxnSpPr/>
      </xdr:nvCxnSpPr>
      <xdr:spPr>
        <a:xfrm>
          <a:off x="13703300" y="6511684"/>
          <a:ext cx="8890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168034</xdr:rowOff>
    </xdr:from>
    <xdr:to>
      <xdr:col>71</xdr:col>
      <xdr:colOff>177800</xdr:colOff>
      <xdr:row>39</xdr:row>
      <xdr:rowOff>3454</xdr:rowOff>
    </xdr:to>
    <xdr:cxnSp macro="">
      <xdr:nvCxnSpPr>
        <xdr:cNvPr id="526" name="直線コネクタ 525"/>
        <xdr:cNvCxnSpPr/>
      </xdr:nvCxnSpPr>
      <xdr:spPr>
        <a:xfrm flipV="1">
          <a:off x="12814300" y="6511684"/>
          <a:ext cx="889000" cy="1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134379</xdr:rowOff>
    </xdr:from>
    <xdr:to>
      <xdr:col>85</xdr:col>
      <xdr:colOff>177800</xdr:colOff>
      <xdr:row>39</xdr:row>
      <xdr:rowOff>64529</xdr:rowOff>
    </xdr:to>
    <xdr:sp macro="" textlink="">
      <xdr:nvSpPr>
        <xdr:cNvPr id="536" name="楕円 535"/>
        <xdr:cNvSpPr/>
      </xdr:nvSpPr>
      <xdr:spPr>
        <a:xfrm>
          <a:off x="16268700" y="66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49306</xdr:rowOff>
    </xdr:from>
    <xdr:ext cx="469744" cy="259045"/>
    <xdr:sp macro="" textlink="">
      <xdr:nvSpPr>
        <xdr:cNvPr id="537" name="災害復旧事業費該当値テキスト"/>
        <xdr:cNvSpPr txBox="1"/>
      </xdr:nvSpPr>
      <xdr:spPr>
        <a:xfrm>
          <a:off x="16370300" y="656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88417</xdr:rowOff>
    </xdr:from>
    <xdr:to>
      <xdr:col>81</xdr:col>
      <xdr:colOff>101600</xdr:colOff>
      <xdr:row>39</xdr:row>
      <xdr:rowOff>18567</xdr:rowOff>
    </xdr:to>
    <xdr:sp macro="" textlink="">
      <xdr:nvSpPr>
        <xdr:cNvPr id="538" name="楕円 537"/>
        <xdr:cNvSpPr/>
      </xdr:nvSpPr>
      <xdr:spPr>
        <a:xfrm>
          <a:off x="15430500" y="66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35094</xdr:rowOff>
    </xdr:from>
    <xdr:ext cx="469744" cy="259045"/>
    <xdr:sp macro="" textlink="">
      <xdr:nvSpPr>
        <xdr:cNvPr id="539" name="テキスト ボックス 538"/>
        <xdr:cNvSpPr txBox="1"/>
      </xdr:nvSpPr>
      <xdr:spPr>
        <a:xfrm>
          <a:off x="15246428"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168046</xdr:rowOff>
    </xdr:from>
    <xdr:to>
      <xdr:col>76</xdr:col>
      <xdr:colOff>165100</xdr:colOff>
      <xdr:row>38</xdr:row>
      <xdr:rowOff>98196</xdr:rowOff>
    </xdr:to>
    <xdr:sp macro="" textlink="">
      <xdr:nvSpPr>
        <xdr:cNvPr id="540" name="楕円 539"/>
        <xdr:cNvSpPr/>
      </xdr:nvSpPr>
      <xdr:spPr>
        <a:xfrm>
          <a:off x="14541500" y="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114723</xdr:rowOff>
    </xdr:from>
    <xdr:ext cx="534377" cy="259045"/>
    <xdr:sp macro="" textlink="">
      <xdr:nvSpPr>
        <xdr:cNvPr id="541" name="テキスト ボックス 540"/>
        <xdr:cNvSpPr txBox="1"/>
      </xdr:nvSpPr>
      <xdr:spPr>
        <a:xfrm>
          <a:off x="14325111" y="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117234</xdr:rowOff>
    </xdr:from>
    <xdr:to>
      <xdr:col>72</xdr:col>
      <xdr:colOff>38100</xdr:colOff>
      <xdr:row>38</xdr:row>
      <xdr:rowOff>47383</xdr:rowOff>
    </xdr:to>
    <xdr:sp macro="" textlink="">
      <xdr:nvSpPr>
        <xdr:cNvPr id="542" name="楕円 541"/>
        <xdr:cNvSpPr/>
      </xdr:nvSpPr>
      <xdr:spPr>
        <a:xfrm>
          <a:off x="13652500" y="6460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63911</xdr:rowOff>
    </xdr:from>
    <xdr:ext cx="534377" cy="259045"/>
    <xdr:sp macro="" textlink="">
      <xdr:nvSpPr>
        <xdr:cNvPr id="543" name="テキスト ボックス 542"/>
        <xdr:cNvSpPr txBox="1"/>
      </xdr:nvSpPr>
      <xdr:spPr>
        <a:xfrm>
          <a:off x="13436111" y="62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124104</xdr:rowOff>
    </xdr:from>
    <xdr:to>
      <xdr:col>67</xdr:col>
      <xdr:colOff>101600</xdr:colOff>
      <xdr:row>39</xdr:row>
      <xdr:rowOff>54254</xdr:rowOff>
    </xdr:to>
    <xdr:sp macro="" textlink="">
      <xdr:nvSpPr>
        <xdr:cNvPr id="544" name="楕円 543"/>
        <xdr:cNvSpPr/>
      </xdr:nvSpPr>
      <xdr:spPr>
        <a:xfrm>
          <a:off x="12763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45381</xdr:rowOff>
    </xdr:from>
    <xdr:ext cx="469744" cy="259045"/>
    <xdr:sp macro="" textlink="">
      <xdr:nvSpPr>
        <xdr:cNvPr id="545" name="テキスト ボックス 544"/>
        <xdr:cNvSpPr txBox="1"/>
      </xdr:nvSpPr>
      <xdr:spPr>
        <a:xfrm>
          <a:off x="12579428" y="67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68963</xdr:rowOff>
    </xdr:from>
    <xdr:to>
      <xdr:col>85</xdr:col>
      <xdr:colOff>127000</xdr:colOff>
      <xdr:row>77</xdr:row>
      <xdr:rowOff>71585</xdr:rowOff>
    </xdr:to>
    <xdr:cxnSp macro="">
      <xdr:nvCxnSpPr>
        <xdr:cNvPr id="631" name="直線コネクタ 630"/>
        <xdr:cNvCxnSpPr/>
      </xdr:nvCxnSpPr>
      <xdr:spPr>
        <a:xfrm flipV="1">
          <a:off x="15481300" y="13270613"/>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35531</xdr:rowOff>
    </xdr:from>
    <xdr:to>
      <xdr:col>81</xdr:col>
      <xdr:colOff>50800</xdr:colOff>
      <xdr:row>77</xdr:row>
      <xdr:rowOff>71585</xdr:rowOff>
    </xdr:to>
    <xdr:cxnSp macro="">
      <xdr:nvCxnSpPr>
        <xdr:cNvPr id="634" name="直線コネクタ 633"/>
        <xdr:cNvCxnSpPr/>
      </xdr:nvCxnSpPr>
      <xdr:spPr>
        <a:xfrm>
          <a:off x="14592300" y="13237181"/>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6556</xdr:rowOff>
    </xdr:from>
    <xdr:to>
      <xdr:col>76</xdr:col>
      <xdr:colOff>114300</xdr:colOff>
      <xdr:row>77</xdr:row>
      <xdr:rowOff>35531</xdr:rowOff>
    </xdr:to>
    <xdr:cxnSp macro="">
      <xdr:nvCxnSpPr>
        <xdr:cNvPr id="637" name="直線コネクタ 636"/>
        <xdr:cNvCxnSpPr/>
      </xdr:nvCxnSpPr>
      <xdr:spPr>
        <a:xfrm>
          <a:off x="13703300" y="13208206"/>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152372</xdr:rowOff>
    </xdr:from>
    <xdr:to>
      <xdr:col>71</xdr:col>
      <xdr:colOff>177800</xdr:colOff>
      <xdr:row>77</xdr:row>
      <xdr:rowOff>6556</xdr:rowOff>
    </xdr:to>
    <xdr:cxnSp macro="">
      <xdr:nvCxnSpPr>
        <xdr:cNvPr id="640" name="直線コネクタ 639"/>
        <xdr:cNvCxnSpPr/>
      </xdr:nvCxnSpPr>
      <xdr:spPr>
        <a:xfrm>
          <a:off x="12814300" y="13182572"/>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18163</xdr:rowOff>
    </xdr:from>
    <xdr:to>
      <xdr:col>85</xdr:col>
      <xdr:colOff>177800</xdr:colOff>
      <xdr:row>77</xdr:row>
      <xdr:rowOff>119763</xdr:rowOff>
    </xdr:to>
    <xdr:sp macro="" textlink="">
      <xdr:nvSpPr>
        <xdr:cNvPr id="650" name="楕円 649"/>
        <xdr:cNvSpPr/>
      </xdr:nvSpPr>
      <xdr:spPr>
        <a:xfrm>
          <a:off x="16268700" y="132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41040</xdr:rowOff>
    </xdr:from>
    <xdr:ext cx="534377" cy="259045"/>
    <xdr:sp macro="" textlink="">
      <xdr:nvSpPr>
        <xdr:cNvPr id="651" name="公債費該当値テキスト"/>
        <xdr:cNvSpPr txBox="1"/>
      </xdr:nvSpPr>
      <xdr:spPr>
        <a:xfrm>
          <a:off x="16370300" y="130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20785</xdr:rowOff>
    </xdr:from>
    <xdr:to>
      <xdr:col>81</xdr:col>
      <xdr:colOff>101600</xdr:colOff>
      <xdr:row>77</xdr:row>
      <xdr:rowOff>122385</xdr:rowOff>
    </xdr:to>
    <xdr:sp macro="" textlink="">
      <xdr:nvSpPr>
        <xdr:cNvPr id="652" name="楕円 651"/>
        <xdr:cNvSpPr/>
      </xdr:nvSpPr>
      <xdr:spPr>
        <a:xfrm>
          <a:off x="15430500" y="132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138912</xdr:rowOff>
    </xdr:from>
    <xdr:ext cx="534377" cy="259045"/>
    <xdr:sp macro="" textlink="">
      <xdr:nvSpPr>
        <xdr:cNvPr id="653" name="テキスト ボックス 652"/>
        <xdr:cNvSpPr txBox="1"/>
      </xdr:nvSpPr>
      <xdr:spPr>
        <a:xfrm>
          <a:off x="15214111" y="129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156181</xdr:rowOff>
    </xdr:from>
    <xdr:to>
      <xdr:col>76</xdr:col>
      <xdr:colOff>165100</xdr:colOff>
      <xdr:row>77</xdr:row>
      <xdr:rowOff>86331</xdr:rowOff>
    </xdr:to>
    <xdr:sp macro="" textlink="">
      <xdr:nvSpPr>
        <xdr:cNvPr id="654" name="楕円 653"/>
        <xdr:cNvSpPr/>
      </xdr:nvSpPr>
      <xdr:spPr>
        <a:xfrm>
          <a:off x="14541500" y="131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102858</xdr:rowOff>
    </xdr:from>
    <xdr:ext cx="534377" cy="259045"/>
    <xdr:sp macro="" textlink="">
      <xdr:nvSpPr>
        <xdr:cNvPr id="655" name="テキスト ボックス 654"/>
        <xdr:cNvSpPr txBox="1"/>
      </xdr:nvSpPr>
      <xdr:spPr>
        <a:xfrm>
          <a:off x="14325111" y="129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127206</xdr:rowOff>
    </xdr:from>
    <xdr:to>
      <xdr:col>72</xdr:col>
      <xdr:colOff>38100</xdr:colOff>
      <xdr:row>77</xdr:row>
      <xdr:rowOff>57356</xdr:rowOff>
    </xdr:to>
    <xdr:sp macro="" textlink="">
      <xdr:nvSpPr>
        <xdr:cNvPr id="656" name="楕円 655"/>
        <xdr:cNvSpPr/>
      </xdr:nvSpPr>
      <xdr:spPr>
        <a:xfrm>
          <a:off x="13652500" y="131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73882</xdr:rowOff>
    </xdr:from>
    <xdr:ext cx="534377" cy="259045"/>
    <xdr:sp macro="" textlink="">
      <xdr:nvSpPr>
        <xdr:cNvPr id="657" name="テキスト ボックス 656"/>
        <xdr:cNvSpPr txBox="1"/>
      </xdr:nvSpPr>
      <xdr:spPr>
        <a:xfrm>
          <a:off x="13436111" y="129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101572</xdr:rowOff>
    </xdr:from>
    <xdr:to>
      <xdr:col>67</xdr:col>
      <xdr:colOff>101600</xdr:colOff>
      <xdr:row>77</xdr:row>
      <xdr:rowOff>31722</xdr:rowOff>
    </xdr:to>
    <xdr:sp macro="" textlink="">
      <xdr:nvSpPr>
        <xdr:cNvPr id="658" name="楕円 657"/>
        <xdr:cNvSpPr/>
      </xdr:nvSpPr>
      <xdr:spPr>
        <a:xfrm>
          <a:off x="12763500" y="131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48249</xdr:rowOff>
    </xdr:from>
    <xdr:ext cx="599010" cy="259045"/>
    <xdr:sp macro="" textlink="">
      <xdr:nvSpPr>
        <xdr:cNvPr id="659" name="テキスト ボックス 658"/>
        <xdr:cNvSpPr txBox="1"/>
      </xdr:nvSpPr>
      <xdr:spPr>
        <a:xfrm>
          <a:off x="12514795" y="1290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163361</xdr:rowOff>
    </xdr:from>
    <xdr:to>
      <xdr:col>85</xdr:col>
      <xdr:colOff>127000</xdr:colOff>
      <xdr:row>95</xdr:row>
      <xdr:rowOff>11376</xdr:rowOff>
    </xdr:to>
    <xdr:cxnSp macro="">
      <xdr:nvCxnSpPr>
        <xdr:cNvPr id="684" name="直線コネクタ 683"/>
        <xdr:cNvCxnSpPr/>
      </xdr:nvCxnSpPr>
      <xdr:spPr>
        <a:xfrm flipV="1">
          <a:off x="15481300" y="16108211"/>
          <a:ext cx="838200" cy="19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11376</xdr:rowOff>
    </xdr:from>
    <xdr:to>
      <xdr:col>81</xdr:col>
      <xdr:colOff>50800</xdr:colOff>
      <xdr:row>95</xdr:row>
      <xdr:rowOff>121475</xdr:rowOff>
    </xdr:to>
    <xdr:cxnSp macro="">
      <xdr:nvCxnSpPr>
        <xdr:cNvPr id="687" name="直線コネクタ 686"/>
        <xdr:cNvCxnSpPr/>
      </xdr:nvCxnSpPr>
      <xdr:spPr>
        <a:xfrm flipV="1">
          <a:off x="14592300" y="16299126"/>
          <a:ext cx="889000" cy="1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121475</xdr:rowOff>
    </xdr:from>
    <xdr:to>
      <xdr:col>76</xdr:col>
      <xdr:colOff>114300</xdr:colOff>
      <xdr:row>96</xdr:row>
      <xdr:rowOff>86528</xdr:rowOff>
    </xdr:to>
    <xdr:cxnSp macro="">
      <xdr:nvCxnSpPr>
        <xdr:cNvPr id="690" name="直線コネクタ 689"/>
        <xdr:cNvCxnSpPr/>
      </xdr:nvCxnSpPr>
      <xdr:spPr>
        <a:xfrm flipV="1">
          <a:off x="13703300" y="16409225"/>
          <a:ext cx="889000" cy="1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86528</xdr:rowOff>
    </xdr:from>
    <xdr:to>
      <xdr:col>71</xdr:col>
      <xdr:colOff>177800</xdr:colOff>
      <xdr:row>97</xdr:row>
      <xdr:rowOff>31676</xdr:rowOff>
    </xdr:to>
    <xdr:cxnSp macro="">
      <xdr:nvCxnSpPr>
        <xdr:cNvPr id="693" name="直線コネクタ 692"/>
        <xdr:cNvCxnSpPr/>
      </xdr:nvCxnSpPr>
      <xdr:spPr>
        <a:xfrm flipV="1">
          <a:off x="12814300" y="16545728"/>
          <a:ext cx="889000" cy="1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112561</xdr:rowOff>
    </xdr:from>
    <xdr:to>
      <xdr:col>85</xdr:col>
      <xdr:colOff>177800</xdr:colOff>
      <xdr:row>94</xdr:row>
      <xdr:rowOff>42711</xdr:rowOff>
    </xdr:to>
    <xdr:sp macro="" textlink="">
      <xdr:nvSpPr>
        <xdr:cNvPr id="703" name="楕円 702"/>
        <xdr:cNvSpPr/>
      </xdr:nvSpPr>
      <xdr:spPr>
        <a:xfrm>
          <a:off x="16268700" y="160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135438</xdr:rowOff>
    </xdr:from>
    <xdr:ext cx="599010" cy="259045"/>
    <xdr:sp macro="" textlink="">
      <xdr:nvSpPr>
        <xdr:cNvPr id="704" name="積立金該当値テキスト"/>
        <xdr:cNvSpPr txBox="1"/>
      </xdr:nvSpPr>
      <xdr:spPr>
        <a:xfrm>
          <a:off x="16370300" y="159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132026</xdr:rowOff>
    </xdr:from>
    <xdr:to>
      <xdr:col>81</xdr:col>
      <xdr:colOff>101600</xdr:colOff>
      <xdr:row>95</xdr:row>
      <xdr:rowOff>62176</xdr:rowOff>
    </xdr:to>
    <xdr:sp macro="" textlink="">
      <xdr:nvSpPr>
        <xdr:cNvPr id="705" name="楕円 704"/>
        <xdr:cNvSpPr/>
      </xdr:nvSpPr>
      <xdr:spPr>
        <a:xfrm>
          <a:off x="15430500" y="162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78703</xdr:rowOff>
    </xdr:from>
    <xdr:ext cx="534377" cy="259045"/>
    <xdr:sp macro="" textlink="">
      <xdr:nvSpPr>
        <xdr:cNvPr id="706" name="テキスト ボックス 705"/>
        <xdr:cNvSpPr txBox="1"/>
      </xdr:nvSpPr>
      <xdr:spPr>
        <a:xfrm>
          <a:off x="15214111" y="160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70675</xdr:rowOff>
    </xdr:from>
    <xdr:to>
      <xdr:col>76</xdr:col>
      <xdr:colOff>165100</xdr:colOff>
      <xdr:row>96</xdr:row>
      <xdr:rowOff>825</xdr:rowOff>
    </xdr:to>
    <xdr:sp macro="" textlink="">
      <xdr:nvSpPr>
        <xdr:cNvPr id="707" name="楕円 706"/>
        <xdr:cNvSpPr/>
      </xdr:nvSpPr>
      <xdr:spPr>
        <a:xfrm>
          <a:off x="14541500" y="163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17352</xdr:rowOff>
    </xdr:from>
    <xdr:ext cx="534377" cy="259045"/>
    <xdr:sp macro="" textlink="">
      <xdr:nvSpPr>
        <xdr:cNvPr id="708" name="テキスト ボックス 707"/>
        <xdr:cNvSpPr txBox="1"/>
      </xdr:nvSpPr>
      <xdr:spPr>
        <a:xfrm>
          <a:off x="14325111" y="161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35728</xdr:rowOff>
    </xdr:from>
    <xdr:to>
      <xdr:col>72</xdr:col>
      <xdr:colOff>38100</xdr:colOff>
      <xdr:row>96</xdr:row>
      <xdr:rowOff>137328</xdr:rowOff>
    </xdr:to>
    <xdr:sp macro="" textlink="">
      <xdr:nvSpPr>
        <xdr:cNvPr id="709" name="楕円 708"/>
        <xdr:cNvSpPr/>
      </xdr:nvSpPr>
      <xdr:spPr>
        <a:xfrm>
          <a:off x="13652500" y="164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153855</xdr:rowOff>
    </xdr:from>
    <xdr:ext cx="534377" cy="259045"/>
    <xdr:sp macro="" textlink="">
      <xdr:nvSpPr>
        <xdr:cNvPr id="710" name="テキスト ボックス 709"/>
        <xdr:cNvSpPr txBox="1"/>
      </xdr:nvSpPr>
      <xdr:spPr>
        <a:xfrm>
          <a:off x="13436111" y="162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152326</xdr:rowOff>
    </xdr:from>
    <xdr:to>
      <xdr:col>67</xdr:col>
      <xdr:colOff>101600</xdr:colOff>
      <xdr:row>97</xdr:row>
      <xdr:rowOff>82476</xdr:rowOff>
    </xdr:to>
    <xdr:sp macro="" textlink="">
      <xdr:nvSpPr>
        <xdr:cNvPr id="711" name="楕円 710"/>
        <xdr:cNvSpPr/>
      </xdr:nvSpPr>
      <xdr:spPr>
        <a:xfrm>
          <a:off x="12763500" y="166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73603</xdr:rowOff>
    </xdr:from>
    <xdr:ext cx="534377" cy="259045"/>
    <xdr:sp macro="" textlink="">
      <xdr:nvSpPr>
        <xdr:cNvPr id="712" name="テキスト ボックス 711"/>
        <xdr:cNvSpPr txBox="1"/>
      </xdr:nvSpPr>
      <xdr:spPr>
        <a:xfrm>
          <a:off x="12547111" y="167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44450</xdr:rowOff>
    </xdr:to>
    <xdr:cxnSp macro="">
      <xdr:nvCxnSpPr>
        <xdr:cNvPr id="744" name="直線コネクタ 743"/>
        <xdr:cNvCxnSpPr/>
      </xdr:nvCxnSpPr>
      <xdr:spPr>
        <a:xfrm>
          <a:off x="20434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43879</xdr:rowOff>
    </xdr:from>
    <xdr:to>
      <xdr:col>107</xdr:col>
      <xdr:colOff>50800</xdr:colOff>
      <xdr:row>39</xdr:row>
      <xdr:rowOff>43917</xdr:rowOff>
    </xdr:to>
    <xdr:cxnSp macro="">
      <xdr:nvCxnSpPr>
        <xdr:cNvPr id="747" name="直線コネクタ 746"/>
        <xdr:cNvCxnSpPr/>
      </xdr:nvCxnSpPr>
      <xdr:spPr>
        <a:xfrm flipV="1">
          <a:off x="19545300" y="67304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43917</xdr:rowOff>
    </xdr:from>
    <xdr:to>
      <xdr:col>102</xdr:col>
      <xdr:colOff>114300</xdr:colOff>
      <xdr:row>39</xdr:row>
      <xdr:rowOff>43917</xdr:rowOff>
    </xdr:to>
    <xdr:cxnSp macro="">
      <xdr:nvCxnSpPr>
        <xdr:cNvPr id="750" name="直線コネクタ 749"/>
        <xdr:cNvCxnSpPr/>
      </xdr:nvCxnSpPr>
      <xdr:spPr>
        <a:xfrm>
          <a:off x="18656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64" name="楕円 763"/>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85806</xdr:rowOff>
    </xdr:from>
    <xdr:ext cx="313932" cy="259045"/>
    <xdr:sp macro="" textlink="">
      <xdr:nvSpPr>
        <xdr:cNvPr id="765" name="テキスト ボックス 764"/>
        <xdr:cNvSpPr txBox="1"/>
      </xdr:nvSpPr>
      <xdr:spPr>
        <a:xfrm>
          <a:off x="20277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164567</xdr:rowOff>
    </xdr:from>
    <xdr:to>
      <xdr:col>102</xdr:col>
      <xdr:colOff>165100</xdr:colOff>
      <xdr:row>39</xdr:row>
      <xdr:rowOff>94717</xdr:rowOff>
    </xdr:to>
    <xdr:sp macro="" textlink="">
      <xdr:nvSpPr>
        <xdr:cNvPr id="766" name="楕円 765"/>
        <xdr:cNvSpPr/>
      </xdr:nvSpPr>
      <xdr:spPr>
        <a:xfrm>
          <a:off x="19494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85844</xdr:rowOff>
    </xdr:from>
    <xdr:ext cx="313932" cy="259045"/>
    <xdr:sp macro="" textlink="">
      <xdr:nvSpPr>
        <xdr:cNvPr id="767" name="テキスト ボックス 766"/>
        <xdr:cNvSpPr txBox="1"/>
      </xdr:nvSpPr>
      <xdr:spPr>
        <a:xfrm>
          <a:off x="19388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164567</xdr:rowOff>
    </xdr:from>
    <xdr:to>
      <xdr:col>98</xdr:col>
      <xdr:colOff>38100</xdr:colOff>
      <xdr:row>39</xdr:row>
      <xdr:rowOff>94717</xdr:rowOff>
    </xdr:to>
    <xdr:sp macro="" textlink="">
      <xdr:nvSpPr>
        <xdr:cNvPr id="768" name="楕円 767"/>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85844</xdr:rowOff>
    </xdr:from>
    <xdr:ext cx="313932" cy="259045"/>
    <xdr:sp macro="" textlink="">
      <xdr:nvSpPr>
        <xdr:cNvPr id="769" name="テキスト ボックス 768"/>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103832</xdr:rowOff>
    </xdr:from>
    <xdr:to>
      <xdr:col>116</xdr:col>
      <xdr:colOff>63500</xdr:colOff>
      <xdr:row>58</xdr:row>
      <xdr:rowOff>105044</xdr:rowOff>
    </xdr:to>
    <xdr:cxnSp macro="">
      <xdr:nvCxnSpPr>
        <xdr:cNvPr id="796" name="直線コネクタ 795"/>
        <xdr:cNvCxnSpPr/>
      </xdr:nvCxnSpPr>
      <xdr:spPr>
        <a:xfrm>
          <a:off x="21323300" y="10047932"/>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103832</xdr:rowOff>
    </xdr:from>
    <xdr:to>
      <xdr:col>111</xdr:col>
      <xdr:colOff>177800</xdr:colOff>
      <xdr:row>58</xdr:row>
      <xdr:rowOff>126419</xdr:rowOff>
    </xdr:to>
    <xdr:cxnSp macro="">
      <xdr:nvCxnSpPr>
        <xdr:cNvPr id="799" name="直線コネクタ 798"/>
        <xdr:cNvCxnSpPr/>
      </xdr:nvCxnSpPr>
      <xdr:spPr>
        <a:xfrm flipV="1">
          <a:off x="20434300" y="10047932"/>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126053</xdr:rowOff>
    </xdr:from>
    <xdr:to>
      <xdr:col>107</xdr:col>
      <xdr:colOff>50800</xdr:colOff>
      <xdr:row>58</xdr:row>
      <xdr:rowOff>126419</xdr:rowOff>
    </xdr:to>
    <xdr:cxnSp macro="">
      <xdr:nvCxnSpPr>
        <xdr:cNvPr id="802" name="直線コネクタ 801"/>
        <xdr:cNvCxnSpPr/>
      </xdr:nvCxnSpPr>
      <xdr:spPr>
        <a:xfrm>
          <a:off x="19545300" y="1007015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124613</xdr:rowOff>
    </xdr:from>
    <xdr:to>
      <xdr:col>102</xdr:col>
      <xdr:colOff>114300</xdr:colOff>
      <xdr:row>58</xdr:row>
      <xdr:rowOff>126053</xdr:rowOff>
    </xdr:to>
    <xdr:cxnSp macro="">
      <xdr:nvCxnSpPr>
        <xdr:cNvPr id="805" name="直線コネクタ 804"/>
        <xdr:cNvCxnSpPr/>
      </xdr:nvCxnSpPr>
      <xdr:spPr>
        <a:xfrm>
          <a:off x="18656300" y="10068713"/>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54244</xdr:rowOff>
    </xdr:from>
    <xdr:to>
      <xdr:col>116</xdr:col>
      <xdr:colOff>114300</xdr:colOff>
      <xdr:row>58</xdr:row>
      <xdr:rowOff>155844</xdr:rowOff>
    </xdr:to>
    <xdr:sp macro="" textlink="">
      <xdr:nvSpPr>
        <xdr:cNvPr id="815" name="楕円 814"/>
        <xdr:cNvSpPr/>
      </xdr:nvSpPr>
      <xdr:spPr>
        <a:xfrm>
          <a:off x="221107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140621</xdr:rowOff>
    </xdr:from>
    <xdr:ext cx="469744" cy="259045"/>
    <xdr:sp macro="" textlink="">
      <xdr:nvSpPr>
        <xdr:cNvPr id="816" name="貸付金該当値テキスト"/>
        <xdr:cNvSpPr txBox="1"/>
      </xdr:nvSpPr>
      <xdr:spPr>
        <a:xfrm>
          <a:off x="22212300" y="991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53032</xdr:rowOff>
    </xdr:from>
    <xdr:to>
      <xdr:col>112</xdr:col>
      <xdr:colOff>38100</xdr:colOff>
      <xdr:row>58</xdr:row>
      <xdr:rowOff>154632</xdr:rowOff>
    </xdr:to>
    <xdr:sp macro="" textlink="">
      <xdr:nvSpPr>
        <xdr:cNvPr id="817" name="楕円 816"/>
        <xdr:cNvSpPr/>
      </xdr:nvSpPr>
      <xdr:spPr>
        <a:xfrm>
          <a:off x="212725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145759</xdr:rowOff>
    </xdr:from>
    <xdr:ext cx="469744" cy="259045"/>
    <xdr:sp macro="" textlink="">
      <xdr:nvSpPr>
        <xdr:cNvPr id="818" name="テキスト ボックス 817"/>
        <xdr:cNvSpPr txBox="1"/>
      </xdr:nvSpPr>
      <xdr:spPr>
        <a:xfrm>
          <a:off x="21088428" y="100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75619</xdr:rowOff>
    </xdr:from>
    <xdr:to>
      <xdr:col>107</xdr:col>
      <xdr:colOff>101600</xdr:colOff>
      <xdr:row>59</xdr:row>
      <xdr:rowOff>5769</xdr:rowOff>
    </xdr:to>
    <xdr:sp macro="" textlink="">
      <xdr:nvSpPr>
        <xdr:cNvPr id="819" name="楕円 818"/>
        <xdr:cNvSpPr/>
      </xdr:nvSpPr>
      <xdr:spPr>
        <a:xfrm>
          <a:off x="20383500" y="100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168346</xdr:rowOff>
    </xdr:from>
    <xdr:ext cx="378565" cy="259045"/>
    <xdr:sp macro="" textlink="">
      <xdr:nvSpPr>
        <xdr:cNvPr id="820" name="テキスト ボックス 819"/>
        <xdr:cNvSpPr txBox="1"/>
      </xdr:nvSpPr>
      <xdr:spPr>
        <a:xfrm>
          <a:off x="20245017" y="10112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75253</xdr:rowOff>
    </xdr:from>
    <xdr:to>
      <xdr:col>102</xdr:col>
      <xdr:colOff>165100</xdr:colOff>
      <xdr:row>59</xdr:row>
      <xdr:rowOff>5403</xdr:rowOff>
    </xdr:to>
    <xdr:sp macro="" textlink="">
      <xdr:nvSpPr>
        <xdr:cNvPr id="821" name="楕円 820"/>
        <xdr:cNvSpPr/>
      </xdr:nvSpPr>
      <xdr:spPr>
        <a:xfrm>
          <a:off x="19494500" y="100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167980</xdr:rowOff>
    </xdr:from>
    <xdr:ext cx="378565" cy="259045"/>
    <xdr:sp macro="" textlink="">
      <xdr:nvSpPr>
        <xdr:cNvPr id="822" name="テキスト ボックス 821"/>
        <xdr:cNvSpPr txBox="1"/>
      </xdr:nvSpPr>
      <xdr:spPr>
        <a:xfrm>
          <a:off x="19356017" y="1011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73813</xdr:rowOff>
    </xdr:from>
    <xdr:to>
      <xdr:col>98</xdr:col>
      <xdr:colOff>38100</xdr:colOff>
      <xdr:row>59</xdr:row>
      <xdr:rowOff>3963</xdr:rowOff>
    </xdr:to>
    <xdr:sp macro="" textlink="">
      <xdr:nvSpPr>
        <xdr:cNvPr id="823" name="楕円 822"/>
        <xdr:cNvSpPr/>
      </xdr:nvSpPr>
      <xdr:spPr>
        <a:xfrm>
          <a:off x="18605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166540</xdr:rowOff>
    </xdr:from>
    <xdr:ext cx="378565" cy="259045"/>
    <xdr:sp macro="" textlink="">
      <xdr:nvSpPr>
        <xdr:cNvPr id="824" name="テキスト ボックス 823"/>
        <xdr:cNvSpPr txBox="1"/>
      </xdr:nvSpPr>
      <xdr:spPr>
        <a:xfrm>
          <a:off x="18467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39263</xdr:rowOff>
    </xdr:from>
    <xdr:to>
      <xdr:col>116</xdr:col>
      <xdr:colOff>63500</xdr:colOff>
      <xdr:row>74</xdr:row>
      <xdr:rowOff>2164</xdr:rowOff>
    </xdr:to>
    <xdr:cxnSp macro="">
      <xdr:nvCxnSpPr>
        <xdr:cNvPr id="856" name="直線コネクタ 855"/>
        <xdr:cNvCxnSpPr/>
      </xdr:nvCxnSpPr>
      <xdr:spPr>
        <a:xfrm flipV="1">
          <a:off x="21323300" y="12555113"/>
          <a:ext cx="838200" cy="1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2164</xdr:rowOff>
    </xdr:from>
    <xdr:to>
      <xdr:col>111</xdr:col>
      <xdr:colOff>177800</xdr:colOff>
      <xdr:row>74</xdr:row>
      <xdr:rowOff>4907</xdr:rowOff>
    </xdr:to>
    <xdr:cxnSp macro="">
      <xdr:nvCxnSpPr>
        <xdr:cNvPr id="859" name="直線コネクタ 858"/>
        <xdr:cNvCxnSpPr/>
      </xdr:nvCxnSpPr>
      <xdr:spPr>
        <a:xfrm flipV="1">
          <a:off x="20434300" y="126894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4907</xdr:rowOff>
    </xdr:from>
    <xdr:to>
      <xdr:col>107</xdr:col>
      <xdr:colOff>50800</xdr:colOff>
      <xdr:row>74</xdr:row>
      <xdr:rowOff>152844</xdr:rowOff>
    </xdr:to>
    <xdr:cxnSp macro="">
      <xdr:nvCxnSpPr>
        <xdr:cNvPr id="862" name="直線コネクタ 861"/>
        <xdr:cNvCxnSpPr/>
      </xdr:nvCxnSpPr>
      <xdr:spPr>
        <a:xfrm flipV="1">
          <a:off x="19545300" y="12692207"/>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99744</xdr:rowOff>
    </xdr:from>
    <xdr:to>
      <xdr:col>102</xdr:col>
      <xdr:colOff>114300</xdr:colOff>
      <xdr:row>74</xdr:row>
      <xdr:rowOff>152844</xdr:rowOff>
    </xdr:to>
    <xdr:cxnSp macro="">
      <xdr:nvCxnSpPr>
        <xdr:cNvPr id="865" name="直線コネクタ 864"/>
        <xdr:cNvCxnSpPr/>
      </xdr:nvCxnSpPr>
      <xdr:spPr>
        <a:xfrm>
          <a:off x="18656300" y="12787044"/>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159913</xdr:rowOff>
    </xdr:from>
    <xdr:to>
      <xdr:col>116</xdr:col>
      <xdr:colOff>114300</xdr:colOff>
      <xdr:row>73</xdr:row>
      <xdr:rowOff>90063</xdr:rowOff>
    </xdr:to>
    <xdr:sp macro="" textlink="">
      <xdr:nvSpPr>
        <xdr:cNvPr id="875" name="楕円 874"/>
        <xdr:cNvSpPr/>
      </xdr:nvSpPr>
      <xdr:spPr>
        <a:xfrm>
          <a:off x="22110700" y="125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11340</xdr:rowOff>
    </xdr:from>
    <xdr:ext cx="534377" cy="259045"/>
    <xdr:sp macro="" textlink="">
      <xdr:nvSpPr>
        <xdr:cNvPr id="876" name="繰出金該当値テキスト"/>
        <xdr:cNvSpPr txBox="1"/>
      </xdr:nvSpPr>
      <xdr:spPr>
        <a:xfrm>
          <a:off x="22212300" y="1235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122814</xdr:rowOff>
    </xdr:from>
    <xdr:to>
      <xdr:col>112</xdr:col>
      <xdr:colOff>38100</xdr:colOff>
      <xdr:row>74</xdr:row>
      <xdr:rowOff>52964</xdr:rowOff>
    </xdr:to>
    <xdr:sp macro="" textlink="">
      <xdr:nvSpPr>
        <xdr:cNvPr id="877" name="楕円 876"/>
        <xdr:cNvSpPr/>
      </xdr:nvSpPr>
      <xdr:spPr>
        <a:xfrm>
          <a:off x="21272500" y="126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69491</xdr:rowOff>
    </xdr:from>
    <xdr:ext cx="534377" cy="259045"/>
    <xdr:sp macro="" textlink="">
      <xdr:nvSpPr>
        <xdr:cNvPr id="878" name="テキスト ボックス 877"/>
        <xdr:cNvSpPr txBox="1"/>
      </xdr:nvSpPr>
      <xdr:spPr>
        <a:xfrm>
          <a:off x="21056111" y="124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125557</xdr:rowOff>
    </xdr:from>
    <xdr:to>
      <xdr:col>107</xdr:col>
      <xdr:colOff>101600</xdr:colOff>
      <xdr:row>74</xdr:row>
      <xdr:rowOff>55707</xdr:rowOff>
    </xdr:to>
    <xdr:sp macro="" textlink="">
      <xdr:nvSpPr>
        <xdr:cNvPr id="879" name="楕円 878"/>
        <xdr:cNvSpPr/>
      </xdr:nvSpPr>
      <xdr:spPr>
        <a:xfrm>
          <a:off x="20383500" y="12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72234</xdr:rowOff>
    </xdr:from>
    <xdr:ext cx="534377" cy="259045"/>
    <xdr:sp macro="" textlink="">
      <xdr:nvSpPr>
        <xdr:cNvPr id="880" name="テキスト ボックス 879"/>
        <xdr:cNvSpPr txBox="1"/>
      </xdr:nvSpPr>
      <xdr:spPr>
        <a:xfrm>
          <a:off x="20167111" y="124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102044</xdr:rowOff>
    </xdr:from>
    <xdr:to>
      <xdr:col>102</xdr:col>
      <xdr:colOff>165100</xdr:colOff>
      <xdr:row>75</xdr:row>
      <xdr:rowOff>32194</xdr:rowOff>
    </xdr:to>
    <xdr:sp macro="" textlink="">
      <xdr:nvSpPr>
        <xdr:cNvPr id="881" name="楕円 880"/>
        <xdr:cNvSpPr/>
      </xdr:nvSpPr>
      <xdr:spPr>
        <a:xfrm>
          <a:off x="19494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48721</xdr:rowOff>
    </xdr:from>
    <xdr:ext cx="534377" cy="259045"/>
    <xdr:sp macro="" textlink="">
      <xdr:nvSpPr>
        <xdr:cNvPr id="882" name="テキスト ボックス 881"/>
        <xdr:cNvSpPr txBox="1"/>
      </xdr:nvSpPr>
      <xdr:spPr>
        <a:xfrm>
          <a:off x="19278111" y="125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48944</xdr:rowOff>
    </xdr:from>
    <xdr:to>
      <xdr:col>98</xdr:col>
      <xdr:colOff>38100</xdr:colOff>
      <xdr:row>74</xdr:row>
      <xdr:rowOff>150544</xdr:rowOff>
    </xdr:to>
    <xdr:sp macro="" textlink="">
      <xdr:nvSpPr>
        <xdr:cNvPr id="883" name="楕円 882"/>
        <xdr:cNvSpPr/>
      </xdr:nvSpPr>
      <xdr:spPr>
        <a:xfrm>
          <a:off x="18605500" y="127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167071</xdr:rowOff>
    </xdr:from>
    <xdr:ext cx="534377" cy="259045"/>
    <xdr:sp macro="" textlink="">
      <xdr:nvSpPr>
        <xdr:cNvPr id="884" name="テキスト ボックス 883"/>
        <xdr:cNvSpPr txBox="1"/>
      </xdr:nvSpPr>
      <xdr:spPr>
        <a:xfrm>
          <a:off x="18389111" y="125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人件費は、退職手当の増等によるものが大きい。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物件費及び補助費が近年増加傾向にあるのは、ふるさと室戸応援寄附金の増加に伴い、返礼品や事務費が増加していることが大きな要因である。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普通建設事業費が減少した主な要因は、菜生津波避難タワー建設事業の減によるものが大きい。</a:t>
          </a:r>
        </a:p>
        <a:p>
          <a:r>
            <a:rPr kumimoji="1" lang="ja-JP" altLang="en-US" sz="1300">
              <a:latin typeface="ＭＳ Ｐゴシック" panose="020B0600070205080204" pitchFamily="50" charset="-128"/>
              <a:ea typeface="ＭＳ Ｐゴシック" panose="020B0600070205080204" pitchFamily="50" charset="-128"/>
            </a:rPr>
            <a:t>　生活保護率が</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月末時点）と依然として高い水準であり、類似団体内順位においては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位となっており、就労指導や医療扶助の適正運営等に努めることで、扶助費の削減を図る必要がある。</a:t>
          </a:r>
        </a:p>
        <a:p>
          <a:r>
            <a:rPr kumimoji="1" lang="ja-JP" altLang="en-US" sz="1300">
              <a:latin typeface="ＭＳ Ｐゴシック" panose="020B0600070205080204" pitchFamily="50" charset="-128"/>
              <a:ea typeface="ＭＳ Ｐゴシック" panose="020B0600070205080204" pitchFamily="50" charset="-128"/>
            </a:rPr>
            <a:t>　また、生活保護を増やさない対策として、生活保護に至る前段階の生活困窮者に対して、自立支援事業、就労準備支援事業及び家計相談事業に今後も継続的に取り組む。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積立金については、ふるさと室戸応援寄附金積立金が主な要因である。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13,414
13,331
248.22
14,484,608
13,932,962
187,702
5,233,754
12,930,376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89408</xdr:rowOff>
    </xdr:from>
    <xdr:to>
      <xdr:col>24</xdr:col>
      <xdr:colOff>63500</xdr:colOff>
      <xdr:row>33</xdr:row>
      <xdr:rowOff>107505</xdr:rowOff>
    </xdr:to>
    <xdr:cxnSp macro="">
      <xdr:nvCxnSpPr>
        <xdr:cNvPr id="61" name="直線コネクタ 60"/>
        <xdr:cNvCxnSpPr/>
      </xdr:nvCxnSpPr>
      <xdr:spPr>
        <a:xfrm flipV="1">
          <a:off x="3797300" y="574725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107505</xdr:rowOff>
    </xdr:from>
    <xdr:to>
      <xdr:col>19</xdr:col>
      <xdr:colOff>177800</xdr:colOff>
      <xdr:row>33</xdr:row>
      <xdr:rowOff>162941</xdr:rowOff>
    </xdr:to>
    <xdr:cxnSp macro="">
      <xdr:nvCxnSpPr>
        <xdr:cNvPr id="64" name="直線コネクタ 63"/>
        <xdr:cNvCxnSpPr/>
      </xdr:nvCxnSpPr>
      <xdr:spPr>
        <a:xfrm flipV="1">
          <a:off x="2908300" y="576535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51498</xdr:rowOff>
    </xdr:from>
    <xdr:to>
      <xdr:col>15</xdr:col>
      <xdr:colOff>50800</xdr:colOff>
      <xdr:row>33</xdr:row>
      <xdr:rowOff>162941</xdr:rowOff>
    </xdr:to>
    <xdr:cxnSp macro="">
      <xdr:nvCxnSpPr>
        <xdr:cNvPr id="67" name="直線コネクタ 66"/>
        <xdr:cNvCxnSpPr/>
      </xdr:nvCxnSpPr>
      <xdr:spPr>
        <a:xfrm>
          <a:off x="2019300" y="5709348"/>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51498</xdr:rowOff>
    </xdr:from>
    <xdr:to>
      <xdr:col>10</xdr:col>
      <xdr:colOff>114300</xdr:colOff>
      <xdr:row>33</xdr:row>
      <xdr:rowOff>103315</xdr:rowOff>
    </xdr:to>
    <xdr:cxnSp macro="">
      <xdr:nvCxnSpPr>
        <xdr:cNvPr id="70" name="直線コネクタ 69"/>
        <xdr:cNvCxnSpPr/>
      </xdr:nvCxnSpPr>
      <xdr:spPr>
        <a:xfrm flipV="1">
          <a:off x="1130300" y="5709348"/>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38608</xdr:rowOff>
    </xdr:from>
    <xdr:to>
      <xdr:col>24</xdr:col>
      <xdr:colOff>114300</xdr:colOff>
      <xdr:row>33</xdr:row>
      <xdr:rowOff>140208</xdr:rowOff>
    </xdr:to>
    <xdr:sp macro="" textlink="">
      <xdr:nvSpPr>
        <xdr:cNvPr id="80" name="楕円 79"/>
        <xdr:cNvSpPr/>
      </xdr:nvSpPr>
      <xdr:spPr>
        <a:xfrm>
          <a:off x="45847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61485</xdr:rowOff>
    </xdr:from>
    <xdr:ext cx="469744" cy="259045"/>
    <xdr:sp macro="" textlink="">
      <xdr:nvSpPr>
        <xdr:cNvPr id="81" name="議会費該当値テキスト"/>
        <xdr:cNvSpPr txBox="1"/>
      </xdr:nvSpPr>
      <xdr:spPr>
        <a:xfrm>
          <a:off x="4686300" y="55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56705</xdr:rowOff>
    </xdr:from>
    <xdr:to>
      <xdr:col>20</xdr:col>
      <xdr:colOff>38100</xdr:colOff>
      <xdr:row>33</xdr:row>
      <xdr:rowOff>158305</xdr:rowOff>
    </xdr:to>
    <xdr:sp macro="" textlink="">
      <xdr:nvSpPr>
        <xdr:cNvPr id="82" name="楕円 81"/>
        <xdr:cNvSpPr/>
      </xdr:nvSpPr>
      <xdr:spPr>
        <a:xfrm>
          <a:off x="3746500" y="5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3382</xdr:rowOff>
    </xdr:from>
    <xdr:ext cx="469744" cy="259045"/>
    <xdr:sp macro="" textlink="">
      <xdr:nvSpPr>
        <xdr:cNvPr id="83" name="テキスト ボックス 82"/>
        <xdr:cNvSpPr txBox="1"/>
      </xdr:nvSpPr>
      <xdr:spPr>
        <a:xfrm>
          <a:off x="3562428" y="5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112141</xdr:rowOff>
    </xdr:from>
    <xdr:to>
      <xdr:col>15</xdr:col>
      <xdr:colOff>101600</xdr:colOff>
      <xdr:row>34</xdr:row>
      <xdr:rowOff>42291</xdr:rowOff>
    </xdr:to>
    <xdr:sp macro="" textlink="">
      <xdr:nvSpPr>
        <xdr:cNvPr id="84" name="楕円 83"/>
        <xdr:cNvSpPr/>
      </xdr:nvSpPr>
      <xdr:spPr>
        <a:xfrm>
          <a:off x="2857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58818</xdr:rowOff>
    </xdr:from>
    <xdr:ext cx="469744" cy="259045"/>
    <xdr:sp macro="" textlink="">
      <xdr:nvSpPr>
        <xdr:cNvPr id="85" name="テキスト ボックス 84"/>
        <xdr:cNvSpPr txBox="1"/>
      </xdr:nvSpPr>
      <xdr:spPr>
        <a:xfrm>
          <a:off x="2673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698</xdr:rowOff>
    </xdr:from>
    <xdr:to>
      <xdr:col>10</xdr:col>
      <xdr:colOff>165100</xdr:colOff>
      <xdr:row>33</xdr:row>
      <xdr:rowOff>102298</xdr:rowOff>
    </xdr:to>
    <xdr:sp macro="" textlink="">
      <xdr:nvSpPr>
        <xdr:cNvPr id="86" name="楕円 85"/>
        <xdr:cNvSpPr/>
      </xdr:nvSpPr>
      <xdr:spPr>
        <a:xfrm>
          <a:off x="1968500" y="56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118825</xdr:rowOff>
    </xdr:from>
    <xdr:ext cx="469744" cy="259045"/>
    <xdr:sp macro="" textlink="">
      <xdr:nvSpPr>
        <xdr:cNvPr id="87" name="テキスト ボックス 86"/>
        <xdr:cNvSpPr txBox="1"/>
      </xdr:nvSpPr>
      <xdr:spPr>
        <a:xfrm>
          <a:off x="1784428" y="54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52515</xdr:rowOff>
    </xdr:from>
    <xdr:to>
      <xdr:col>6</xdr:col>
      <xdr:colOff>38100</xdr:colOff>
      <xdr:row>33</xdr:row>
      <xdr:rowOff>154115</xdr:rowOff>
    </xdr:to>
    <xdr:sp macro="" textlink="">
      <xdr:nvSpPr>
        <xdr:cNvPr id="88" name="楕円 87"/>
        <xdr:cNvSpPr/>
      </xdr:nvSpPr>
      <xdr:spPr>
        <a:xfrm>
          <a:off x="1079500" y="57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170642</xdr:rowOff>
    </xdr:from>
    <xdr:ext cx="469744" cy="259045"/>
    <xdr:sp macro="" textlink="">
      <xdr:nvSpPr>
        <xdr:cNvPr id="89" name="テキスト ボックス 88"/>
        <xdr:cNvSpPr txBox="1"/>
      </xdr:nvSpPr>
      <xdr:spPr>
        <a:xfrm>
          <a:off x="895428" y="54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127241</xdr:rowOff>
    </xdr:from>
    <xdr:to>
      <xdr:col>24</xdr:col>
      <xdr:colOff>63500</xdr:colOff>
      <xdr:row>57</xdr:row>
      <xdr:rowOff>67230</xdr:rowOff>
    </xdr:to>
    <xdr:cxnSp macro="">
      <xdr:nvCxnSpPr>
        <xdr:cNvPr id="118" name="直線コネクタ 117"/>
        <xdr:cNvCxnSpPr/>
      </xdr:nvCxnSpPr>
      <xdr:spPr>
        <a:xfrm flipV="1">
          <a:off x="3797300" y="9728441"/>
          <a:ext cx="838200" cy="1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14862</xdr:rowOff>
    </xdr:from>
    <xdr:to>
      <xdr:col>19</xdr:col>
      <xdr:colOff>177800</xdr:colOff>
      <xdr:row>57</xdr:row>
      <xdr:rowOff>67230</xdr:rowOff>
    </xdr:to>
    <xdr:cxnSp macro="">
      <xdr:nvCxnSpPr>
        <xdr:cNvPr id="121" name="直線コネクタ 120"/>
        <xdr:cNvCxnSpPr/>
      </xdr:nvCxnSpPr>
      <xdr:spPr>
        <a:xfrm>
          <a:off x="2908300" y="9787512"/>
          <a:ext cx="8890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42998</xdr:rowOff>
    </xdr:from>
    <xdr:to>
      <xdr:col>15</xdr:col>
      <xdr:colOff>50800</xdr:colOff>
      <xdr:row>57</xdr:row>
      <xdr:rowOff>14862</xdr:rowOff>
    </xdr:to>
    <xdr:cxnSp macro="">
      <xdr:nvCxnSpPr>
        <xdr:cNvPr id="124" name="直線コネクタ 123"/>
        <xdr:cNvCxnSpPr/>
      </xdr:nvCxnSpPr>
      <xdr:spPr>
        <a:xfrm>
          <a:off x="2019300" y="9644198"/>
          <a:ext cx="889000" cy="1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42998</xdr:rowOff>
    </xdr:from>
    <xdr:to>
      <xdr:col>10</xdr:col>
      <xdr:colOff>114300</xdr:colOff>
      <xdr:row>56</xdr:row>
      <xdr:rowOff>168926</xdr:rowOff>
    </xdr:to>
    <xdr:cxnSp macro="">
      <xdr:nvCxnSpPr>
        <xdr:cNvPr id="127" name="直線コネクタ 126"/>
        <xdr:cNvCxnSpPr/>
      </xdr:nvCxnSpPr>
      <xdr:spPr>
        <a:xfrm flipV="1">
          <a:off x="1130300" y="9644198"/>
          <a:ext cx="889000" cy="1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76441</xdr:rowOff>
    </xdr:from>
    <xdr:to>
      <xdr:col>24</xdr:col>
      <xdr:colOff>114300</xdr:colOff>
      <xdr:row>57</xdr:row>
      <xdr:rowOff>6591</xdr:rowOff>
    </xdr:to>
    <xdr:sp macro="" textlink="">
      <xdr:nvSpPr>
        <xdr:cNvPr id="137" name="楕円 136"/>
        <xdr:cNvSpPr/>
      </xdr:nvSpPr>
      <xdr:spPr>
        <a:xfrm>
          <a:off x="4584700" y="96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99318</xdr:rowOff>
    </xdr:from>
    <xdr:ext cx="599010" cy="259045"/>
    <xdr:sp macro="" textlink="">
      <xdr:nvSpPr>
        <xdr:cNvPr id="138" name="総務費該当値テキスト"/>
        <xdr:cNvSpPr txBox="1"/>
      </xdr:nvSpPr>
      <xdr:spPr>
        <a:xfrm>
          <a:off x="4686300" y="9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16430</xdr:rowOff>
    </xdr:from>
    <xdr:to>
      <xdr:col>20</xdr:col>
      <xdr:colOff>38100</xdr:colOff>
      <xdr:row>57</xdr:row>
      <xdr:rowOff>118030</xdr:rowOff>
    </xdr:to>
    <xdr:sp macro="" textlink="">
      <xdr:nvSpPr>
        <xdr:cNvPr id="139" name="楕円 138"/>
        <xdr:cNvSpPr/>
      </xdr:nvSpPr>
      <xdr:spPr>
        <a:xfrm>
          <a:off x="3746500" y="97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109157</xdr:rowOff>
    </xdr:from>
    <xdr:ext cx="534377" cy="259045"/>
    <xdr:sp macro="" textlink="">
      <xdr:nvSpPr>
        <xdr:cNvPr id="140" name="テキスト ボックス 139"/>
        <xdr:cNvSpPr txBox="1"/>
      </xdr:nvSpPr>
      <xdr:spPr>
        <a:xfrm>
          <a:off x="3530111" y="98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135512</xdr:rowOff>
    </xdr:from>
    <xdr:to>
      <xdr:col>15</xdr:col>
      <xdr:colOff>101600</xdr:colOff>
      <xdr:row>57</xdr:row>
      <xdr:rowOff>65662</xdr:rowOff>
    </xdr:to>
    <xdr:sp macro="" textlink="">
      <xdr:nvSpPr>
        <xdr:cNvPr id="141" name="楕円 140"/>
        <xdr:cNvSpPr/>
      </xdr:nvSpPr>
      <xdr:spPr>
        <a:xfrm>
          <a:off x="2857500" y="973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82189</xdr:rowOff>
    </xdr:from>
    <xdr:ext cx="534377" cy="259045"/>
    <xdr:sp macro="" textlink="">
      <xdr:nvSpPr>
        <xdr:cNvPr id="142" name="テキスト ボックス 141"/>
        <xdr:cNvSpPr txBox="1"/>
      </xdr:nvSpPr>
      <xdr:spPr>
        <a:xfrm>
          <a:off x="2641111" y="95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163648</xdr:rowOff>
    </xdr:from>
    <xdr:to>
      <xdr:col>10</xdr:col>
      <xdr:colOff>165100</xdr:colOff>
      <xdr:row>56</xdr:row>
      <xdr:rowOff>93798</xdr:rowOff>
    </xdr:to>
    <xdr:sp macro="" textlink="">
      <xdr:nvSpPr>
        <xdr:cNvPr id="143" name="楕円 142"/>
        <xdr:cNvSpPr/>
      </xdr:nvSpPr>
      <xdr:spPr>
        <a:xfrm>
          <a:off x="1968500" y="95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110325</xdr:rowOff>
    </xdr:from>
    <xdr:ext cx="599010" cy="259045"/>
    <xdr:sp macro="" textlink="">
      <xdr:nvSpPr>
        <xdr:cNvPr id="144" name="テキスト ボックス 143"/>
        <xdr:cNvSpPr txBox="1"/>
      </xdr:nvSpPr>
      <xdr:spPr>
        <a:xfrm>
          <a:off x="1719795" y="93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118126</xdr:rowOff>
    </xdr:from>
    <xdr:to>
      <xdr:col>6</xdr:col>
      <xdr:colOff>38100</xdr:colOff>
      <xdr:row>57</xdr:row>
      <xdr:rowOff>48276</xdr:rowOff>
    </xdr:to>
    <xdr:sp macro="" textlink="">
      <xdr:nvSpPr>
        <xdr:cNvPr id="145" name="楕円 144"/>
        <xdr:cNvSpPr/>
      </xdr:nvSpPr>
      <xdr:spPr>
        <a:xfrm>
          <a:off x="1079500" y="971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64803</xdr:rowOff>
    </xdr:from>
    <xdr:ext cx="599010" cy="259045"/>
    <xdr:sp macro="" textlink="">
      <xdr:nvSpPr>
        <xdr:cNvPr id="146" name="テキスト ボックス 145"/>
        <xdr:cNvSpPr txBox="1"/>
      </xdr:nvSpPr>
      <xdr:spPr>
        <a:xfrm>
          <a:off x="830795" y="949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26132</xdr:rowOff>
    </xdr:from>
    <xdr:to>
      <xdr:col>24</xdr:col>
      <xdr:colOff>62865</xdr:colOff>
      <xdr:row>78</xdr:row>
      <xdr:rowOff>73836</xdr:rowOff>
    </xdr:to>
    <xdr:cxnSp macro="">
      <xdr:nvCxnSpPr>
        <xdr:cNvPr id="169" name="直線コネクタ 168"/>
        <xdr:cNvCxnSpPr/>
      </xdr:nvCxnSpPr>
      <xdr:spPr>
        <a:xfrm flipV="1">
          <a:off x="4633595" y="12541982"/>
          <a:ext cx="1270" cy="90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77663</xdr:rowOff>
    </xdr:from>
    <xdr:ext cx="599010" cy="259045"/>
    <xdr:sp macro="" textlink="">
      <xdr:nvSpPr>
        <xdr:cNvPr id="170" name="民生費最小値テキスト"/>
        <xdr:cNvSpPr txBox="1"/>
      </xdr:nvSpPr>
      <xdr:spPr>
        <a:xfrm>
          <a:off x="4686300" y="1345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73836</xdr:rowOff>
    </xdr:from>
    <xdr:to>
      <xdr:col>24</xdr:col>
      <xdr:colOff>152400</xdr:colOff>
      <xdr:row>78</xdr:row>
      <xdr:rowOff>73836</xdr:rowOff>
    </xdr:to>
    <xdr:cxnSp macro="">
      <xdr:nvCxnSpPr>
        <xdr:cNvPr id="171" name="直線コネクタ 170"/>
        <xdr:cNvCxnSpPr/>
      </xdr:nvCxnSpPr>
      <xdr:spPr>
        <a:xfrm>
          <a:off x="4546600" y="1344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144259</xdr:rowOff>
    </xdr:from>
    <xdr:ext cx="599010" cy="259045"/>
    <xdr:sp macro="" textlink="">
      <xdr:nvSpPr>
        <xdr:cNvPr id="172" name="民生費最大値テキスト"/>
        <xdr:cNvSpPr txBox="1"/>
      </xdr:nvSpPr>
      <xdr:spPr>
        <a:xfrm>
          <a:off x="4686300" y="1231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26132</xdr:rowOff>
    </xdr:from>
    <xdr:to>
      <xdr:col>24</xdr:col>
      <xdr:colOff>152400</xdr:colOff>
      <xdr:row>73</xdr:row>
      <xdr:rowOff>26132</xdr:rowOff>
    </xdr:to>
    <xdr:cxnSp macro="">
      <xdr:nvCxnSpPr>
        <xdr:cNvPr id="173" name="直線コネクタ 172"/>
        <xdr:cNvCxnSpPr/>
      </xdr:nvCxnSpPr>
      <xdr:spPr>
        <a:xfrm>
          <a:off x="4546600" y="1254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26132</xdr:rowOff>
    </xdr:from>
    <xdr:to>
      <xdr:col>24</xdr:col>
      <xdr:colOff>63500</xdr:colOff>
      <xdr:row>73</xdr:row>
      <xdr:rowOff>111651</xdr:rowOff>
    </xdr:to>
    <xdr:cxnSp macro="">
      <xdr:nvCxnSpPr>
        <xdr:cNvPr id="174" name="直線コネクタ 173"/>
        <xdr:cNvCxnSpPr/>
      </xdr:nvCxnSpPr>
      <xdr:spPr>
        <a:xfrm flipV="1">
          <a:off x="3797300" y="12541982"/>
          <a:ext cx="8382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42373</xdr:rowOff>
    </xdr:from>
    <xdr:ext cx="599010" cy="259045"/>
    <xdr:sp macro="" textlink="">
      <xdr:nvSpPr>
        <xdr:cNvPr id="175" name="民生費平均値テキスト"/>
        <xdr:cNvSpPr txBox="1"/>
      </xdr:nvSpPr>
      <xdr:spPr>
        <a:xfrm>
          <a:off x="4686300" y="13072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63946</xdr:rowOff>
    </xdr:from>
    <xdr:to>
      <xdr:col>24</xdr:col>
      <xdr:colOff>114300</xdr:colOff>
      <xdr:row>76</xdr:row>
      <xdr:rowOff>165546</xdr:rowOff>
    </xdr:to>
    <xdr:sp macro="" textlink="">
      <xdr:nvSpPr>
        <xdr:cNvPr id="176" name="フローチャート: 判断 175"/>
        <xdr:cNvSpPr/>
      </xdr:nvSpPr>
      <xdr:spPr>
        <a:xfrm>
          <a:off x="45847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90720</xdr:rowOff>
    </xdr:from>
    <xdr:to>
      <xdr:col>19</xdr:col>
      <xdr:colOff>177800</xdr:colOff>
      <xdr:row>73</xdr:row>
      <xdr:rowOff>111651</xdr:rowOff>
    </xdr:to>
    <xdr:cxnSp macro="">
      <xdr:nvCxnSpPr>
        <xdr:cNvPr id="177" name="直線コネクタ 176"/>
        <xdr:cNvCxnSpPr/>
      </xdr:nvCxnSpPr>
      <xdr:spPr>
        <a:xfrm>
          <a:off x="2908300" y="12435120"/>
          <a:ext cx="889000" cy="19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73740</xdr:rowOff>
    </xdr:from>
    <xdr:to>
      <xdr:col>20</xdr:col>
      <xdr:colOff>38100</xdr:colOff>
      <xdr:row>77</xdr:row>
      <xdr:rowOff>3890</xdr:rowOff>
    </xdr:to>
    <xdr:sp macro="" textlink="">
      <xdr:nvSpPr>
        <xdr:cNvPr id="178" name="フローチャート: 判断 177"/>
        <xdr:cNvSpPr/>
      </xdr:nvSpPr>
      <xdr:spPr>
        <a:xfrm>
          <a:off x="3746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166467</xdr:rowOff>
    </xdr:from>
    <xdr:ext cx="599010" cy="259045"/>
    <xdr:sp macro="" textlink="">
      <xdr:nvSpPr>
        <xdr:cNvPr id="179" name="テキスト ボックス 178"/>
        <xdr:cNvSpPr txBox="1"/>
      </xdr:nvSpPr>
      <xdr:spPr>
        <a:xfrm>
          <a:off x="3497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90720</xdr:rowOff>
    </xdr:from>
    <xdr:to>
      <xdr:col>15</xdr:col>
      <xdr:colOff>50800</xdr:colOff>
      <xdr:row>73</xdr:row>
      <xdr:rowOff>120672</xdr:rowOff>
    </xdr:to>
    <xdr:cxnSp macro="">
      <xdr:nvCxnSpPr>
        <xdr:cNvPr id="180" name="直線コネクタ 179"/>
        <xdr:cNvCxnSpPr/>
      </xdr:nvCxnSpPr>
      <xdr:spPr>
        <a:xfrm flipV="1">
          <a:off x="2019300" y="12435120"/>
          <a:ext cx="889000" cy="2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80090</xdr:rowOff>
    </xdr:from>
    <xdr:to>
      <xdr:col>15</xdr:col>
      <xdr:colOff>101600</xdr:colOff>
      <xdr:row>77</xdr:row>
      <xdr:rowOff>10240</xdr:rowOff>
    </xdr:to>
    <xdr:sp macro="" textlink="">
      <xdr:nvSpPr>
        <xdr:cNvPr id="181" name="フローチャート: 判断 180"/>
        <xdr:cNvSpPr/>
      </xdr:nvSpPr>
      <xdr:spPr>
        <a:xfrm>
          <a:off x="2857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1367</xdr:rowOff>
    </xdr:from>
    <xdr:ext cx="599010" cy="259045"/>
    <xdr:sp macro="" textlink="">
      <xdr:nvSpPr>
        <xdr:cNvPr id="182" name="テキスト ボックス 181"/>
        <xdr:cNvSpPr txBox="1"/>
      </xdr:nvSpPr>
      <xdr:spPr>
        <a:xfrm>
          <a:off x="2608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117055</xdr:rowOff>
    </xdr:from>
    <xdr:to>
      <xdr:col>10</xdr:col>
      <xdr:colOff>114300</xdr:colOff>
      <xdr:row>73</xdr:row>
      <xdr:rowOff>120672</xdr:rowOff>
    </xdr:to>
    <xdr:cxnSp macro="">
      <xdr:nvCxnSpPr>
        <xdr:cNvPr id="183" name="直線コネクタ 182"/>
        <xdr:cNvCxnSpPr/>
      </xdr:nvCxnSpPr>
      <xdr:spPr>
        <a:xfrm>
          <a:off x="1130300" y="12632905"/>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118838</xdr:rowOff>
    </xdr:from>
    <xdr:to>
      <xdr:col>10</xdr:col>
      <xdr:colOff>165100</xdr:colOff>
      <xdr:row>77</xdr:row>
      <xdr:rowOff>48988</xdr:rowOff>
    </xdr:to>
    <xdr:sp macro="" textlink="">
      <xdr:nvSpPr>
        <xdr:cNvPr id="184" name="フローチャート: 判断 183"/>
        <xdr:cNvSpPr/>
      </xdr:nvSpPr>
      <xdr:spPr>
        <a:xfrm>
          <a:off x="1968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40115</xdr:rowOff>
    </xdr:from>
    <xdr:ext cx="599010" cy="259045"/>
    <xdr:sp macro="" textlink="">
      <xdr:nvSpPr>
        <xdr:cNvPr id="185" name="テキスト ボックス 184"/>
        <xdr:cNvSpPr txBox="1"/>
      </xdr:nvSpPr>
      <xdr:spPr>
        <a:xfrm>
          <a:off x="1719795"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153064</xdr:rowOff>
    </xdr:from>
    <xdr:to>
      <xdr:col>6</xdr:col>
      <xdr:colOff>38100</xdr:colOff>
      <xdr:row>77</xdr:row>
      <xdr:rowOff>83214</xdr:rowOff>
    </xdr:to>
    <xdr:sp macro="" textlink="">
      <xdr:nvSpPr>
        <xdr:cNvPr id="186" name="フローチャート: 判断 185"/>
        <xdr:cNvSpPr/>
      </xdr:nvSpPr>
      <xdr:spPr>
        <a:xfrm>
          <a:off x="1079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74341</xdr:rowOff>
    </xdr:from>
    <xdr:ext cx="599010" cy="259045"/>
    <xdr:sp macro="" textlink="">
      <xdr:nvSpPr>
        <xdr:cNvPr id="187" name="テキスト ボックス 186"/>
        <xdr:cNvSpPr txBox="1"/>
      </xdr:nvSpPr>
      <xdr:spPr>
        <a:xfrm>
          <a:off x="830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146782</xdr:rowOff>
    </xdr:from>
    <xdr:to>
      <xdr:col>24</xdr:col>
      <xdr:colOff>114300</xdr:colOff>
      <xdr:row>73</xdr:row>
      <xdr:rowOff>76932</xdr:rowOff>
    </xdr:to>
    <xdr:sp macro="" textlink="">
      <xdr:nvSpPr>
        <xdr:cNvPr id="193" name="楕円 192"/>
        <xdr:cNvSpPr/>
      </xdr:nvSpPr>
      <xdr:spPr>
        <a:xfrm>
          <a:off x="4584700" y="124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99809</xdr:rowOff>
    </xdr:from>
    <xdr:ext cx="599010" cy="259045"/>
    <xdr:sp macro="" textlink="">
      <xdr:nvSpPr>
        <xdr:cNvPr id="194" name="民生費該当値テキスト"/>
        <xdr:cNvSpPr txBox="1"/>
      </xdr:nvSpPr>
      <xdr:spPr>
        <a:xfrm>
          <a:off x="4686300" y="1244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60851</xdr:rowOff>
    </xdr:from>
    <xdr:to>
      <xdr:col>20</xdr:col>
      <xdr:colOff>38100</xdr:colOff>
      <xdr:row>73</xdr:row>
      <xdr:rowOff>162451</xdr:rowOff>
    </xdr:to>
    <xdr:sp macro="" textlink="">
      <xdr:nvSpPr>
        <xdr:cNvPr id="195" name="楕円 194"/>
        <xdr:cNvSpPr/>
      </xdr:nvSpPr>
      <xdr:spPr>
        <a:xfrm>
          <a:off x="3746500" y="125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7528</xdr:rowOff>
    </xdr:from>
    <xdr:ext cx="599010" cy="259045"/>
    <xdr:sp macro="" textlink="">
      <xdr:nvSpPr>
        <xdr:cNvPr id="196" name="テキスト ボックス 195"/>
        <xdr:cNvSpPr txBox="1"/>
      </xdr:nvSpPr>
      <xdr:spPr>
        <a:xfrm>
          <a:off x="3497795" y="1235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39920</xdr:rowOff>
    </xdr:from>
    <xdr:to>
      <xdr:col>15</xdr:col>
      <xdr:colOff>101600</xdr:colOff>
      <xdr:row>72</xdr:row>
      <xdr:rowOff>141520</xdr:rowOff>
    </xdr:to>
    <xdr:sp macro="" textlink="">
      <xdr:nvSpPr>
        <xdr:cNvPr id="197" name="楕円 196"/>
        <xdr:cNvSpPr/>
      </xdr:nvSpPr>
      <xdr:spPr>
        <a:xfrm>
          <a:off x="2857500" y="123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158047</xdr:rowOff>
    </xdr:from>
    <xdr:ext cx="599010" cy="259045"/>
    <xdr:sp macro="" textlink="">
      <xdr:nvSpPr>
        <xdr:cNvPr id="198" name="テキスト ボックス 197"/>
        <xdr:cNvSpPr txBox="1"/>
      </xdr:nvSpPr>
      <xdr:spPr>
        <a:xfrm>
          <a:off x="2608795" y="1215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69872</xdr:rowOff>
    </xdr:from>
    <xdr:to>
      <xdr:col>10</xdr:col>
      <xdr:colOff>165100</xdr:colOff>
      <xdr:row>74</xdr:row>
      <xdr:rowOff>22</xdr:rowOff>
    </xdr:to>
    <xdr:sp macro="" textlink="">
      <xdr:nvSpPr>
        <xdr:cNvPr id="199" name="楕円 198"/>
        <xdr:cNvSpPr/>
      </xdr:nvSpPr>
      <xdr:spPr>
        <a:xfrm>
          <a:off x="1968500" y="125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16549</xdr:rowOff>
    </xdr:from>
    <xdr:ext cx="599010" cy="259045"/>
    <xdr:sp macro="" textlink="">
      <xdr:nvSpPr>
        <xdr:cNvPr id="200" name="テキスト ボックス 199"/>
        <xdr:cNvSpPr txBox="1"/>
      </xdr:nvSpPr>
      <xdr:spPr>
        <a:xfrm>
          <a:off x="1719795" y="123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66255</xdr:rowOff>
    </xdr:from>
    <xdr:to>
      <xdr:col>6</xdr:col>
      <xdr:colOff>38100</xdr:colOff>
      <xdr:row>73</xdr:row>
      <xdr:rowOff>167855</xdr:rowOff>
    </xdr:to>
    <xdr:sp macro="" textlink="">
      <xdr:nvSpPr>
        <xdr:cNvPr id="201" name="楕円 200"/>
        <xdr:cNvSpPr/>
      </xdr:nvSpPr>
      <xdr:spPr>
        <a:xfrm>
          <a:off x="1079500" y="125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12932</xdr:rowOff>
    </xdr:from>
    <xdr:ext cx="599010" cy="259045"/>
    <xdr:sp macro="" textlink="">
      <xdr:nvSpPr>
        <xdr:cNvPr id="202" name="テキスト ボックス 201"/>
        <xdr:cNvSpPr txBox="1"/>
      </xdr:nvSpPr>
      <xdr:spPr>
        <a:xfrm>
          <a:off x="830795" y="123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28" name="直線コネクタ 227"/>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29"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0" name="直線コネクタ 229"/>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1"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2" name="直線コネクタ 231"/>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23919</xdr:rowOff>
    </xdr:from>
    <xdr:to>
      <xdr:col>24</xdr:col>
      <xdr:colOff>63500</xdr:colOff>
      <xdr:row>96</xdr:row>
      <xdr:rowOff>65100</xdr:rowOff>
    </xdr:to>
    <xdr:cxnSp macro="">
      <xdr:nvCxnSpPr>
        <xdr:cNvPr id="233" name="直線コネクタ 232"/>
        <xdr:cNvCxnSpPr/>
      </xdr:nvCxnSpPr>
      <xdr:spPr>
        <a:xfrm flipV="1">
          <a:off x="3797300" y="16311669"/>
          <a:ext cx="838200" cy="2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4"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5" name="フローチャート: 判断 234"/>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65100</xdr:rowOff>
    </xdr:from>
    <xdr:to>
      <xdr:col>19</xdr:col>
      <xdr:colOff>177800</xdr:colOff>
      <xdr:row>96</xdr:row>
      <xdr:rowOff>76769</xdr:rowOff>
    </xdr:to>
    <xdr:cxnSp macro="">
      <xdr:nvCxnSpPr>
        <xdr:cNvPr id="236" name="直線コネクタ 235"/>
        <xdr:cNvCxnSpPr/>
      </xdr:nvCxnSpPr>
      <xdr:spPr>
        <a:xfrm flipV="1">
          <a:off x="2908300" y="16524300"/>
          <a:ext cx="8890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7" name="フローチャート: 判断 236"/>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38" name="テキスト ボックス 237"/>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2823</xdr:rowOff>
    </xdr:from>
    <xdr:to>
      <xdr:col>15</xdr:col>
      <xdr:colOff>50800</xdr:colOff>
      <xdr:row>96</xdr:row>
      <xdr:rowOff>76769</xdr:rowOff>
    </xdr:to>
    <xdr:cxnSp macro="">
      <xdr:nvCxnSpPr>
        <xdr:cNvPr id="239" name="直線コネクタ 238"/>
        <xdr:cNvCxnSpPr/>
      </xdr:nvCxnSpPr>
      <xdr:spPr>
        <a:xfrm>
          <a:off x="2019300" y="16119123"/>
          <a:ext cx="889000" cy="4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0" name="フローチャート: 判断 239"/>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1" name="テキスト ボックス 240"/>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2823</xdr:rowOff>
    </xdr:from>
    <xdr:to>
      <xdr:col>10</xdr:col>
      <xdr:colOff>114300</xdr:colOff>
      <xdr:row>95</xdr:row>
      <xdr:rowOff>146678</xdr:rowOff>
    </xdr:to>
    <xdr:cxnSp macro="">
      <xdr:nvCxnSpPr>
        <xdr:cNvPr id="242" name="直線コネクタ 241"/>
        <xdr:cNvCxnSpPr/>
      </xdr:nvCxnSpPr>
      <xdr:spPr>
        <a:xfrm flipV="1">
          <a:off x="1130300" y="16119123"/>
          <a:ext cx="889000" cy="3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3" name="フローチャート: 判断 242"/>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4" name="テキスト ボックス 243"/>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5" name="フローチャート: 判断 244"/>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6" name="テキスト ボックス 245"/>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144569</xdr:rowOff>
    </xdr:from>
    <xdr:to>
      <xdr:col>24</xdr:col>
      <xdr:colOff>114300</xdr:colOff>
      <xdr:row>95</xdr:row>
      <xdr:rowOff>74719</xdr:rowOff>
    </xdr:to>
    <xdr:sp macro="" textlink="">
      <xdr:nvSpPr>
        <xdr:cNvPr id="252" name="楕円 251"/>
        <xdr:cNvSpPr/>
      </xdr:nvSpPr>
      <xdr:spPr>
        <a:xfrm>
          <a:off x="4584700" y="162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167446</xdr:rowOff>
    </xdr:from>
    <xdr:ext cx="534377" cy="259045"/>
    <xdr:sp macro="" textlink="">
      <xdr:nvSpPr>
        <xdr:cNvPr id="253" name="衛生費該当値テキスト"/>
        <xdr:cNvSpPr txBox="1"/>
      </xdr:nvSpPr>
      <xdr:spPr>
        <a:xfrm>
          <a:off x="4686300" y="1611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14300</xdr:rowOff>
    </xdr:from>
    <xdr:to>
      <xdr:col>20</xdr:col>
      <xdr:colOff>38100</xdr:colOff>
      <xdr:row>96</xdr:row>
      <xdr:rowOff>115900</xdr:rowOff>
    </xdr:to>
    <xdr:sp macro="" textlink="">
      <xdr:nvSpPr>
        <xdr:cNvPr id="254" name="楕円 253"/>
        <xdr:cNvSpPr/>
      </xdr:nvSpPr>
      <xdr:spPr>
        <a:xfrm>
          <a:off x="3746500" y="164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107027</xdr:rowOff>
    </xdr:from>
    <xdr:ext cx="534377" cy="259045"/>
    <xdr:sp macro="" textlink="">
      <xdr:nvSpPr>
        <xdr:cNvPr id="255" name="テキスト ボックス 254"/>
        <xdr:cNvSpPr txBox="1"/>
      </xdr:nvSpPr>
      <xdr:spPr>
        <a:xfrm>
          <a:off x="3530111" y="165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25969</xdr:rowOff>
    </xdr:from>
    <xdr:to>
      <xdr:col>15</xdr:col>
      <xdr:colOff>101600</xdr:colOff>
      <xdr:row>96</xdr:row>
      <xdr:rowOff>127569</xdr:rowOff>
    </xdr:to>
    <xdr:sp macro="" textlink="">
      <xdr:nvSpPr>
        <xdr:cNvPr id="256" name="楕円 255"/>
        <xdr:cNvSpPr/>
      </xdr:nvSpPr>
      <xdr:spPr>
        <a:xfrm>
          <a:off x="2857500" y="164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118696</xdr:rowOff>
    </xdr:from>
    <xdr:ext cx="534377" cy="259045"/>
    <xdr:sp macro="" textlink="">
      <xdr:nvSpPr>
        <xdr:cNvPr id="257" name="テキスト ボックス 256"/>
        <xdr:cNvSpPr txBox="1"/>
      </xdr:nvSpPr>
      <xdr:spPr>
        <a:xfrm>
          <a:off x="2641111" y="165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123473</xdr:rowOff>
    </xdr:from>
    <xdr:to>
      <xdr:col>10</xdr:col>
      <xdr:colOff>165100</xdr:colOff>
      <xdr:row>94</xdr:row>
      <xdr:rowOff>53623</xdr:rowOff>
    </xdr:to>
    <xdr:sp macro="" textlink="">
      <xdr:nvSpPr>
        <xdr:cNvPr id="258" name="楕円 257"/>
        <xdr:cNvSpPr/>
      </xdr:nvSpPr>
      <xdr:spPr>
        <a:xfrm>
          <a:off x="1968500" y="160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70150</xdr:rowOff>
    </xdr:from>
    <xdr:ext cx="534377" cy="259045"/>
    <xdr:sp macro="" textlink="">
      <xdr:nvSpPr>
        <xdr:cNvPr id="259" name="テキスト ボックス 258"/>
        <xdr:cNvSpPr txBox="1"/>
      </xdr:nvSpPr>
      <xdr:spPr>
        <a:xfrm>
          <a:off x="1752111" y="15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95878</xdr:rowOff>
    </xdr:from>
    <xdr:to>
      <xdr:col>6</xdr:col>
      <xdr:colOff>38100</xdr:colOff>
      <xdr:row>96</xdr:row>
      <xdr:rowOff>26028</xdr:rowOff>
    </xdr:to>
    <xdr:sp macro="" textlink="">
      <xdr:nvSpPr>
        <xdr:cNvPr id="260" name="楕円 259"/>
        <xdr:cNvSpPr/>
      </xdr:nvSpPr>
      <xdr:spPr>
        <a:xfrm>
          <a:off x="1079500" y="163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42555</xdr:rowOff>
    </xdr:from>
    <xdr:ext cx="534377" cy="259045"/>
    <xdr:sp macro="" textlink="">
      <xdr:nvSpPr>
        <xdr:cNvPr id="261" name="テキスト ボックス 260"/>
        <xdr:cNvSpPr txBox="1"/>
      </xdr:nvSpPr>
      <xdr:spPr>
        <a:xfrm>
          <a:off x="863111" y="161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7" name="直線コネクタ 286"/>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0"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1" name="直線コネクタ 290"/>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3"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4" name="フローチャート: 判断 293"/>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6" name="フローチャート: 判断 295"/>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7" name="テキスト ボックス 296"/>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19195</xdr:rowOff>
    </xdr:from>
    <xdr:to>
      <xdr:col>45</xdr:col>
      <xdr:colOff>177800</xdr:colOff>
      <xdr:row>39</xdr:row>
      <xdr:rowOff>98878</xdr:rowOff>
    </xdr:to>
    <xdr:cxnSp macro="">
      <xdr:nvCxnSpPr>
        <xdr:cNvPr id="298" name="直線コネクタ 297"/>
        <xdr:cNvCxnSpPr/>
      </xdr:nvCxnSpPr>
      <xdr:spPr>
        <a:xfrm>
          <a:off x="7861300" y="6705745"/>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299" name="フローチャート: 判断 298"/>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0" name="テキスト ボックス 299"/>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86142</xdr:rowOff>
    </xdr:from>
    <xdr:to>
      <xdr:col>41</xdr:col>
      <xdr:colOff>50800</xdr:colOff>
      <xdr:row>39</xdr:row>
      <xdr:rowOff>19195</xdr:rowOff>
    </xdr:to>
    <xdr:cxnSp macro="">
      <xdr:nvCxnSpPr>
        <xdr:cNvPr id="301" name="直線コネクタ 300"/>
        <xdr:cNvCxnSpPr/>
      </xdr:nvCxnSpPr>
      <xdr:spPr>
        <a:xfrm>
          <a:off x="6972300" y="5743992"/>
          <a:ext cx="889000" cy="96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2" name="フローチャート: 判断 301"/>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3" name="テキスト ボックス 302"/>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4" name="フローチャート: 判断 303"/>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5" name="テキスト ボックス 304"/>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139845</xdr:rowOff>
    </xdr:from>
    <xdr:to>
      <xdr:col>41</xdr:col>
      <xdr:colOff>101600</xdr:colOff>
      <xdr:row>39</xdr:row>
      <xdr:rowOff>69995</xdr:rowOff>
    </xdr:to>
    <xdr:sp macro="" textlink="">
      <xdr:nvSpPr>
        <xdr:cNvPr id="317" name="楕円 316"/>
        <xdr:cNvSpPr/>
      </xdr:nvSpPr>
      <xdr:spPr>
        <a:xfrm>
          <a:off x="7810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61122</xdr:rowOff>
    </xdr:from>
    <xdr:ext cx="378565" cy="259045"/>
    <xdr:sp macro="" textlink="">
      <xdr:nvSpPr>
        <xdr:cNvPr id="318" name="テキスト ボックス 317"/>
        <xdr:cNvSpPr txBox="1"/>
      </xdr:nvSpPr>
      <xdr:spPr>
        <a:xfrm>
          <a:off x="7672017" y="674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35342</xdr:rowOff>
    </xdr:from>
    <xdr:to>
      <xdr:col>36</xdr:col>
      <xdr:colOff>165100</xdr:colOff>
      <xdr:row>33</xdr:row>
      <xdr:rowOff>136942</xdr:rowOff>
    </xdr:to>
    <xdr:sp macro="" textlink="">
      <xdr:nvSpPr>
        <xdr:cNvPr id="319" name="楕円 318"/>
        <xdr:cNvSpPr/>
      </xdr:nvSpPr>
      <xdr:spPr>
        <a:xfrm>
          <a:off x="6921500" y="56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153469</xdr:rowOff>
    </xdr:from>
    <xdr:ext cx="469744" cy="259045"/>
    <xdr:sp macro="" textlink="">
      <xdr:nvSpPr>
        <xdr:cNvPr id="320" name="テキスト ボックス 319"/>
        <xdr:cNvSpPr txBox="1"/>
      </xdr:nvSpPr>
      <xdr:spPr>
        <a:xfrm>
          <a:off x="6737428" y="546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4" name="直線コネクタ 343"/>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5"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6" name="直線コネクタ 345"/>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7"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48" name="直線コネクタ 347"/>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46380</xdr:rowOff>
    </xdr:from>
    <xdr:to>
      <xdr:col>55</xdr:col>
      <xdr:colOff>0</xdr:colOff>
      <xdr:row>55</xdr:row>
      <xdr:rowOff>151829</xdr:rowOff>
    </xdr:to>
    <xdr:cxnSp macro="">
      <xdr:nvCxnSpPr>
        <xdr:cNvPr id="349" name="直線コネクタ 348"/>
        <xdr:cNvCxnSpPr/>
      </xdr:nvCxnSpPr>
      <xdr:spPr>
        <a:xfrm>
          <a:off x="9639300" y="9476130"/>
          <a:ext cx="838200" cy="10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0"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1" name="フローチャート: 判断 350"/>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46380</xdr:rowOff>
    </xdr:from>
    <xdr:to>
      <xdr:col>50</xdr:col>
      <xdr:colOff>114300</xdr:colOff>
      <xdr:row>56</xdr:row>
      <xdr:rowOff>154787</xdr:rowOff>
    </xdr:to>
    <xdr:cxnSp macro="">
      <xdr:nvCxnSpPr>
        <xdr:cNvPr id="352" name="直線コネクタ 351"/>
        <xdr:cNvCxnSpPr/>
      </xdr:nvCxnSpPr>
      <xdr:spPr>
        <a:xfrm flipV="1">
          <a:off x="8750300" y="9476130"/>
          <a:ext cx="889000" cy="2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3" name="フローチャート: 判断 352"/>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4" name="テキスト ボックス 353"/>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112509</xdr:rowOff>
    </xdr:from>
    <xdr:to>
      <xdr:col>45</xdr:col>
      <xdr:colOff>177800</xdr:colOff>
      <xdr:row>56</xdr:row>
      <xdr:rowOff>154787</xdr:rowOff>
    </xdr:to>
    <xdr:cxnSp macro="">
      <xdr:nvCxnSpPr>
        <xdr:cNvPr id="355" name="直線コネクタ 354"/>
        <xdr:cNvCxnSpPr/>
      </xdr:nvCxnSpPr>
      <xdr:spPr>
        <a:xfrm>
          <a:off x="7861300" y="9713709"/>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6" name="フローチャート: 判断 355"/>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7" name="テキスト ボックス 356"/>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112509</xdr:rowOff>
    </xdr:from>
    <xdr:to>
      <xdr:col>41</xdr:col>
      <xdr:colOff>50800</xdr:colOff>
      <xdr:row>57</xdr:row>
      <xdr:rowOff>90018</xdr:rowOff>
    </xdr:to>
    <xdr:cxnSp macro="">
      <xdr:nvCxnSpPr>
        <xdr:cNvPr id="358" name="直線コネクタ 357"/>
        <xdr:cNvCxnSpPr/>
      </xdr:nvCxnSpPr>
      <xdr:spPr>
        <a:xfrm flipV="1">
          <a:off x="6972300" y="9713709"/>
          <a:ext cx="889000" cy="1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59" name="フローチャート: 判断 358"/>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0" name="テキスト ボックス 359"/>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1" name="フローチャート: 判断 360"/>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2" name="テキスト ボックス 361"/>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101029</xdr:rowOff>
    </xdr:from>
    <xdr:to>
      <xdr:col>55</xdr:col>
      <xdr:colOff>50800</xdr:colOff>
      <xdr:row>56</xdr:row>
      <xdr:rowOff>31179</xdr:rowOff>
    </xdr:to>
    <xdr:sp macro="" textlink="">
      <xdr:nvSpPr>
        <xdr:cNvPr id="368" name="楕円 367"/>
        <xdr:cNvSpPr/>
      </xdr:nvSpPr>
      <xdr:spPr>
        <a:xfrm>
          <a:off x="10426700" y="95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123906</xdr:rowOff>
    </xdr:from>
    <xdr:ext cx="534377" cy="259045"/>
    <xdr:sp macro="" textlink="">
      <xdr:nvSpPr>
        <xdr:cNvPr id="369" name="農林水産業費該当値テキスト"/>
        <xdr:cNvSpPr txBox="1"/>
      </xdr:nvSpPr>
      <xdr:spPr>
        <a:xfrm>
          <a:off x="10528300" y="93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167030</xdr:rowOff>
    </xdr:from>
    <xdr:to>
      <xdr:col>50</xdr:col>
      <xdr:colOff>165100</xdr:colOff>
      <xdr:row>55</xdr:row>
      <xdr:rowOff>97180</xdr:rowOff>
    </xdr:to>
    <xdr:sp macro="" textlink="">
      <xdr:nvSpPr>
        <xdr:cNvPr id="370" name="楕円 369"/>
        <xdr:cNvSpPr/>
      </xdr:nvSpPr>
      <xdr:spPr>
        <a:xfrm>
          <a:off x="9588500" y="94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113707</xdr:rowOff>
    </xdr:from>
    <xdr:ext cx="534377" cy="259045"/>
    <xdr:sp macro="" textlink="">
      <xdr:nvSpPr>
        <xdr:cNvPr id="371" name="テキスト ボックス 370"/>
        <xdr:cNvSpPr txBox="1"/>
      </xdr:nvSpPr>
      <xdr:spPr>
        <a:xfrm>
          <a:off x="9372111" y="920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103987</xdr:rowOff>
    </xdr:from>
    <xdr:to>
      <xdr:col>46</xdr:col>
      <xdr:colOff>38100</xdr:colOff>
      <xdr:row>57</xdr:row>
      <xdr:rowOff>34137</xdr:rowOff>
    </xdr:to>
    <xdr:sp macro="" textlink="">
      <xdr:nvSpPr>
        <xdr:cNvPr id="372" name="楕円 371"/>
        <xdr:cNvSpPr/>
      </xdr:nvSpPr>
      <xdr:spPr>
        <a:xfrm>
          <a:off x="86995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25264</xdr:rowOff>
    </xdr:from>
    <xdr:ext cx="534377" cy="259045"/>
    <xdr:sp macro="" textlink="">
      <xdr:nvSpPr>
        <xdr:cNvPr id="373" name="テキスト ボックス 372"/>
        <xdr:cNvSpPr txBox="1"/>
      </xdr:nvSpPr>
      <xdr:spPr>
        <a:xfrm>
          <a:off x="8483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61709</xdr:rowOff>
    </xdr:from>
    <xdr:to>
      <xdr:col>41</xdr:col>
      <xdr:colOff>101600</xdr:colOff>
      <xdr:row>56</xdr:row>
      <xdr:rowOff>163309</xdr:rowOff>
    </xdr:to>
    <xdr:sp macro="" textlink="">
      <xdr:nvSpPr>
        <xdr:cNvPr id="374" name="楕円 373"/>
        <xdr:cNvSpPr/>
      </xdr:nvSpPr>
      <xdr:spPr>
        <a:xfrm>
          <a:off x="7810500" y="96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8386</xdr:rowOff>
    </xdr:from>
    <xdr:ext cx="534377" cy="259045"/>
    <xdr:sp macro="" textlink="">
      <xdr:nvSpPr>
        <xdr:cNvPr id="375" name="テキスト ボックス 374"/>
        <xdr:cNvSpPr txBox="1"/>
      </xdr:nvSpPr>
      <xdr:spPr>
        <a:xfrm>
          <a:off x="7594111" y="94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39218</xdr:rowOff>
    </xdr:from>
    <xdr:to>
      <xdr:col>36</xdr:col>
      <xdr:colOff>165100</xdr:colOff>
      <xdr:row>57</xdr:row>
      <xdr:rowOff>140818</xdr:rowOff>
    </xdr:to>
    <xdr:sp macro="" textlink="">
      <xdr:nvSpPr>
        <xdr:cNvPr id="376" name="楕円 375"/>
        <xdr:cNvSpPr/>
      </xdr:nvSpPr>
      <xdr:spPr>
        <a:xfrm>
          <a:off x="6921500" y="9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131945</xdr:rowOff>
    </xdr:from>
    <xdr:ext cx="534377" cy="259045"/>
    <xdr:sp macro="" textlink="">
      <xdr:nvSpPr>
        <xdr:cNvPr id="377" name="テキスト ボックス 376"/>
        <xdr:cNvSpPr txBox="1"/>
      </xdr:nvSpPr>
      <xdr:spPr>
        <a:xfrm>
          <a:off x="6705111" y="99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1" name="直線コネクタ 400"/>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2"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3" name="直線コネクタ 402"/>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4"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5" name="直線コネクタ 404"/>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26208</xdr:rowOff>
    </xdr:from>
    <xdr:to>
      <xdr:col>55</xdr:col>
      <xdr:colOff>0</xdr:colOff>
      <xdr:row>71</xdr:row>
      <xdr:rowOff>84272</xdr:rowOff>
    </xdr:to>
    <xdr:cxnSp macro="">
      <xdr:nvCxnSpPr>
        <xdr:cNvPr id="406" name="直線コネクタ 405"/>
        <xdr:cNvCxnSpPr/>
      </xdr:nvCxnSpPr>
      <xdr:spPr>
        <a:xfrm>
          <a:off x="9639300" y="12199158"/>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7"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08" name="フローチャート: 判断 407"/>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26208</xdr:rowOff>
    </xdr:from>
    <xdr:to>
      <xdr:col>50</xdr:col>
      <xdr:colOff>114300</xdr:colOff>
      <xdr:row>73</xdr:row>
      <xdr:rowOff>154315</xdr:rowOff>
    </xdr:to>
    <xdr:cxnSp macro="">
      <xdr:nvCxnSpPr>
        <xdr:cNvPr id="409" name="直線コネクタ 408"/>
        <xdr:cNvCxnSpPr/>
      </xdr:nvCxnSpPr>
      <xdr:spPr>
        <a:xfrm flipV="1">
          <a:off x="8750300" y="12199158"/>
          <a:ext cx="889000" cy="47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0" name="フローチャート: 判断 409"/>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1" name="テキスト ボックス 410"/>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154315</xdr:rowOff>
    </xdr:from>
    <xdr:to>
      <xdr:col>45</xdr:col>
      <xdr:colOff>177800</xdr:colOff>
      <xdr:row>78</xdr:row>
      <xdr:rowOff>27899</xdr:rowOff>
    </xdr:to>
    <xdr:cxnSp macro="">
      <xdr:nvCxnSpPr>
        <xdr:cNvPr id="412" name="直線コネクタ 411"/>
        <xdr:cNvCxnSpPr/>
      </xdr:nvCxnSpPr>
      <xdr:spPr>
        <a:xfrm flipV="1">
          <a:off x="7861300" y="12670165"/>
          <a:ext cx="889000" cy="7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3" name="フローチャート: 判断 412"/>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4" name="テキスト ボックス 413"/>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166698</xdr:rowOff>
    </xdr:from>
    <xdr:to>
      <xdr:col>41</xdr:col>
      <xdr:colOff>50800</xdr:colOff>
      <xdr:row>78</xdr:row>
      <xdr:rowOff>27899</xdr:rowOff>
    </xdr:to>
    <xdr:cxnSp macro="">
      <xdr:nvCxnSpPr>
        <xdr:cNvPr id="415" name="直線コネクタ 414"/>
        <xdr:cNvCxnSpPr/>
      </xdr:nvCxnSpPr>
      <xdr:spPr>
        <a:xfrm>
          <a:off x="6972300" y="13196898"/>
          <a:ext cx="889000" cy="2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6" name="フローチャート: 判断 415"/>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7" name="テキスト ボックス 416"/>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18" name="フローチャート: 判断 417"/>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19" name="テキスト ボックス 418"/>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33472</xdr:rowOff>
    </xdr:from>
    <xdr:to>
      <xdr:col>55</xdr:col>
      <xdr:colOff>50800</xdr:colOff>
      <xdr:row>71</xdr:row>
      <xdr:rowOff>135072</xdr:rowOff>
    </xdr:to>
    <xdr:sp macro="" textlink="">
      <xdr:nvSpPr>
        <xdr:cNvPr id="425" name="楕円 424"/>
        <xdr:cNvSpPr/>
      </xdr:nvSpPr>
      <xdr:spPr>
        <a:xfrm>
          <a:off x="10426700" y="122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157949</xdr:rowOff>
    </xdr:from>
    <xdr:ext cx="599010" cy="259045"/>
    <xdr:sp macro="" textlink="">
      <xdr:nvSpPr>
        <xdr:cNvPr id="426" name="商工費該当値テキスト"/>
        <xdr:cNvSpPr txBox="1"/>
      </xdr:nvSpPr>
      <xdr:spPr>
        <a:xfrm>
          <a:off x="10528300" y="1215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146858</xdr:rowOff>
    </xdr:from>
    <xdr:to>
      <xdr:col>50</xdr:col>
      <xdr:colOff>165100</xdr:colOff>
      <xdr:row>71</xdr:row>
      <xdr:rowOff>77008</xdr:rowOff>
    </xdr:to>
    <xdr:sp macro="" textlink="">
      <xdr:nvSpPr>
        <xdr:cNvPr id="427" name="楕円 426"/>
        <xdr:cNvSpPr/>
      </xdr:nvSpPr>
      <xdr:spPr>
        <a:xfrm>
          <a:off x="9588500" y="121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93535</xdr:rowOff>
    </xdr:from>
    <xdr:ext cx="599010" cy="259045"/>
    <xdr:sp macro="" textlink="">
      <xdr:nvSpPr>
        <xdr:cNvPr id="428" name="テキスト ボックス 427"/>
        <xdr:cNvSpPr txBox="1"/>
      </xdr:nvSpPr>
      <xdr:spPr>
        <a:xfrm>
          <a:off x="9339795" y="1192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103515</xdr:rowOff>
    </xdr:from>
    <xdr:to>
      <xdr:col>46</xdr:col>
      <xdr:colOff>38100</xdr:colOff>
      <xdr:row>74</xdr:row>
      <xdr:rowOff>33665</xdr:rowOff>
    </xdr:to>
    <xdr:sp macro="" textlink="">
      <xdr:nvSpPr>
        <xdr:cNvPr id="429" name="楕円 428"/>
        <xdr:cNvSpPr/>
      </xdr:nvSpPr>
      <xdr:spPr>
        <a:xfrm>
          <a:off x="8699500" y="126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50192</xdr:rowOff>
    </xdr:from>
    <xdr:ext cx="599010" cy="259045"/>
    <xdr:sp macro="" textlink="">
      <xdr:nvSpPr>
        <xdr:cNvPr id="430" name="テキスト ボックス 429"/>
        <xdr:cNvSpPr txBox="1"/>
      </xdr:nvSpPr>
      <xdr:spPr>
        <a:xfrm>
          <a:off x="8450795" y="1239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148549</xdr:rowOff>
    </xdr:from>
    <xdr:to>
      <xdr:col>41</xdr:col>
      <xdr:colOff>101600</xdr:colOff>
      <xdr:row>78</xdr:row>
      <xdr:rowOff>78699</xdr:rowOff>
    </xdr:to>
    <xdr:sp macro="" textlink="">
      <xdr:nvSpPr>
        <xdr:cNvPr id="431" name="楕円 430"/>
        <xdr:cNvSpPr/>
      </xdr:nvSpPr>
      <xdr:spPr>
        <a:xfrm>
          <a:off x="7810500" y="133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95226</xdr:rowOff>
    </xdr:from>
    <xdr:ext cx="534377" cy="259045"/>
    <xdr:sp macro="" textlink="">
      <xdr:nvSpPr>
        <xdr:cNvPr id="432" name="テキスト ボックス 431"/>
        <xdr:cNvSpPr txBox="1"/>
      </xdr:nvSpPr>
      <xdr:spPr>
        <a:xfrm>
          <a:off x="7594111" y="131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115898</xdr:rowOff>
    </xdr:from>
    <xdr:to>
      <xdr:col>36</xdr:col>
      <xdr:colOff>165100</xdr:colOff>
      <xdr:row>77</xdr:row>
      <xdr:rowOff>46048</xdr:rowOff>
    </xdr:to>
    <xdr:sp macro="" textlink="">
      <xdr:nvSpPr>
        <xdr:cNvPr id="433" name="楕円 432"/>
        <xdr:cNvSpPr/>
      </xdr:nvSpPr>
      <xdr:spPr>
        <a:xfrm>
          <a:off x="6921500" y="13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62575</xdr:rowOff>
    </xdr:from>
    <xdr:ext cx="534377" cy="259045"/>
    <xdr:sp macro="" textlink="">
      <xdr:nvSpPr>
        <xdr:cNvPr id="434" name="テキスト ボックス 433"/>
        <xdr:cNvSpPr txBox="1"/>
      </xdr:nvSpPr>
      <xdr:spPr>
        <a:xfrm>
          <a:off x="6705111" y="129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58" name="直線コネクタ 457"/>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59"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0" name="直線コネクタ 459"/>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1"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2" name="直線コネクタ 461"/>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153881</xdr:rowOff>
    </xdr:from>
    <xdr:to>
      <xdr:col>55</xdr:col>
      <xdr:colOff>0</xdr:colOff>
      <xdr:row>96</xdr:row>
      <xdr:rowOff>98796</xdr:rowOff>
    </xdr:to>
    <xdr:cxnSp macro="">
      <xdr:nvCxnSpPr>
        <xdr:cNvPr id="463" name="直線コネクタ 462"/>
        <xdr:cNvCxnSpPr/>
      </xdr:nvCxnSpPr>
      <xdr:spPr>
        <a:xfrm flipV="1">
          <a:off x="9639300" y="16441631"/>
          <a:ext cx="838200" cy="1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4"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5" name="フローチャート: 判断 464"/>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98796</xdr:rowOff>
    </xdr:from>
    <xdr:to>
      <xdr:col>50</xdr:col>
      <xdr:colOff>114300</xdr:colOff>
      <xdr:row>96</xdr:row>
      <xdr:rowOff>109426</xdr:rowOff>
    </xdr:to>
    <xdr:cxnSp macro="">
      <xdr:nvCxnSpPr>
        <xdr:cNvPr id="466" name="直線コネクタ 465"/>
        <xdr:cNvCxnSpPr/>
      </xdr:nvCxnSpPr>
      <xdr:spPr>
        <a:xfrm flipV="1">
          <a:off x="8750300" y="1655799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7" name="フローチャート: 判断 466"/>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68" name="テキスト ボックス 467"/>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109426</xdr:rowOff>
    </xdr:from>
    <xdr:to>
      <xdr:col>45</xdr:col>
      <xdr:colOff>177800</xdr:colOff>
      <xdr:row>97</xdr:row>
      <xdr:rowOff>155558</xdr:rowOff>
    </xdr:to>
    <xdr:cxnSp macro="">
      <xdr:nvCxnSpPr>
        <xdr:cNvPr id="469" name="直線コネクタ 468"/>
        <xdr:cNvCxnSpPr/>
      </xdr:nvCxnSpPr>
      <xdr:spPr>
        <a:xfrm flipV="1">
          <a:off x="7861300" y="16568626"/>
          <a:ext cx="889000" cy="2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0" name="フローチャート: 判断 469"/>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1" name="テキスト ボックス 470"/>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155558</xdr:rowOff>
    </xdr:from>
    <xdr:to>
      <xdr:col>41</xdr:col>
      <xdr:colOff>50800</xdr:colOff>
      <xdr:row>98</xdr:row>
      <xdr:rowOff>36274</xdr:rowOff>
    </xdr:to>
    <xdr:cxnSp macro="">
      <xdr:nvCxnSpPr>
        <xdr:cNvPr id="472" name="直線コネクタ 471"/>
        <xdr:cNvCxnSpPr/>
      </xdr:nvCxnSpPr>
      <xdr:spPr>
        <a:xfrm flipV="1">
          <a:off x="6972300" y="16786208"/>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3" name="フローチャート: 判断 472"/>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4" name="テキスト ボックス 473"/>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5" name="フローチャート: 判断 474"/>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6" name="テキスト ボックス 475"/>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103081</xdr:rowOff>
    </xdr:from>
    <xdr:to>
      <xdr:col>55</xdr:col>
      <xdr:colOff>50800</xdr:colOff>
      <xdr:row>96</xdr:row>
      <xdr:rowOff>33231</xdr:rowOff>
    </xdr:to>
    <xdr:sp macro="" textlink="">
      <xdr:nvSpPr>
        <xdr:cNvPr id="482" name="楕円 481"/>
        <xdr:cNvSpPr/>
      </xdr:nvSpPr>
      <xdr:spPr>
        <a:xfrm>
          <a:off x="10426700" y="163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125958</xdr:rowOff>
    </xdr:from>
    <xdr:ext cx="534377" cy="259045"/>
    <xdr:sp macro="" textlink="">
      <xdr:nvSpPr>
        <xdr:cNvPr id="483" name="土木費該当値テキスト"/>
        <xdr:cNvSpPr txBox="1"/>
      </xdr:nvSpPr>
      <xdr:spPr>
        <a:xfrm>
          <a:off x="10528300" y="162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47996</xdr:rowOff>
    </xdr:from>
    <xdr:to>
      <xdr:col>50</xdr:col>
      <xdr:colOff>165100</xdr:colOff>
      <xdr:row>96</xdr:row>
      <xdr:rowOff>149596</xdr:rowOff>
    </xdr:to>
    <xdr:sp macro="" textlink="">
      <xdr:nvSpPr>
        <xdr:cNvPr id="484" name="楕円 483"/>
        <xdr:cNvSpPr/>
      </xdr:nvSpPr>
      <xdr:spPr>
        <a:xfrm>
          <a:off x="9588500" y="165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166123</xdr:rowOff>
    </xdr:from>
    <xdr:ext cx="534377" cy="259045"/>
    <xdr:sp macro="" textlink="">
      <xdr:nvSpPr>
        <xdr:cNvPr id="485" name="テキスト ボックス 484"/>
        <xdr:cNvSpPr txBox="1"/>
      </xdr:nvSpPr>
      <xdr:spPr>
        <a:xfrm>
          <a:off x="9372111" y="162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58626</xdr:rowOff>
    </xdr:from>
    <xdr:to>
      <xdr:col>46</xdr:col>
      <xdr:colOff>38100</xdr:colOff>
      <xdr:row>96</xdr:row>
      <xdr:rowOff>160226</xdr:rowOff>
    </xdr:to>
    <xdr:sp macro="" textlink="">
      <xdr:nvSpPr>
        <xdr:cNvPr id="486" name="楕円 485"/>
        <xdr:cNvSpPr/>
      </xdr:nvSpPr>
      <xdr:spPr>
        <a:xfrm>
          <a:off x="8699500" y="165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5303</xdr:rowOff>
    </xdr:from>
    <xdr:ext cx="534377" cy="259045"/>
    <xdr:sp macro="" textlink="">
      <xdr:nvSpPr>
        <xdr:cNvPr id="487" name="テキスト ボックス 486"/>
        <xdr:cNvSpPr txBox="1"/>
      </xdr:nvSpPr>
      <xdr:spPr>
        <a:xfrm>
          <a:off x="8483111" y="162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104758</xdr:rowOff>
    </xdr:from>
    <xdr:to>
      <xdr:col>41</xdr:col>
      <xdr:colOff>101600</xdr:colOff>
      <xdr:row>98</xdr:row>
      <xdr:rowOff>34908</xdr:rowOff>
    </xdr:to>
    <xdr:sp macro="" textlink="">
      <xdr:nvSpPr>
        <xdr:cNvPr id="488" name="楕円 487"/>
        <xdr:cNvSpPr/>
      </xdr:nvSpPr>
      <xdr:spPr>
        <a:xfrm>
          <a:off x="7810500" y="167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26035</xdr:rowOff>
    </xdr:from>
    <xdr:ext cx="534377" cy="259045"/>
    <xdr:sp macro="" textlink="">
      <xdr:nvSpPr>
        <xdr:cNvPr id="489" name="テキスト ボックス 488"/>
        <xdr:cNvSpPr txBox="1"/>
      </xdr:nvSpPr>
      <xdr:spPr>
        <a:xfrm>
          <a:off x="7594111" y="168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156924</xdr:rowOff>
    </xdr:from>
    <xdr:to>
      <xdr:col>36</xdr:col>
      <xdr:colOff>165100</xdr:colOff>
      <xdr:row>98</xdr:row>
      <xdr:rowOff>87074</xdr:rowOff>
    </xdr:to>
    <xdr:sp macro="" textlink="">
      <xdr:nvSpPr>
        <xdr:cNvPr id="490" name="楕円 489"/>
        <xdr:cNvSpPr/>
      </xdr:nvSpPr>
      <xdr:spPr>
        <a:xfrm>
          <a:off x="6921500" y="167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78201</xdr:rowOff>
    </xdr:from>
    <xdr:ext cx="534377" cy="259045"/>
    <xdr:sp macro="" textlink="">
      <xdr:nvSpPr>
        <xdr:cNvPr id="491" name="テキスト ボックス 490"/>
        <xdr:cNvSpPr txBox="1"/>
      </xdr:nvSpPr>
      <xdr:spPr>
        <a:xfrm>
          <a:off x="6705111" y="168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03" name="テキスト ボックス 50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13" name="テキスト ボックス 51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15" name="テキスト ボックス 51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84550</xdr:rowOff>
    </xdr:from>
    <xdr:to>
      <xdr:col>85</xdr:col>
      <xdr:colOff>126364</xdr:colOff>
      <xdr:row>38</xdr:row>
      <xdr:rowOff>146872</xdr:rowOff>
    </xdr:to>
    <xdr:cxnSp macro="">
      <xdr:nvCxnSpPr>
        <xdr:cNvPr id="519" name="直線コネクタ 518"/>
        <xdr:cNvCxnSpPr/>
      </xdr:nvCxnSpPr>
      <xdr:spPr>
        <a:xfrm flipV="1">
          <a:off x="16317595" y="5742400"/>
          <a:ext cx="1269" cy="91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150699</xdr:rowOff>
    </xdr:from>
    <xdr:ext cx="534377" cy="259045"/>
    <xdr:sp macro="" textlink="">
      <xdr:nvSpPr>
        <xdr:cNvPr id="520" name="消防費最小値テキスト"/>
        <xdr:cNvSpPr txBox="1"/>
      </xdr:nvSpPr>
      <xdr:spPr>
        <a:xfrm>
          <a:off x="16370300" y="66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146872</xdr:rowOff>
    </xdr:from>
    <xdr:to>
      <xdr:col>86</xdr:col>
      <xdr:colOff>25400</xdr:colOff>
      <xdr:row>38</xdr:row>
      <xdr:rowOff>146872</xdr:rowOff>
    </xdr:to>
    <xdr:cxnSp macro="">
      <xdr:nvCxnSpPr>
        <xdr:cNvPr id="521" name="直線コネクタ 520"/>
        <xdr:cNvCxnSpPr/>
      </xdr:nvCxnSpPr>
      <xdr:spPr>
        <a:xfrm>
          <a:off x="16230600" y="666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31227</xdr:rowOff>
    </xdr:from>
    <xdr:ext cx="534377" cy="259045"/>
    <xdr:sp macro="" textlink="">
      <xdr:nvSpPr>
        <xdr:cNvPr id="522" name="消防費最大値テキスト"/>
        <xdr:cNvSpPr txBox="1"/>
      </xdr:nvSpPr>
      <xdr:spPr>
        <a:xfrm>
          <a:off x="16370300" y="551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84550</xdr:rowOff>
    </xdr:from>
    <xdr:to>
      <xdr:col>86</xdr:col>
      <xdr:colOff>25400</xdr:colOff>
      <xdr:row>33</xdr:row>
      <xdr:rowOff>84550</xdr:rowOff>
    </xdr:to>
    <xdr:cxnSp macro="">
      <xdr:nvCxnSpPr>
        <xdr:cNvPr id="523" name="直線コネクタ 522"/>
        <xdr:cNvCxnSpPr/>
      </xdr:nvCxnSpPr>
      <xdr:spPr>
        <a:xfrm>
          <a:off x="16230600" y="57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91594</xdr:rowOff>
    </xdr:from>
    <xdr:to>
      <xdr:col>85</xdr:col>
      <xdr:colOff>127000</xdr:colOff>
      <xdr:row>34</xdr:row>
      <xdr:rowOff>18771</xdr:rowOff>
    </xdr:to>
    <xdr:cxnSp macro="">
      <xdr:nvCxnSpPr>
        <xdr:cNvPr id="524" name="直線コネクタ 523"/>
        <xdr:cNvCxnSpPr/>
      </xdr:nvCxnSpPr>
      <xdr:spPr>
        <a:xfrm>
          <a:off x="15481300" y="5406544"/>
          <a:ext cx="838200" cy="4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57183</xdr:rowOff>
    </xdr:from>
    <xdr:ext cx="534377" cy="259045"/>
    <xdr:sp macro="" textlink="">
      <xdr:nvSpPr>
        <xdr:cNvPr id="525" name="消防費平均値テキスト"/>
        <xdr:cNvSpPr txBox="1"/>
      </xdr:nvSpPr>
      <xdr:spPr>
        <a:xfrm>
          <a:off x="16370300" y="640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78756</xdr:rowOff>
    </xdr:from>
    <xdr:to>
      <xdr:col>85</xdr:col>
      <xdr:colOff>177800</xdr:colOff>
      <xdr:row>38</xdr:row>
      <xdr:rowOff>8906</xdr:rowOff>
    </xdr:to>
    <xdr:sp macro="" textlink="">
      <xdr:nvSpPr>
        <xdr:cNvPr id="526" name="フローチャート: 判断 525"/>
        <xdr:cNvSpPr/>
      </xdr:nvSpPr>
      <xdr:spPr>
        <a:xfrm>
          <a:off x="16268700" y="642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152845</xdr:rowOff>
    </xdr:from>
    <xdr:to>
      <xdr:col>81</xdr:col>
      <xdr:colOff>50800</xdr:colOff>
      <xdr:row>31</xdr:row>
      <xdr:rowOff>91594</xdr:rowOff>
    </xdr:to>
    <xdr:cxnSp macro="">
      <xdr:nvCxnSpPr>
        <xdr:cNvPr id="527" name="直線コネクタ 526"/>
        <xdr:cNvCxnSpPr/>
      </xdr:nvCxnSpPr>
      <xdr:spPr>
        <a:xfrm>
          <a:off x="14592300" y="5296345"/>
          <a:ext cx="889000" cy="1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90615</xdr:rowOff>
    </xdr:from>
    <xdr:to>
      <xdr:col>81</xdr:col>
      <xdr:colOff>101600</xdr:colOff>
      <xdr:row>38</xdr:row>
      <xdr:rowOff>20765</xdr:rowOff>
    </xdr:to>
    <xdr:sp macro="" textlink="">
      <xdr:nvSpPr>
        <xdr:cNvPr id="528" name="フローチャート: 判断 527"/>
        <xdr:cNvSpPr/>
      </xdr:nvSpPr>
      <xdr:spPr>
        <a:xfrm>
          <a:off x="15430500" y="643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11892</xdr:rowOff>
    </xdr:from>
    <xdr:ext cx="534377" cy="259045"/>
    <xdr:sp macro="" textlink="">
      <xdr:nvSpPr>
        <xdr:cNvPr id="529" name="テキスト ボックス 528"/>
        <xdr:cNvSpPr txBox="1"/>
      </xdr:nvSpPr>
      <xdr:spPr>
        <a:xfrm>
          <a:off x="15214111" y="65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152845</xdr:rowOff>
    </xdr:from>
    <xdr:to>
      <xdr:col>76</xdr:col>
      <xdr:colOff>114300</xdr:colOff>
      <xdr:row>34</xdr:row>
      <xdr:rowOff>43917</xdr:rowOff>
    </xdr:to>
    <xdr:cxnSp macro="">
      <xdr:nvCxnSpPr>
        <xdr:cNvPr id="530" name="直線コネクタ 529"/>
        <xdr:cNvCxnSpPr/>
      </xdr:nvCxnSpPr>
      <xdr:spPr>
        <a:xfrm flipV="1">
          <a:off x="13703300" y="5296345"/>
          <a:ext cx="889000" cy="5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88214</xdr:rowOff>
    </xdr:from>
    <xdr:to>
      <xdr:col>76</xdr:col>
      <xdr:colOff>165100</xdr:colOff>
      <xdr:row>38</xdr:row>
      <xdr:rowOff>18365</xdr:rowOff>
    </xdr:to>
    <xdr:sp macro="" textlink="">
      <xdr:nvSpPr>
        <xdr:cNvPr id="531" name="フローチャート: 判断 530"/>
        <xdr:cNvSpPr/>
      </xdr:nvSpPr>
      <xdr:spPr>
        <a:xfrm>
          <a:off x="145415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9491</xdr:rowOff>
    </xdr:from>
    <xdr:ext cx="534377" cy="259045"/>
    <xdr:sp macro="" textlink="">
      <xdr:nvSpPr>
        <xdr:cNvPr id="532" name="テキスト ボックス 531"/>
        <xdr:cNvSpPr txBox="1"/>
      </xdr:nvSpPr>
      <xdr:spPr>
        <a:xfrm>
          <a:off x="14325111"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124470</xdr:rowOff>
    </xdr:from>
    <xdr:to>
      <xdr:col>71</xdr:col>
      <xdr:colOff>177800</xdr:colOff>
      <xdr:row>34</xdr:row>
      <xdr:rowOff>43917</xdr:rowOff>
    </xdr:to>
    <xdr:cxnSp macro="">
      <xdr:nvCxnSpPr>
        <xdr:cNvPr id="533" name="直線コネクタ 532"/>
        <xdr:cNvCxnSpPr/>
      </xdr:nvCxnSpPr>
      <xdr:spPr>
        <a:xfrm>
          <a:off x="12814300" y="5610870"/>
          <a:ext cx="889000" cy="2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80870</xdr:rowOff>
    </xdr:from>
    <xdr:to>
      <xdr:col>72</xdr:col>
      <xdr:colOff>38100</xdr:colOff>
      <xdr:row>38</xdr:row>
      <xdr:rowOff>11020</xdr:rowOff>
    </xdr:to>
    <xdr:sp macro="" textlink="">
      <xdr:nvSpPr>
        <xdr:cNvPr id="534" name="フローチャート: 判断 533"/>
        <xdr:cNvSpPr/>
      </xdr:nvSpPr>
      <xdr:spPr>
        <a:xfrm>
          <a:off x="13652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2147</xdr:rowOff>
    </xdr:from>
    <xdr:ext cx="534377" cy="259045"/>
    <xdr:sp macro="" textlink="">
      <xdr:nvSpPr>
        <xdr:cNvPr id="535" name="テキスト ボックス 534"/>
        <xdr:cNvSpPr txBox="1"/>
      </xdr:nvSpPr>
      <xdr:spPr>
        <a:xfrm>
          <a:off x="13436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75684</xdr:rowOff>
    </xdr:from>
    <xdr:to>
      <xdr:col>67</xdr:col>
      <xdr:colOff>101600</xdr:colOff>
      <xdr:row>38</xdr:row>
      <xdr:rowOff>5834</xdr:rowOff>
    </xdr:to>
    <xdr:sp macro="" textlink="">
      <xdr:nvSpPr>
        <xdr:cNvPr id="536" name="フローチャート: 判断 535"/>
        <xdr:cNvSpPr/>
      </xdr:nvSpPr>
      <xdr:spPr>
        <a:xfrm>
          <a:off x="12763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168411</xdr:rowOff>
    </xdr:from>
    <xdr:ext cx="534377" cy="259045"/>
    <xdr:sp macro="" textlink="">
      <xdr:nvSpPr>
        <xdr:cNvPr id="537" name="テキスト ボックス 536"/>
        <xdr:cNvSpPr txBox="1"/>
      </xdr:nvSpPr>
      <xdr:spPr>
        <a:xfrm>
          <a:off x="12547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139421</xdr:rowOff>
    </xdr:from>
    <xdr:to>
      <xdr:col>85</xdr:col>
      <xdr:colOff>177800</xdr:colOff>
      <xdr:row>34</xdr:row>
      <xdr:rowOff>69571</xdr:rowOff>
    </xdr:to>
    <xdr:sp macro="" textlink="">
      <xdr:nvSpPr>
        <xdr:cNvPr id="543" name="楕円 542"/>
        <xdr:cNvSpPr/>
      </xdr:nvSpPr>
      <xdr:spPr>
        <a:xfrm>
          <a:off x="16268700" y="5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54348</xdr:rowOff>
    </xdr:from>
    <xdr:ext cx="534377" cy="259045"/>
    <xdr:sp macro="" textlink="">
      <xdr:nvSpPr>
        <xdr:cNvPr id="544" name="消防費該当値テキスト"/>
        <xdr:cNvSpPr txBox="1"/>
      </xdr:nvSpPr>
      <xdr:spPr>
        <a:xfrm>
          <a:off x="16370300" y="57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40794</xdr:rowOff>
    </xdr:from>
    <xdr:to>
      <xdr:col>81</xdr:col>
      <xdr:colOff>101600</xdr:colOff>
      <xdr:row>31</xdr:row>
      <xdr:rowOff>142394</xdr:rowOff>
    </xdr:to>
    <xdr:sp macro="" textlink="">
      <xdr:nvSpPr>
        <xdr:cNvPr id="545" name="楕円 544"/>
        <xdr:cNvSpPr/>
      </xdr:nvSpPr>
      <xdr:spPr>
        <a:xfrm>
          <a:off x="15430500" y="53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158921</xdr:rowOff>
    </xdr:from>
    <xdr:ext cx="534377" cy="259045"/>
    <xdr:sp macro="" textlink="">
      <xdr:nvSpPr>
        <xdr:cNvPr id="546" name="テキスト ボックス 545"/>
        <xdr:cNvSpPr txBox="1"/>
      </xdr:nvSpPr>
      <xdr:spPr>
        <a:xfrm>
          <a:off x="15214111" y="5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102045</xdr:rowOff>
    </xdr:from>
    <xdr:to>
      <xdr:col>76</xdr:col>
      <xdr:colOff>165100</xdr:colOff>
      <xdr:row>31</xdr:row>
      <xdr:rowOff>32195</xdr:rowOff>
    </xdr:to>
    <xdr:sp macro="" textlink="">
      <xdr:nvSpPr>
        <xdr:cNvPr id="547" name="楕円 546"/>
        <xdr:cNvSpPr/>
      </xdr:nvSpPr>
      <xdr:spPr>
        <a:xfrm>
          <a:off x="14541500" y="5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48722</xdr:rowOff>
    </xdr:from>
    <xdr:ext cx="599010" cy="259045"/>
    <xdr:sp macro="" textlink="">
      <xdr:nvSpPr>
        <xdr:cNvPr id="548" name="テキスト ボックス 547"/>
        <xdr:cNvSpPr txBox="1"/>
      </xdr:nvSpPr>
      <xdr:spPr>
        <a:xfrm>
          <a:off x="14292795"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164567</xdr:rowOff>
    </xdr:from>
    <xdr:to>
      <xdr:col>72</xdr:col>
      <xdr:colOff>38100</xdr:colOff>
      <xdr:row>34</xdr:row>
      <xdr:rowOff>94717</xdr:rowOff>
    </xdr:to>
    <xdr:sp macro="" textlink="">
      <xdr:nvSpPr>
        <xdr:cNvPr id="549" name="楕円 548"/>
        <xdr:cNvSpPr/>
      </xdr:nvSpPr>
      <xdr:spPr>
        <a:xfrm>
          <a:off x="136525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111244</xdr:rowOff>
    </xdr:from>
    <xdr:ext cx="534377" cy="259045"/>
    <xdr:sp macro="" textlink="">
      <xdr:nvSpPr>
        <xdr:cNvPr id="550" name="テキスト ボックス 549"/>
        <xdr:cNvSpPr txBox="1"/>
      </xdr:nvSpPr>
      <xdr:spPr>
        <a:xfrm>
          <a:off x="13436111" y="55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73670</xdr:rowOff>
    </xdr:from>
    <xdr:to>
      <xdr:col>67</xdr:col>
      <xdr:colOff>101600</xdr:colOff>
      <xdr:row>33</xdr:row>
      <xdr:rowOff>3820</xdr:rowOff>
    </xdr:to>
    <xdr:sp macro="" textlink="">
      <xdr:nvSpPr>
        <xdr:cNvPr id="551" name="楕円 550"/>
        <xdr:cNvSpPr/>
      </xdr:nvSpPr>
      <xdr:spPr>
        <a:xfrm>
          <a:off x="12763500" y="55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20347</xdr:rowOff>
    </xdr:from>
    <xdr:ext cx="534377" cy="259045"/>
    <xdr:sp macro="" textlink="">
      <xdr:nvSpPr>
        <xdr:cNvPr id="552" name="テキスト ボックス 551"/>
        <xdr:cNvSpPr txBox="1"/>
      </xdr:nvSpPr>
      <xdr:spPr>
        <a:xfrm>
          <a:off x="12547111" y="5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6" name="直線コネクタ 575"/>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7"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8" name="直線コネクタ 577"/>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9"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80" name="直線コネクタ 579"/>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77810</xdr:rowOff>
    </xdr:from>
    <xdr:to>
      <xdr:col>85</xdr:col>
      <xdr:colOff>127000</xdr:colOff>
      <xdr:row>56</xdr:row>
      <xdr:rowOff>133924</xdr:rowOff>
    </xdr:to>
    <xdr:cxnSp macro="">
      <xdr:nvCxnSpPr>
        <xdr:cNvPr id="581" name="直線コネクタ 580"/>
        <xdr:cNvCxnSpPr/>
      </xdr:nvCxnSpPr>
      <xdr:spPr>
        <a:xfrm flipV="1">
          <a:off x="15481300" y="9507560"/>
          <a:ext cx="838200" cy="2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2"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3" name="フローチャート: 判断 582"/>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133924</xdr:rowOff>
    </xdr:from>
    <xdr:to>
      <xdr:col>81</xdr:col>
      <xdr:colOff>50800</xdr:colOff>
      <xdr:row>56</xdr:row>
      <xdr:rowOff>163116</xdr:rowOff>
    </xdr:to>
    <xdr:cxnSp macro="">
      <xdr:nvCxnSpPr>
        <xdr:cNvPr id="584" name="直線コネクタ 583"/>
        <xdr:cNvCxnSpPr/>
      </xdr:nvCxnSpPr>
      <xdr:spPr>
        <a:xfrm flipV="1">
          <a:off x="14592300" y="9735124"/>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5" name="フローチャート: 判断 584"/>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6" name="テキスト ボックス 585"/>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89667</xdr:rowOff>
    </xdr:from>
    <xdr:to>
      <xdr:col>76</xdr:col>
      <xdr:colOff>114300</xdr:colOff>
      <xdr:row>56</xdr:row>
      <xdr:rowOff>163116</xdr:rowOff>
    </xdr:to>
    <xdr:cxnSp macro="">
      <xdr:nvCxnSpPr>
        <xdr:cNvPr id="587" name="直線コネクタ 586"/>
        <xdr:cNvCxnSpPr/>
      </xdr:nvCxnSpPr>
      <xdr:spPr>
        <a:xfrm>
          <a:off x="13703300" y="9690867"/>
          <a:ext cx="889000" cy="7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8" name="フローチャート: 判断 587"/>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9" name="テキスト ボックス 588"/>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89667</xdr:rowOff>
    </xdr:from>
    <xdr:to>
      <xdr:col>71</xdr:col>
      <xdr:colOff>177800</xdr:colOff>
      <xdr:row>56</xdr:row>
      <xdr:rowOff>155359</xdr:rowOff>
    </xdr:to>
    <xdr:cxnSp macro="">
      <xdr:nvCxnSpPr>
        <xdr:cNvPr id="590" name="直線コネクタ 589"/>
        <xdr:cNvCxnSpPr/>
      </xdr:nvCxnSpPr>
      <xdr:spPr>
        <a:xfrm flipV="1">
          <a:off x="12814300" y="9690867"/>
          <a:ext cx="889000" cy="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91" name="フローチャート: 判断 590"/>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2" name="テキスト ボックス 591"/>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3" name="フローチャート: 判断 592"/>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4" name="テキスト ボックス 593"/>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27010</xdr:rowOff>
    </xdr:from>
    <xdr:to>
      <xdr:col>85</xdr:col>
      <xdr:colOff>177800</xdr:colOff>
      <xdr:row>55</xdr:row>
      <xdr:rowOff>128610</xdr:rowOff>
    </xdr:to>
    <xdr:sp macro="" textlink="">
      <xdr:nvSpPr>
        <xdr:cNvPr id="600" name="楕円 599"/>
        <xdr:cNvSpPr/>
      </xdr:nvSpPr>
      <xdr:spPr>
        <a:xfrm>
          <a:off x="16268700" y="9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49887</xdr:rowOff>
    </xdr:from>
    <xdr:ext cx="534377" cy="259045"/>
    <xdr:sp macro="" textlink="">
      <xdr:nvSpPr>
        <xdr:cNvPr id="601" name="教育費該当値テキスト"/>
        <xdr:cNvSpPr txBox="1"/>
      </xdr:nvSpPr>
      <xdr:spPr>
        <a:xfrm>
          <a:off x="16370300" y="93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83124</xdr:rowOff>
    </xdr:from>
    <xdr:to>
      <xdr:col>81</xdr:col>
      <xdr:colOff>101600</xdr:colOff>
      <xdr:row>57</xdr:row>
      <xdr:rowOff>13274</xdr:rowOff>
    </xdr:to>
    <xdr:sp macro="" textlink="">
      <xdr:nvSpPr>
        <xdr:cNvPr id="602" name="楕円 601"/>
        <xdr:cNvSpPr/>
      </xdr:nvSpPr>
      <xdr:spPr>
        <a:xfrm>
          <a:off x="15430500" y="96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4401</xdr:rowOff>
    </xdr:from>
    <xdr:ext cx="534377" cy="259045"/>
    <xdr:sp macro="" textlink="">
      <xdr:nvSpPr>
        <xdr:cNvPr id="603" name="テキスト ボックス 602"/>
        <xdr:cNvSpPr txBox="1"/>
      </xdr:nvSpPr>
      <xdr:spPr>
        <a:xfrm>
          <a:off x="15214111" y="97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112316</xdr:rowOff>
    </xdr:from>
    <xdr:to>
      <xdr:col>76</xdr:col>
      <xdr:colOff>165100</xdr:colOff>
      <xdr:row>57</xdr:row>
      <xdr:rowOff>42466</xdr:rowOff>
    </xdr:to>
    <xdr:sp macro="" textlink="">
      <xdr:nvSpPr>
        <xdr:cNvPr id="604" name="楕円 603"/>
        <xdr:cNvSpPr/>
      </xdr:nvSpPr>
      <xdr:spPr>
        <a:xfrm>
          <a:off x="14541500" y="9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33593</xdr:rowOff>
    </xdr:from>
    <xdr:ext cx="534377" cy="259045"/>
    <xdr:sp macro="" textlink="">
      <xdr:nvSpPr>
        <xdr:cNvPr id="605" name="テキスト ボックス 604"/>
        <xdr:cNvSpPr txBox="1"/>
      </xdr:nvSpPr>
      <xdr:spPr>
        <a:xfrm>
          <a:off x="14325111" y="98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38867</xdr:rowOff>
    </xdr:from>
    <xdr:to>
      <xdr:col>72</xdr:col>
      <xdr:colOff>38100</xdr:colOff>
      <xdr:row>56</xdr:row>
      <xdr:rowOff>140467</xdr:rowOff>
    </xdr:to>
    <xdr:sp macro="" textlink="">
      <xdr:nvSpPr>
        <xdr:cNvPr id="606" name="楕円 605"/>
        <xdr:cNvSpPr/>
      </xdr:nvSpPr>
      <xdr:spPr>
        <a:xfrm>
          <a:off x="13652500" y="96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156994</xdr:rowOff>
    </xdr:from>
    <xdr:ext cx="534377" cy="259045"/>
    <xdr:sp macro="" textlink="">
      <xdr:nvSpPr>
        <xdr:cNvPr id="607" name="テキスト ボックス 606"/>
        <xdr:cNvSpPr txBox="1"/>
      </xdr:nvSpPr>
      <xdr:spPr>
        <a:xfrm>
          <a:off x="13436111" y="94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104559</xdr:rowOff>
    </xdr:from>
    <xdr:to>
      <xdr:col>67</xdr:col>
      <xdr:colOff>101600</xdr:colOff>
      <xdr:row>57</xdr:row>
      <xdr:rowOff>34709</xdr:rowOff>
    </xdr:to>
    <xdr:sp macro="" textlink="">
      <xdr:nvSpPr>
        <xdr:cNvPr id="608" name="楕円 607"/>
        <xdr:cNvSpPr/>
      </xdr:nvSpPr>
      <xdr:spPr>
        <a:xfrm>
          <a:off x="12763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25836</xdr:rowOff>
    </xdr:from>
    <xdr:ext cx="534377" cy="259045"/>
    <xdr:sp macro="" textlink="">
      <xdr:nvSpPr>
        <xdr:cNvPr id="609" name="テキスト ボックス 608"/>
        <xdr:cNvSpPr txBox="1"/>
      </xdr:nvSpPr>
      <xdr:spPr>
        <a:xfrm>
          <a:off x="12547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3" name="直線コネクタ 632"/>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6"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7" name="直線コネクタ 636"/>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139218</xdr:rowOff>
    </xdr:from>
    <xdr:to>
      <xdr:col>85</xdr:col>
      <xdr:colOff>127000</xdr:colOff>
      <xdr:row>79</xdr:row>
      <xdr:rowOff>13729</xdr:rowOff>
    </xdr:to>
    <xdr:cxnSp macro="">
      <xdr:nvCxnSpPr>
        <xdr:cNvPr id="638" name="直線コネクタ 637"/>
        <xdr:cNvCxnSpPr/>
      </xdr:nvCxnSpPr>
      <xdr:spPr>
        <a:xfrm>
          <a:off x="15481300" y="1351231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9"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40" name="フローチャート: 判断 639"/>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47397</xdr:rowOff>
    </xdr:from>
    <xdr:to>
      <xdr:col>81</xdr:col>
      <xdr:colOff>50800</xdr:colOff>
      <xdr:row>78</xdr:row>
      <xdr:rowOff>139218</xdr:rowOff>
    </xdr:to>
    <xdr:cxnSp macro="">
      <xdr:nvCxnSpPr>
        <xdr:cNvPr id="641" name="直線コネクタ 640"/>
        <xdr:cNvCxnSpPr/>
      </xdr:nvCxnSpPr>
      <xdr:spPr>
        <a:xfrm>
          <a:off x="14592300" y="13420497"/>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2" name="フローチャート: 判断 641"/>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3" name="テキスト ボックス 642"/>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168033</xdr:rowOff>
    </xdr:from>
    <xdr:to>
      <xdr:col>76</xdr:col>
      <xdr:colOff>114300</xdr:colOff>
      <xdr:row>78</xdr:row>
      <xdr:rowOff>47397</xdr:rowOff>
    </xdr:to>
    <xdr:cxnSp macro="">
      <xdr:nvCxnSpPr>
        <xdr:cNvPr id="644" name="直線コネクタ 643"/>
        <xdr:cNvCxnSpPr/>
      </xdr:nvCxnSpPr>
      <xdr:spPr>
        <a:xfrm>
          <a:off x="13703300" y="13369683"/>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5" name="フローチャート: 判断 644"/>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6" name="テキスト ボックス 645"/>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168033</xdr:rowOff>
    </xdr:from>
    <xdr:to>
      <xdr:col>71</xdr:col>
      <xdr:colOff>177800</xdr:colOff>
      <xdr:row>79</xdr:row>
      <xdr:rowOff>3454</xdr:rowOff>
    </xdr:to>
    <xdr:cxnSp macro="">
      <xdr:nvCxnSpPr>
        <xdr:cNvPr id="647" name="直線コネクタ 646"/>
        <xdr:cNvCxnSpPr/>
      </xdr:nvCxnSpPr>
      <xdr:spPr>
        <a:xfrm flipV="1">
          <a:off x="12814300" y="13369683"/>
          <a:ext cx="889000" cy="1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8" name="フローチャート: 判断 647"/>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9" name="テキスト ボックス 648"/>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50" name="フローチャート: 判断 649"/>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51" name="テキスト ボックス 650"/>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134379</xdr:rowOff>
    </xdr:from>
    <xdr:to>
      <xdr:col>85</xdr:col>
      <xdr:colOff>177800</xdr:colOff>
      <xdr:row>79</xdr:row>
      <xdr:rowOff>64529</xdr:rowOff>
    </xdr:to>
    <xdr:sp macro="" textlink="">
      <xdr:nvSpPr>
        <xdr:cNvPr id="657" name="楕円 656"/>
        <xdr:cNvSpPr/>
      </xdr:nvSpPr>
      <xdr:spPr>
        <a:xfrm>
          <a:off x="16268700" y="135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49306</xdr:rowOff>
    </xdr:from>
    <xdr:ext cx="469744" cy="259045"/>
    <xdr:sp macro="" textlink="">
      <xdr:nvSpPr>
        <xdr:cNvPr id="658" name="災害復旧費該当値テキスト"/>
        <xdr:cNvSpPr txBox="1"/>
      </xdr:nvSpPr>
      <xdr:spPr>
        <a:xfrm>
          <a:off x="16370300" y="1342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88418</xdr:rowOff>
    </xdr:from>
    <xdr:to>
      <xdr:col>81</xdr:col>
      <xdr:colOff>101600</xdr:colOff>
      <xdr:row>79</xdr:row>
      <xdr:rowOff>18568</xdr:rowOff>
    </xdr:to>
    <xdr:sp macro="" textlink="">
      <xdr:nvSpPr>
        <xdr:cNvPr id="659" name="楕円 658"/>
        <xdr:cNvSpPr/>
      </xdr:nvSpPr>
      <xdr:spPr>
        <a:xfrm>
          <a:off x="15430500" y="134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35095</xdr:rowOff>
    </xdr:from>
    <xdr:ext cx="469744" cy="259045"/>
    <xdr:sp macro="" textlink="">
      <xdr:nvSpPr>
        <xdr:cNvPr id="660" name="テキスト ボックス 659"/>
        <xdr:cNvSpPr txBox="1"/>
      </xdr:nvSpPr>
      <xdr:spPr>
        <a:xfrm>
          <a:off x="15246428"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168047</xdr:rowOff>
    </xdr:from>
    <xdr:to>
      <xdr:col>76</xdr:col>
      <xdr:colOff>165100</xdr:colOff>
      <xdr:row>78</xdr:row>
      <xdr:rowOff>98197</xdr:rowOff>
    </xdr:to>
    <xdr:sp macro="" textlink="">
      <xdr:nvSpPr>
        <xdr:cNvPr id="661" name="楕円 660"/>
        <xdr:cNvSpPr/>
      </xdr:nvSpPr>
      <xdr:spPr>
        <a:xfrm>
          <a:off x="14541500" y="133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114724</xdr:rowOff>
    </xdr:from>
    <xdr:ext cx="534377" cy="259045"/>
    <xdr:sp macro="" textlink="">
      <xdr:nvSpPr>
        <xdr:cNvPr id="662" name="テキスト ボックス 661"/>
        <xdr:cNvSpPr txBox="1"/>
      </xdr:nvSpPr>
      <xdr:spPr>
        <a:xfrm>
          <a:off x="14325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117233</xdr:rowOff>
    </xdr:from>
    <xdr:to>
      <xdr:col>72</xdr:col>
      <xdr:colOff>38100</xdr:colOff>
      <xdr:row>78</xdr:row>
      <xdr:rowOff>47383</xdr:rowOff>
    </xdr:to>
    <xdr:sp macro="" textlink="">
      <xdr:nvSpPr>
        <xdr:cNvPr id="663" name="楕円 662"/>
        <xdr:cNvSpPr/>
      </xdr:nvSpPr>
      <xdr:spPr>
        <a:xfrm>
          <a:off x="13652500" y="133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63910</xdr:rowOff>
    </xdr:from>
    <xdr:ext cx="534377" cy="259045"/>
    <xdr:sp macro="" textlink="">
      <xdr:nvSpPr>
        <xdr:cNvPr id="664" name="テキスト ボックス 663"/>
        <xdr:cNvSpPr txBox="1"/>
      </xdr:nvSpPr>
      <xdr:spPr>
        <a:xfrm>
          <a:off x="13436111" y="130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124104</xdr:rowOff>
    </xdr:from>
    <xdr:to>
      <xdr:col>67</xdr:col>
      <xdr:colOff>101600</xdr:colOff>
      <xdr:row>79</xdr:row>
      <xdr:rowOff>54254</xdr:rowOff>
    </xdr:to>
    <xdr:sp macro="" textlink="">
      <xdr:nvSpPr>
        <xdr:cNvPr id="665" name="楕円 664"/>
        <xdr:cNvSpPr/>
      </xdr:nvSpPr>
      <xdr:spPr>
        <a:xfrm>
          <a:off x="127635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45381</xdr:rowOff>
    </xdr:from>
    <xdr:ext cx="469744" cy="259045"/>
    <xdr:sp macro="" textlink="">
      <xdr:nvSpPr>
        <xdr:cNvPr id="666" name="テキスト ボックス 665"/>
        <xdr:cNvSpPr txBox="1"/>
      </xdr:nvSpPr>
      <xdr:spPr>
        <a:xfrm>
          <a:off x="12579428" y="135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90" name="直線コネクタ 689"/>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91"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2" name="直線コネクタ 691"/>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3"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4" name="直線コネクタ 693"/>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68963</xdr:rowOff>
    </xdr:from>
    <xdr:to>
      <xdr:col>85</xdr:col>
      <xdr:colOff>127000</xdr:colOff>
      <xdr:row>97</xdr:row>
      <xdr:rowOff>71585</xdr:rowOff>
    </xdr:to>
    <xdr:cxnSp macro="">
      <xdr:nvCxnSpPr>
        <xdr:cNvPr id="695" name="直線コネクタ 694"/>
        <xdr:cNvCxnSpPr/>
      </xdr:nvCxnSpPr>
      <xdr:spPr>
        <a:xfrm flipV="1">
          <a:off x="15481300" y="16699613"/>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6"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7" name="フローチャート: 判断 696"/>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35531</xdr:rowOff>
    </xdr:from>
    <xdr:to>
      <xdr:col>81</xdr:col>
      <xdr:colOff>50800</xdr:colOff>
      <xdr:row>97</xdr:row>
      <xdr:rowOff>71585</xdr:rowOff>
    </xdr:to>
    <xdr:cxnSp macro="">
      <xdr:nvCxnSpPr>
        <xdr:cNvPr id="698" name="直線コネクタ 697"/>
        <xdr:cNvCxnSpPr/>
      </xdr:nvCxnSpPr>
      <xdr:spPr>
        <a:xfrm>
          <a:off x="14592300" y="16666181"/>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9" name="フローチャート: 判断 698"/>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700" name="テキスト ボックス 699"/>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6556</xdr:rowOff>
    </xdr:from>
    <xdr:to>
      <xdr:col>76</xdr:col>
      <xdr:colOff>114300</xdr:colOff>
      <xdr:row>97</xdr:row>
      <xdr:rowOff>35531</xdr:rowOff>
    </xdr:to>
    <xdr:cxnSp macro="">
      <xdr:nvCxnSpPr>
        <xdr:cNvPr id="701" name="直線コネクタ 700"/>
        <xdr:cNvCxnSpPr/>
      </xdr:nvCxnSpPr>
      <xdr:spPr>
        <a:xfrm>
          <a:off x="13703300" y="16637206"/>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2" name="フローチャート: 判断 701"/>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3" name="テキスト ボックス 702"/>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152372</xdr:rowOff>
    </xdr:from>
    <xdr:to>
      <xdr:col>71</xdr:col>
      <xdr:colOff>177800</xdr:colOff>
      <xdr:row>97</xdr:row>
      <xdr:rowOff>6556</xdr:rowOff>
    </xdr:to>
    <xdr:cxnSp macro="">
      <xdr:nvCxnSpPr>
        <xdr:cNvPr id="704" name="直線コネクタ 703"/>
        <xdr:cNvCxnSpPr/>
      </xdr:nvCxnSpPr>
      <xdr:spPr>
        <a:xfrm>
          <a:off x="12814300" y="16611572"/>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5" name="フローチャート: 判断 704"/>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6" name="テキスト ボックス 705"/>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7" name="フローチャート: 判断 706"/>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8" name="テキスト ボックス 707"/>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18163</xdr:rowOff>
    </xdr:from>
    <xdr:to>
      <xdr:col>85</xdr:col>
      <xdr:colOff>177800</xdr:colOff>
      <xdr:row>97</xdr:row>
      <xdr:rowOff>119763</xdr:rowOff>
    </xdr:to>
    <xdr:sp macro="" textlink="">
      <xdr:nvSpPr>
        <xdr:cNvPr id="714" name="楕円 713"/>
        <xdr:cNvSpPr/>
      </xdr:nvSpPr>
      <xdr:spPr>
        <a:xfrm>
          <a:off x="16268700" y="16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41040</xdr:rowOff>
    </xdr:from>
    <xdr:ext cx="534377" cy="259045"/>
    <xdr:sp macro="" textlink="">
      <xdr:nvSpPr>
        <xdr:cNvPr id="715" name="公債費該当値テキスト"/>
        <xdr:cNvSpPr txBox="1"/>
      </xdr:nvSpPr>
      <xdr:spPr>
        <a:xfrm>
          <a:off x="16370300" y="165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20785</xdr:rowOff>
    </xdr:from>
    <xdr:to>
      <xdr:col>81</xdr:col>
      <xdr:colOff>101600</xdr:colOff>
      <xdr:row>97</xdr:row>
      <xdr:rowOff>122385</xdr:rowOff>
    </xdr:to>
    <xdr:sp macro="" textlink="">
      <xdr:nvSpPr>
        <xdr:cNvPr id="716" name="楕円 715"/>
        <xdr:cNvSpPr/>
      </xdr:nvSpPr>
      <xdr:spPr>
        <a:xfrm>
          <a:off x="15430500" y="166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138912</xdr:rowOff>
    </xdr:from>
    <xdr:ext cx="534377" cy="259045"/>
    <xdr:sp macro="" textlink="">
      <xdr:nvSpPr>
        <xdr:cNvPr id="717" name="テキスト ボックス 716"/>
        <xdr:cNvSpPr txBox="1"/>
      </xdr:nvSpPr>
      <xdr:spPr>
        <a:xfrm>
          <a:off x="15214111" y="164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156181</xdr:rowOff>
    </xdr:from>
    <xdr:to>
      <xdr:col>76</xdr:col>
      <xdr:colOff>165100</xdr:colOff>
      <xdr:row>97</xdr:row>
      <xdr:rowOff>86331</xdr:rowOff>
    </xdr:to>
    <xdr:sp macro="" textlink="">
      <xdr:nvSpPr>
        <xdr:cNvPr id="718" name="楕円 717"/>
        <xdr:cNvSpPr/>
      </xdr:nvSpPr>
      <xdr:spPr>
        <a:xfrm>
          <a:off x="14541500" y="166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102858</xdr:rowOff>
    </xdr:from>
    <xdr:ext cx="534377" cy="259045"/>
    <xdr:sp macro="" textlink="">
      <xdr:nvSpPr>
        <xdr:cNvPr id="719" name="テキスト ボックス 718"/>
        <xdr:cNvSpPr txBox="1"/>
      </xdr:nvSpPr>
      <xdr:spPr>
        <a:xfrm>
          <a:off x="14325111" y="16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127206</xdr:rowOff>
    </xdr:from>
    <xdr:to>
      <xdr:col>72</xdr:col>
      <xdr:colOff>38100</xdr:colOff>
      <xdr:row>97</xdr:row>
      <xdr:rowOff>57356</xdr:rowOff>
    </xdr:to>
    <xdr:sp macro="" textlink="">
      <xdr:nvSpPr>
        <xdr:cNvPr id="720" name="楕円 719"/>
        <xdr:cNvSpPr/>
      </xdr:nvSpPr>
      <xdr:spPr>
        <a:xfrm>
          <a:off x="13652500" y="165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73883</xdr:rowOff>
    </xdr:from>
    <xdr:ext cx="534377" cy="259045"/>
    <xdr:sp macro="" textlink="">
      <xdr:nvSpPr>
        <xdr:cNvPr id="721" name="テキスト ボックス 720"/>
        <xdr:cNvSpPr txBox="1"/>
      </xdr:nvSpPr>
      <xdr:spPr>
        <a:xfrm>
          <a:off x="13436111" y="163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101572</xdr:rowOff>
    </xdr:from>
    <xdr:to>
      <xdr:col>67</xdr:col>
      <xdr:colOff>101600</xdr:colOff>
      <xdr:row>97</xdr:row>
      <xdr:rowOff>31722</xdr:rowOff>
    </xdr:to>
    <xdr:sp macro="" textlink="">
      <xdr:nvSpPr>
        <xdr:cNvPr id="722" name="楕円 721"/>
        <xdr:cNvSpPr/>
      </xdr:nvSpPr>
      <xdr:spPr>
        <a:xfrm>
          <a:off x="12763500" y="165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48249</xdr:rowOff>
    </xdr:from>
    <xdr:ext cx="599010" cy="259045"/>
    <xdr:sp macro="" textlink="">
      <xdr:nvSpPr>
        <xdr:cNvPr id="723" name="テキスト ボックス 722"/>
        <xdr:cNvSpPr txBox="1"/>
      </xdr:nvSpPr>
      <xdr:spPr>
        <a:xfrm>
          <a:off x="12514795" y="163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7" name="直線コネクタ 746"/>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8"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50"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51" name="直線コネクタ 750"/>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3"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4" name="フローチャート: 判断 753"/>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6" name="フローチャート: 判断 755"/>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7" name="テキスト ボックス 756"/>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9" name="フローチャート: 判断 758"/>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60" name="テキスト ボックス 759"/>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2" name="フローチャート: 判断 761"/>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3" name="テキスト ボックス 762"/>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4" name="フローチャート: 判断 763"/>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5" name="テキスト ボックス 764"/>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2"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4" name="直線コネクタ 803"/>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5"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7"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8" name="直線コネクタ 807"/>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10"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11" name="フローチャート: 判断 810"/>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3" name="フローチャート: 判断 812"/>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4" name="テキスト ボックス 813"/>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6" name="フローチャート: 判断 815"/>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7" name="テキスト ボックス 816"/>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9" name="フローチャート: 判断 818"/>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20" name="テキスト ボックス 819"/>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1" name="フローチャート: 判断 820"/>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2" name="テキスト ボックス 821"/>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9"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類似団体より突出して高いもののうち、商工費は、ふるさと室戸応援寄附金事業関連によるもので、近年増加傾向にある。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民生費は、性質別でも挙げたが、類似団体より生活保護費等の扶助費の影響が大きい。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万円積立、</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億円を繰入し</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ポイント増加。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9.98</a:t>
          </a:r>
          <a:r>
            <a:rPr kumimoji="1" lang="ja-JP" altLang="en-US" sz="1400">
              <a:latin typeface="ＭＳ ゴシック" pitchFamily="49" charset="-128"/>
              <a:ea typeface="ＭＳ ゴシック" pitchFamily="49" charset="-128"/>
            </a:rPr>
            <a:t>ポイント下がり、実質収支額が黒字となったこれらの要因は、前年の決算剰余金が大きく関係している。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国民健康保険事業特別会計のみ赤字となっているが、赤字額は前年の</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ポイントから</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ポイントと縮小した。</a:t>
          </a:r>
        </a:p>
        <a:p>
          <a:r>
            <a:rPr kumimoji="1" lang="ja-JP" altLang="en-US" sz="1400">
              <a:latin typeface="ＭＳ ゴシック" pitchFamily="49" charset="-128"/>
              <a:ea typeface="ＭＳ ゴシック" pitchFamily="49" charset="-128"/>
            </a:rPr>
            <a:t>　要因としては、平成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年度から県一運営となったことが主な原因である。</a:t>
          </a:r>
        </a:p>
        <a:p>
          <a:r>
            <a:rPr kumimoji="1" lang="ja-JP" altLang="en-US" sz="1400">
              <a:latin typeface="ＭＳ ゴシック" pitchFamily="49" charset="-128"/>
              <a:ea typeface="ＭＳ ゴシック" pitchFamily="49" charset="-128"/>
            </a:rPr>
            <a:t>　ジェネリック医薬品の利用促進等の医療費抑制対策に引き続き取り組むとともに、国保税の見直しなどにより累積赤字の解消を図る。</a:t>
          </a:r>
        </a:p>
        <a:p>
          <a:r>
            <a:rPr kumimoji="1" lang="ja-JP" altLang="en-US" sz="1400">
              <a:latin typeface="ＭＳ ゴシック" pitchFamily="49" charset="-128"/>
              <a:ea typeface="ＭＳ ゴシック" pitchFamily="49" charset="-128"/>
            </a:rPr>
            <a:t>　今後も連結実質黒字を維持するために、赤字決算となっていない会計についても歳入の確保、歳出の削減に努める。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14484608</v>
      </c>
      <c r="BO4" s="428"/>
      <c r="BP4" s="428"/>
      <c r="BQ4" s="428"/>
      <c r="BR4" s="428"/>
      <c r="BS4" s="428"/>
      <c r="BT4" s="428"/>
      <c r="BU4" s="429"/>
      <c r="BV4" s="427">
        <v>14063111</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3.6</v>
      </c>
      <c r="CU4" s="434"/>
      <c r="CV4" s="434"/>
      <c r="CW4" s="434"/>
      <c r="CX4" s="434"/>
      <c r="CY4" s="434"/>
      <c r="CZ4" s="434"/>
      <c r="DA4" s="435"/>
      <c r="DB4" s="433">
        <v>9.1999999999999993</v>
      </c>
      <c r="DC4" s="434"/>
      <c r="DD4" s="434"/>
      <c r="DE4" s="434"/>
      <c r="DF4" s="434"/>
      <c r="DG4" s="434"/>
      <c r="DH4" s="434"/>
      <c r="DI4" s="435"/>
      <c r="DJ4" s="183"/>
      <c r="DK4" s="183"/>
      <c r="DL4" s="183"/>
      <c r="DM4" s="183"/>
      <c r="DN4" s="183"/>
      <c r="DO4" s="183"/>
    </row>
    <row r="5" spans="1:119" ht="18.75" customHeight="1">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13932962</v>
      </c>
      <c r="BO5" s="465"/>
      <c r="BP5" s="465"/>
      <c r="BQ5" s="465"/>
      <c r="BR5" s="465"/>
      <c r="BS5" s="465"/>
      <c r="BT5" s="465"/>
      <c r="BU5" s="466"/>
      <c r="BV5" s="464">
        <v>13481640</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96.2</v>
      </c>
      <c r="CU5" s="462"/>
      <c r="CV5" s="462"/>
      <c r="CW5" s="462"/>
      <c r="CX5" s="462"/>
      <c r="CY5" s="462"/>
      <c r="CZ5" s="462"/>
      <c r="DA5" s="463"/>
      <c r="DB5" s="461">
        <v>91.5</v>
      </c>
      <c r="DC5" s="462"/>
      <c r="DD5" s="462"/>
      <c r="DE5" s="462"/>
      <c r="DF5" s="462"/>
      <c r="DG5" s="462"/>
      <c r="DH5" s="462"/>
      <c r="DI5" s="463"/>
      <c r="DJ5" s="183"/>
      <c r="DK5" s="183"/>
      <c r="DL5" s="183"/>
      <c r="DM5" s="183"/>
      <c r="DN5" s="183"/>
      <c r="DO5" s="183"/>
    </row>
    <row r="6" spans="1:119" ht="18.75" customHeight="1">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102</v>
      </c>
      <c r="AV6" s="497"/>
      <c r="AW6" s="497"/>
      <c r="AX6" s="497"/>
      <c r="AY6" s="498" t="s">
        <v>103</v>
      </c>
      <c r="AZ6" s="499"/>
      <c r="BA6" s="499"/>
      <c r="BB6" s="499"/>
      <c r="BC6" s="499"/>
      <c r="BD6" s="499"/>
      <c r="BE6" s="499"/>
      <c r="BF6" s="499"/>
      <c r="BG6" s="499"/>
      <c r="BH6" s="499"/>
      <c r="BI6" s="499"/>
      <c r="BJ6" s="499"/>
      <c r="BK6" s="499"/>
      <c r="BL6" s="499"/>
      <c r="BM6" s="500"/>
      <c r="BN6" s="464">
        <v>551646</v>
      </c>
      <c r="BO6" s="465"/>
      <c r="BP6" s="465"/>
      <c r="BQ6" s="465"/>
      <c r="BR6" s="465"/>
      <c r="BS6" s="465"/>
      <c r="BT6" s="465"/>
      <c r="BU6" s="466"/>
      <c r="BV6" s="464">
        <v>581471</v>
      </c>
      <c r="BW6" s="465"/>
      <c r="BX6" s="465"/>
      <c r="BY6" s="465"/>
      <c r="BZ6" s="465"/>
      <c r="CA6" s="465"/>
      <c r="CB6" s="465"/>
      <c r="CC6" s="466"/>
      <c r="CD6" s="467" t="s">
        <v>104</v>
      </c>
      <c r="CE6" s="468"/>
      <c r="CF6" s="468"/>
      <c r="CG6" s="468"/>
      <c r="CH6" s="468"/>
      <c r="CI6" s="468"/>
      <c r="CJ6" s="468"/>
      <c r="CK6" s="468"/>
      <c r="CL6" s="468"/>
      <c r="CM6" s="468"/>
      <c r="CN6" s="468"/>
      <c r="CO6" s="468"/>
      <c r="CP6" s="468"/>
      <c r="CQ6" s="468"/>
      <c r="CR6" s="468"/>
      <c r="CS6" s="469"/>
      <c r="CT6" s="501">
        <v>100.2</v>
      </c>
      <c r="CU6" s="502"/>
      <c r="CV6" s="502"/>
      <c r="CW6" s="502"/>
      <c r="CX6" s="502"/>
      <c r="CY6" s="502"/>
      <c r="CZ6" s="502"/>
      <c r="DA6" s="503"/>
      <c r="DB6" s="501">
        <v>95.2</v>
      </c>
      <c r="DC6" s="502"/>
      <c r="DD6" s="502"/>
      <c r="DE6" s="502"/>
      <c r="DF6" s="502"/>
      <c r="DG6" s="502"/>
      <c r="DH6" s="502"/>
      <c r="DI6" s="503"/>
      <c r="DJ6" s="183"/>
      <c r="DK6" s="183"/>
      <c r="DL6" s="183"/>
      <c r="DM6" s="183"/>
      <c r="DN6" s="183"/>
      <c r="DO6" s="183"/>
    </row>
    <row r="7" spans="1:119" ht="18.75" customHeight="1">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105</v>
      </c>
      <c r="AN7" s="494"/>
      <c r="AO7" s="494"/>
      <c r="AP7" s="494"/>
      <c r="AQ7" s="494"/>
      <c r="AR7" s="494"/>
      <c r="AS7" s="494"/>
      <c r="AT7" s="495"/>
      <c r="AU7" s="496" t="s">
        <v>106</v>
      </c>
      <c r="AV7" s="497"/>
      <c r="AW7" s="497"/>
      <c r="AX7" s="497"/>
      <c r="AY7" s="498" t="s">
        <v>107</v>
      </c>
      <c r="AZ7" s="499"/>
      <c r="BA7" s="499"/>
      <c r="BB7" s="499"/>
      <c r="BC7" s="499"/>
      <c r="BD7" s="499"/>
      <c r="BE7" s="499"/>
      <c r="BF7" s="499"/>
      <c r="BG7" s="499"/>
      <c r="BH7" s="499"/>
      <c r="BI7" s="499"/>
      <c r="BJ7" s="499"/>
      <c r="BK7" s="499"/>
      <c r="BL7" s="499"/>
      <c r="BM7" s="500"/>
      <c r="BN7" s="464">
        <v>363944</v>
      </c>
      <c r="BO7" s="465"/>
      <c r="BP7" s="465"/>
      <c r="BQ7" s="465"/>
      <c r="BR7" s="465"/>
      <c r="BS7" s="465"/>
      <c r="BT7" s="465"/>
      <c r="BU7" s="466"/>
      <c r="BV7" s="464">
        <v>91776</v>
      </c>
      <c r="BW7" s="465"/>
      <c r="BX7" s="465"/>
      <c r="BY7" s="465"/>
      <c r="BZ7" s="465"/>
      <c r="CA7" s="465"/>
      <c r="CB7" s="465"/>
      <c r="CC7" s="466"/>
      <c r="CD7" s="467" t="s">
        <v>108</v>
      </c>
      <c r="CE7" s="468"/>
      <c r="CF7" s="468"/>
      <c r="CG7" s="468"/>
      <c r="CH7" s="468"/>
      <c r="CI7" s="468"/>
      <c r="CJ7" s="468"/>
      <c r="CK7" s="468"/>
      <c r="CL7" s="468"/>
      <c r="CM7" s="468"/>
      <c r="CN7" s="468"/>
      <c r="CO7" s="468"/>
      <c r="CP7" s="468"/>
      <c r="CQ7" s="468"/>
      <c r="CR7" s="468"/>
      <c r="CS7" s="469"/>
      <c r="CT7" s="464">
        <v>5233754</v>
      </c>
      <c r="CU7" s="465"/>
      <c r="CV7" s="465"/>
      <c r="CW7" s="465"/>
      <c r="CX7" s="465"/>
      <c r="CY7" s="465"/>
      <c r="CZ7" s="465"/>
      <c r="DA7" s="466"/>
      <c r="DB7" s="464">
        <v>5338960</v>
      </c>
      <c r="DC7" s="465"/>
      <c r="DD7" s="465"/>
      <c r="DE7" s="465"/>
      <c r="DF7" s="465"/>
      <c r="DG7" s="465"/>
      <c r="DH7" s="465"/>
      <c r="DI7" s="466"/>
      <c r="DJ7" s="183"/>
      <c r="DK7" s="183"/>
      <c r="DL7" s="183"/>
      <c r="DM7" s="183"/>
      <c r="DN7" s="183"/>
      <c r="DO7" s="183"/>
    </row>
    <row r="8" spans="1:119" ht="18.75" customHeight="1" thickBot="1">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109</v>
      </c>
      <c r="AN8" s="494"/>
      <c r="AO8" s="494"/>
      <c r="AP8" s="494"/>
      <c r="AQ8" s="494"/>
      <c r="AR8" s="494"/>
      <c r="AS8" s="494"/>
      <c r="AT8" s="495"/>
      <c r="AU8" s="496" t="s">
        <v>94</v>
      </c>
      <c r="AV8" s="497"/>
      <c r="AW8" s="497"/>
      <c r="AX8" s="497"/>
      <c r="AY8" s="498" t="s">
        <v>110</v>
      </c>
      <c r="AZ8" s="499"/>
      <c r="BA8" s="499"/>
      <c r="BB8" s="499"/>
      <c r="BC8" s="499"/>
      <c r="BD8" s="499"/>
      <c r="BE8" s="499"/>
      <c r="BF8" s="499"/>
      <c r="BG8" s="499"/>
      <c r="BH8" s="499"/>
      <c r="BI8" s="499"/>
      <c r="BJ8" s="499"/>
      <c r="BK8" s="499"/>
      <c r="BL8" s="499"/>
      <c r="BM8" s="500"/>
      <c r="BN8" s="464">
        <v>187702</v>
      </c>
      <c r="BO8" s="465"/>
      <c r="BP8" s="465"/>
      <c r="BQ8" s="465"/>
      <c r="BR8" s="465"/>
      <c r="BS8" s="465"/>
      <c r="BT8" s="465"/>
      <c r="BU8" s="466"/>
      <c r="BV8" s="464">
        <v>489695</v>
      </c>
      <c r="BW8" s="465"/>
      <c r="BX8" s="465"/>
      <c r="BY8" s="465"/>
      <c r="BZ8" s="465"/>
      <c r="CA8" s="465"/>
      <c r="CB8" s="465"/>
      <c r="CC8" s="466"/>
      <c r="CD8" s="467" t="s">
        <v>111</v>
      </c>
      <c r="CE8" s="468"/>
      <c r="CF8" s="468"/>
      <c r="CG8" s="468"/>
      <c r="CH8" s="468"/>
      <c r="CI8" s="468"/>
      <c r="CJ8" s="468"/>
      <c r="CK8" s="468"/>
      <c r="CL8" s="468"/>
      <c r="CM8" s="468"/>
      <c r="CN8" s="468"/>
      <c r="CO8" s="468"/>
      <c r="CP8" s="468"/>
      <c r="CQ8" s="468"/>
      <c r="CR8" s="468"/>
      <c r="CS8" s="469"/>
      <c r="CT8" s="504">
        <v>0.23</v>
      </c>
      <c r="CU8" s="505"/>
      <c r="CV8" s="505"/>
      <c r="CW8" s="505"/>
      <c r="CX8" s="505"/>
      <c r="CY8" s="505"/>
      <c r="CZ8" s="505"/>
      <c r="DA8" s="506"/>
      <c r="DB8" s="504">
        <v>0.23</v>
      </c>
      <c r="DC8" s="505"/>
      <c r="DD8" s="505"/>
      <c r="DE8" s="505"/>
      <c r="DF8" s="505"/>
      <c r="DG8" s="505"/>
      <c r="DH8" s="505"/>
      <c r="DI8" s="506"/>
      <c r="DJ8" s="183"/>
      <c r="DK8" s="183"/>
      <c r="DL8" s="183"/>
      <c r="DM8" s="183"/>
      <c r="DN8" s="183"/>
      <c r="DO8" s="183"/>
    </row>
    <row r="9" spans="1:119" ht="18.75" customHeight="1" thickBot="1">
      <c r="A9" s="184"/>
      <c r="B9" s="458" t="s">
        <v>112</v>
      </c>
      <c r="C9" s="459"/>
      <c r="D9" s="459"/>
      <c r="E9" s="459"/>
      <c r="F9" s="459"/>
      <c r="G9" s="459"/>
      <c r="H9" s="459"/>
      <c r="I9" s="459"/>
      <c r="J9" s="459"/>
      <c r="K9" s="507"/>
      <c r="L9" s="508" t="s">
        <v>113</v>
      </c>
      <c r="M9" s="509"/>
      <c r="N9" s="509"/>
      <c r="O9" s="509"/>
      <c r="P9" s="509"/>
      <c r="Q9" s="510"/>
      <c r="R9" s="511">
        <v>13524</v>
      </c>
      <c r="S9" s="512"/>
      <c r="T9" s="512"/>
      <c r="U9" s="512"/>
      <c r="V9" s="513"/>
      <c r="W9" s="421" t="s">
        <v>114</v>
      </c>
      <c r="X9" s="422"/>
      <c r="Y9" s="422"/>
      <c r="Z9" s="422"/>
      <c r="AA9" s="422"/>
      <c r="AB9" s="422"/>
      <c r="AC9" s="422"/>
      <c r="AD9" s="422"/>
      <c r="AE9" s="422"/>
      <c r="AF9" s="422"/>
      <c r="AG9" s="422"/>
      <c r="AH9" s="422"/>
      <c r="AI9" s="422"/>
      <c r="AJ9" s="422"/>
      <c r="AK9" s="422"/>
      <c r="AL9" s="423"/>
      <c r="AM9" s="493" t="s">
        <v>115</v>
      </c>
      <c r="AN9" s="494"/>
      <c r="AO9" s="494"/>
      <c r="AP9" s="494"/>
      <c r="AQ9" s="494"/>
      <c r="AR9" s="494"/>
      <c r="AS9" s="494"/>
      <c r="AT9" s="495"/>
      <c r="AU9" s="496" t="s">
        <v>94</v>
      </c>
      <c r="AV9" s="497"/>
      <c r="AW9" s="497"/>
      <c r="AX9" s="497"/>
      <c r="AY9" s="498" t="s">
        <v>116</v>
      </c>
      <c r="AZ9" s="499"/>
      <c r="BA9" s="499"/>
      <c r="BB9" s="499"/>
      <c r="BC9" s="499"/>
      <c r="BD9" s="499"/>
      <c r="BE9" s="499"/>
      <c r="BF9" s="499"/>
      <c r="BG9" s="499"/>
      <c r="BH9" s="499"/>
      <c r="BI9" s="499"/>
      <c r="BJ9" s="499"/>
      <c r="BK9" s="499"/>
      <c r="BL9" s="499"/>
      <c r="BM9" s="500"/>
      <c r="BN9" s="464">
        <v>-301993</v>
      </c>
      <c r="BO9" s="465"/>
      <c r="BP9" s="465"/>
      <c r="BQ9" s="465"/>
      <c r="BR9" s="465"/>
      <c r="BS9" s="465"/>
      <c r="BT9" s="465"/>
      <c r="BU9" s="466"/>
      <c r="BV9" s="464">
        <v>258935</v>
      </c>
      <c r="BW9" s="465"/>
      <c r="BX9" s="465"/>
      <c r="BY9" s="465"/>
      <c r="BZ9" s="465"/>
      <c r="CA9" s="465"/>
      <c r="CB9" s="465"/>
      <c r="CC9" s="466"/>
      <c r="CD9" s="467" t="s">
        <v>117</v>
      </c>
      <c r="CE9" s="468"/>
      <c r="CF9" s="468"/>
      <c r="CG9" s="468"/>
      <c r="CH9" s="468"/>
      <c r="CI9" s="468"/>
      <c r="CJ9" s="468"/>
      <c r="CK9" s="468"/>
      <c r="CL9" s="468"/>
      <c r="CM9" s="468"/>
      <c r="CN9" s="468"/>
      <c r="CO9" s="468"/>
      <c r="CP9" s="468"/>
      <c r="CQ9" s="468"/>
      <c r="CR9" s="468"/>
      <c r="CS9" s="469"/>
      <c r="CT9" s="461">
        <v>14.8</v>
      </c>
      <c r="CU9" s="462"/>
      <c r="CV9" s="462"/>
      <c r="CW9" s="462"/>
      <c r="CX9" s="462"/>
      <c r="CY9" s="462"/>
      <c r="CZ9" s="462"/>
      <c r="DA9" s="463"/>
      <c r="DB9" s="461">
        <v>15.8</v>
      </c>
      <c r="DC9" s="462"/>
      <c r="DD9" s="462"/>
      <c r="DE9" s="462"/>
      <c r="DF9" s="462"/>
      <c r="DG9" s="462"/>
      <c r="DH9" s="462"/>
      <c r="DI9" s="463"/>
      <c r="DJ9" s="183"/>
      <c r="DK9" s="183"/>
      <c r="DL9" s="183"/>
      <c r="DM9" s="183"/>
      <c r="DN9" s="183"/>
      <c r="DO9" s="183"/>
    </row>
    <row r="10" spans="1:119" ht="18.75" customHeight="1" thickBot="1">
      <c r="A10" s="184"/>
      <c r="B10" s="458"/>
      <c r="C10" s="459"/>
      <c r="D10" s="459"/>
      <c r="E10" s="459"/>
      <c r="F10" s="459"/>
      <c r="G10" s="459"/>
      <c r="H10" s="459"/>
      <c r="I10" s="459"/>
      <c r="J10" s="459"/>
      <c r="K10" s="507"/>
      <c r="L10" s="514" t="s">
        <v>118</v>
      </c>
      <c r="M10" s="494"/>
      <c r="N10" s="494"/>
      <c r="O10" s="494"/>
      <c r="P10" s="494"/>
      <c r="Q10" s="495"/>
      <c r="R10" s="515">
        <v>15210</v>
      </c>
      <c r="S10" s="516"/>
      <c r="T10" s="516"/>
      <c r="U10" s="516"/>
      <c r="V10" s="517"/>
      <c r="W10" s="452"/>
      <c r="X10" s="453"/>
      <c r="Y10" s="453"/>
      <c r="Z10" s="453"/>
      <c r="AA10" s="453"/>
      <c r="AB10" s="453"/>
      <c r="AC10" s="453"/>
      <c r="AD10" s="453"/>
      <c r="AE10" s="453"/>
      <c r="AF10" s="453"/>
      <c r="AG10" s="453"/>
      <c r="AH10" s="453"/>
      <c r="AI10" s="453"/>
      <c r="AJ10" s="453"/>
      <c r="AK10" s="453"/>
      <c r="AL10" s="456"/>
      <c r="AM10" s="493" t="s">
        <v>119</v>
      </c>
      <c r="AN10" s="494"/>
      <c r="AO10" s="494"/>
      <c r="AP10" s="494"/>
      <c r="AQ10" s="494"/>
      <c r="AR10" s="494"/>
      <c r="AS10" s="494"/>
      <c r="AT10" s="495"/>
      <c r="AU10" s="496" t="s">
        <v>120</v>
      </c>
      <c r="AV10" s="497"/>
      <c r="AW10" s="497"/>
      <c r="AX10" s="497"/>
      <c r="AY10" s="498" t="s">
        <v>121</v>
      </c>
      <c r="AZ10" s="499"/>
      <c r="BA10" s="499"/>
      <c r="BB10" s="499"/>
      <c r="BC10" s="499"/>
      <c r="BD10" s="499"/>
      <c r="BE10" s="499"/>
      <c r="BF10" s="499"/>
      <c r="BG10" s="499"/>
      <c r="BH10" s="499"/>
      <c r="BI10" s="499"/>
      <c r="BJ10" s="499"/>
      <c r="BK10" s="499"/>
      <c r="BL10" s="499"/>
      <c r="BM10" s="500"/>
      <c r="BN10" s="464">
        <v>253102</v>
      </c>
      <c r="BO10" s="465"/>
      <c r="BP10" s="465"/>
      <c r="BQ10" s="465"/>
      <c r="BR10" s="465"/>
      <c r="BS10" s="465"/>
      <c r="BT10" s="465"/>
      <c r="BU10" s="466"/>
      <c r="BV10" s="464">
        <v>122230</v>
      </c>
      <c r="BW10" s="465"/>
      <c r="BX10" s="465"/>
      <c r="BY10" s="465"/>
      <c r="BZ10" s="465"/>
      <c r="CA10" s="465"/>
      <c r="CB10" s="465"/>
      <c r="CC10" s="466"/>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126</v>
      </c>
      <c r="AV11" s="497"/>
      <c r="AW11" s="497"/>
      <c r="AX11" s="497"/>
      <c r="AY11" s="498" t="s">
        <v>127</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129</v>
      </c>
      <c r="DC11" s="505"/>
      <c r="DD11" s="505"/>
      <c r="DE11" s="505"/>
      <c r="DF11" s="505"/>
      <c r="DG11" s="505"/>
      <c r="DH11" s="505"/>
      <c r="DI11" s="506"/>
      <c r="DJ11" s="183"/>
      <c r="DK11" s="183"/>
      <c r="DL11" s="183"/>
      <c r="DM11" s="183"/>
      <c r="DN11" s="183"/>
      <c r="DO11" s="183"/>
    </row>
    <row r="12" spans="1:119" ht="18.75" customHeight="1">
      <c r="A12" s="184"/>
      <c r="B12" s="524" t="s">
        <v>130</v>
      </c>
      <c r="C12" s="525"/>
      <c r="D12" s="525"/>
      <c r="E12" s="525"/>
      <c r="F12" s="525"/>
      <c r="G12" s="525"/>
      <c r="H12" s="525"/>
      <c r="I12" s="525"/>
      <c r="J12" s="525"/>
      <c r="K12" s="526"/>
      <c r="L12" s="533" t="s">
        <v>131</v>
      </c>
      <c r="M12" s="534"/>
      <c r="N12" s="534"/>
      <c r="O12" s="534"/>
      <c r="P12" s="534"/>
      <c r="Q12" s="535"/>
      <c r="R12" s="536">
        <v>13414</v>
      </c>
      <c r="S12" s="537"/>
      <c r="T12" s="537"/>
      <c r="U12" s="537"/>
      <c r="V12" s="538"/>
      <c r="W12" s="539" t="s">
        <v>1</v>
      </c>
      <c r="X12" s="497"/>
      <c r="Y12" s="497"/>
      <c r="Z12" s="497"/>
      <c r="AA12" s="497"/>
      <c r="AB12" s="540"/>
      <c r="AC12" s="496" t="s">
        <v>132</v>
      </c>
      <c r="AD12" s="497"/>
      <c r="AE12" s="497"/>
      <c r="AF12" s="497"/>
      <c r="AG12" s="540"/>
      <c r="AH12" s="496" t="s">
        <v>133</v>
      </c>
      <c r="AI12" s="497"/>
      <c r="AJ12" s="497"/>
      <c r="AK12" s="497"/>
      <c r="AL12" s="541"/>
      <c r="AM12" s="493" t="s">
        <v>134</v>
      </c>
      <c r="AN12" s="494"/>
      <c r="AO12" s="494"/>
      <c r="AP12" s="494"/>
      <c r="AQ12" s="494"/>
      <c r="AR12" s="494"/>
      <c r="AS12" s="494"/>
      <c r="AT12" s="495"/>
      <c r="AU12" s="496" t="s">
        <v>106</v>
      </c>
      <c r="AV12" s="497"/>
      <c r="AW12" s="497"/>
      <c r="AX12" s="497"/>
      <c r="AY12" s="498" t="s">
        <v>135</v>
      </c>
      <c r="AZ12" s="499"/>
      <c r="BA12" s="499"/>
      <c r="BB12" s="499"/>
      <c r="BC12" s="499"/>
      <c r="BD12" s="499"/>
      <c r="BE12" s="499"/>
      <c r="BF12" s="499"/>
      <c r="BG12" s="499"/>
      <c r="BH12" s="499"/>
      <c r="BI12" s="499"/>
      <c r="BJ12" s="499"/>
      <c r="BK12" s="499"/>
      <c r="BL12" s="499"/>
      <c r="BM12" s="500"/>
      <c r="BN12" s="464">
        <v>100000</v>
      </c>
      <c r="BO12" s="465"/>
      <c r="BP12" s="465"/>
      <c r="BQ12" s="465"/>
      <c r="BR12" s="465"/>
      <c r="BS12" s="465"/>
      <c r="BT12" s="465"/>
      <c r="BU12" s="466"/>
      <c r="BV12" s="464">
        <v>0</v>
      </c>
      <c r="BW12" s="465"/>
      <c r="BX12" s="465"/>
      <c r="BY12" s="465"/>
      <c r="BZ12" s="465"/>
      <c r="CA12" s="465"/>
      <c r="CB12" s="465"/>
      <c r="CC12" s="466"/>
      <c r="CD12" s="467" t="s">
        <v>136</v>
      </c>
      <c r="CE12" s="468"/>
      <c r="CF12" s="468"/>
      <c r="CG12" s="468"/>
      <c r="CH12" s="468"/>
      <c r="CI12" s="468"/>
      <c r="CJ12" s="468"/>
      <c r="CK12" s="468"/>
      <c r="CL12" s="468"/>
      <c r="CM12" s="468"/>
      <c r="CN12" s="468"/>
      <c r="CO12" s="468"/>
      <c r="CP12" s="468"/>
      <c r="CQ12" s="468"/>
      <c r="CR12" s="468"/>
      <c r="CS12" s="469"/>
      <c r="CT12" s="504" t="s">
        <v>137</v>
      </c>
      <c r="CU12" s="505"/>
      <c r="CV12" s="505"/>
      <c r="CW12" s="505"/>
      <c r="CX12" s="505"/>
      <c r="CY12" s="505"/>
      <c r="CZ12" s="505"/>
      <c r="DA12" s="506"/>
      <c r="DB12" s="504" t="s">
        <v>138</v>
      </c>
      <c r="DC12" s="505"/>
      <c r="DD12" s="505"/>
      <c r="DE12" s="505"/>
      <c r="DF12" s="505"/>
      <c r="DG12" s="505"/>
      <c r="DH12" s="505"/>
      <c r="DI12" s="506"/>
      <c r="DJ12" s="183"/>
      <c r="DK12" s="183"/>
      <c r="DL12" s="183"/>
      <c r="DM12" s="183"/>
      <c r="DN12" s="183"/>
      <c r="DO12" s="183"/>
    </row>
    <row r="13" spans="1:119" ht="18.75" customHeight="1">
      <c r="A13" s="184"/>
      <c r="B13" s="527"/>
      <c r="C13" s="528"/>
      <c r="D13" s="528"/>
      <c r="E13" s="528"/>
      <c r="F13" s="528"/>
      <c r="G13" s="528"/>
      <c r="H13" s="528"/>
      <c r="I13" s="528"/>
      <c r="J13" s="528"/>
      <c r="K13" s="529"/>
      <c r="L13" s="194"/>
      <c r="M13" s="552" t="s">
        <v>139</v>
      </c>
      <c r="N13" s="553"/>
      <c r="O13" s="553"/>
      <c r="P13" s="553"/>
      <c r="Q13" s="554"/>
      <c r="R13" s="545">
        <v>13331</v>
      </c>
      <c r="S13" s="546"/>
      <c r="T13" s="546"/>
      <c r="U13" s="546"/>
      <c r="V13" s="547"/>
      <c r="W13" s="480" t="s">
        <v>140</v>
      </c>
      <c r="X13" s="481"/>
      <c r="Y13" s="481"/>
      <c r="Z13" s="481"/>
      <c r="AA13" s="481"/>
      <c r="AB13" s="471"/>
      <c r="AC13" s="515">
        <v>1108</v>
      </c>
      <c r="AD13" s="516"/>
      <c r="AE13" s="516"/>
      <c r="AF13" s="516"/>
      <c r="AG13" s="555"/>
      <c r="AH13" s="515">
        <v>1161</v>
      </c>
      <c r="AI13" s="516"/>
      <c r="AJ13" s="516"/>
      <c r="AK13" s="516"/>
      <c r="AL13" s="517"/>
      <c r="AM13" s="493" t="s">
        <v>141</v>
      </c>
      <c r="AN13" s="494"/>
      <c r="AO13" s="494"/>
      <c r="AP13" s="494"/>
      <c r="AQ13" s="494"/>
      <c r="AR13" s="494"/>
      <c r="AS13" s="494"/>
      <c r="AT13" s="495"/>
      <c r="AU13" s="496" t="s">
        <v>142</v>
      </c>
      <c r="AV13" s="497"/>
      <c r="AW13" s="497"/>
      <c r="AX13" s="497"/>
      <c r="AY13" s="498" t="s">
        <v>143</v>
      </c>
      <c r="AZ13" s="499"/>
      <c r="BA13" s="499"/>
      <c r="BB13" s="499"/>
      <c r="BC13" s="499"/>
      <c r="BD13" s="499"/>
      <c r="BE13" s="499"/>
      <c r="BF13" s="499"/>
      <c r="BG13" s="499"/>
      <c r="BH13" s="499"/>
      <c r="BI13" s="499"/>
      <c r="BJ13" s="499"/>
      <c r="BK13" s="499"/>
      <c r="BL13" s="499"/>
      <c r="BM13" s="500"/>
      <c r="BN13" s="464">
        <v>-148891</v>
      </c>
      <c r="BO13" s="465"/>
      <c r="BP13" s="465"/>
      <c r="BQ13" s="465"/>
      <c r="BR13" s="465"/>
      <c r="BS13" s="465"/>
      <c r="BT13" s="465"/>
      <c r="BU13" s="466"/>
      <c r="BV13" s="464">
        <v>381165</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11</v>
      </c>
      <c r="CU13" s="462"/>
      <c r="CV13" s="462"/>
      <c r="CW13" s="462"/>
      <c r="CX13" s="462"/>
      <c r="CY13" s="462"/>
      <c r="CZ13" s="462"/>
      <c r="DA13" s="463"/>
      <c r="DB13" s="461">
        <v>12.5</v>
      </c>
      <c r="DC13" s="462"/>
      <c r="DD13" s="462"/>
      <c r="DE13" s="462"/>
      <c r="DF13" s="462"/>
      <c r="DG13" s="462"/>
      <c r="DH13" s="462"/>
      <c r="DI13" s="463"/>
      <c r="DJ13" s="183"/>
      <c r="DK13" s="183"/>
      <c r="DL13" s="183"/>
      <c r="DM13" s="183"/>
      <c r="DN13" s="183"/>
      <c r="DO13" s="183"/>
    </row>
    <row r="14" spans="1:119" ht="18.75" customHeight="1" thickBot="1">
      <c r="A14" s="184"/>
      <c r="B14" s="527"/>
      <c r="C14" s="528"/>
      <c r="D14" s="528"/>
      <c r="E14" s="528"/>
      <c r="F14" s="528"/>
      <c r="G14" s="528"/>
      <c r="H14" s="528"/>
      <c r="I14" s="528"/>
      <c r="J14" s="528"/>
      <c r="K14" s="529"/>
      <c r="L14" s="542" t="s">
        <v>145</v>
      </c>
      <c r="M14" s="543"/>
      <c r="N14" s="543"/>
      <c r="O14" s="543"/>
      <c r="P14" s="543"/>
      <c r="Q14" s="544"/>
      <c r="R14" s="545">
        <v>13817</v>
      </c>
      <c r="S14" s="546"/>
      <c r="T14" s="546"/>
      <c r="U14" s="546"/>
      <c r="V14" s="547"/>
      <c r="W14" s="454"/>
      <c r="X14" s="455"/>
      <c r="Y14" s="455"/>
      <c r="Z14" s="455"/>
      <c r="AA14" s="455"/>
      <c r="AB14" s="444"/>
      <c r="AC14" s="548">
        <v>20.100000000000001</v>
      </c>
      <c r="AD14" s="549"/>
      <c r="AE14" s="549"/>
      <c r="AF14" s="549"/>
      <c r="AG14" s="550"/>
      <c r="AH14" s="548">
        <v>19.399999999999999</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146</v>
      </c>
      <c r="CE14" s="557"/>
      <c r="CF14" s="557"/>
      <c r="CG14" s="557"/>
      <c r="CH14" s="557"/>
      <c r="CI14" s="557"/>
      <c r="CJ14" s="557"/>
      <c r="CK14" s="557"/>
      <c r="CL14" s="557"/>
      <c r="CM14" s="557"/>
      <c r="CN14" s="557"/>
      <c r="CO14" s="557"/>
      <c r="CP14" s="557"/>
      <c r="CQ14" s="557"/>
      <c r="CR14" s="557"/>
      <c r="CS14" s="558"/>
      <c r="CT14" s="559">
        <v>21.1</v>
      </c>
      <c r="CU14" s="560"/>
      <c r="CV14" s="560"/>
      <c r="CW14" s="560"/>
      <c r="CX14" s="560"/>
      <c r="CY14" s="560"/>
      <c r="CZ14" s="560"/>
      <c r="DA14" s="561"/>
      <c r="DB14" s="559">
        <v>27.5</v>
      </c>
      <c r="DC14" s="560"/>
      <c r="DD14" s="560"/>
      <c r="DE14" s="560"/>
      <c r="DF14" s="560"/>
      <c r="DG14" s="560"/>
      <c r="DH14" s="560"/>
      <c r="DI14" s="561"/>
      <c r="DJ14" s="183"/>
      <c r="DK14" s="183"/>
      <c r="DL14" s="183"/>
      <c r="DM14" s="183"/>
      <c r="DN14" s="183"/>
      <c r="DO14" s="183"/>
    </row>
    <row r="15" spans="1:119" ht="18.75" customHeight="1">
      <c r="A15" s="184"/>
      <c r="B15" s="527"/>
      <c r="C15" s="528"/>
      <c r="D15" s="528"/>
      <c r="E15" s="528"/>
      <c r="F15" s="528"/>
      <c r="G15" s="528"/>
      <c r="H15" s="528"/>
      <c r="I15" s="528"/>
      <c r="J15" s="528"/>
      <c r="K15" s="529"/>
      <c r="L15" s="194"/>
      <c r="M15" s="552" t="s">
        <v>139</v>
      </c>
      <c r="N15" s="553"/>
      <c r="O15" s="553"/>
      <c r="P15" s="553"/>
      <c r="Q15" s="554"/>
      <c r="R15" s="545">
        <v>13726</v>
      </c>
      <c r="S15" s="546"/>
      <c r="T15" s="546"/>
      <c r="U15" s="546"/>
      <c r="V15" s="547"/>
      <c r="W15" s="480" t="s">
        <v>147</v>
      </c>
      <c r="X15" s="481"/>
      <c r="Y15" s="481"/>
      <c r="Z15" s="481"/>
      <c r="AA15" s="481"/>
      <c r="AB15" s="471"/>
      <c r="AC15" s="515">
        <v>962</v>
      </c>
      <c r="AD15" s="516"/>
      <c r="AE15" s="516"/>
      <c r="AF15" s="516"/>
      <c r="AG15" s="555"/>
      <c r="AH15" s="515">
        <v>1084</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1094913</v>
      </c>
      <c r="BO15" s="428"/>
      <c r="BP15" s="428"/>
      <c r="BQ15" s="428"/>
      <c r="BR15" s="428"/>
      <c r="BS15" s="428"/>
      <c r="BT15" s="428"/>
      <c r="BU15" s="429"/>
      <c r="BV15" s="427">
        <v>1104801</v>
      </c>
      <c r="BW15" s="428"/>
      <c r="BX15" s="428"/>
      <c r="BY15" s="428"/>
      <c r="BZ15" s="428"/>
      <c r="CA15" s="428"/>
      <c r="CB15" s="428"/>
      <c r="CC15" s="429"/>
      <c r="CD15" s="562" t="s">
        <v>149</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27"/>
      <c r="C16" s="528"/>
      <c r="D16" s="528"/>
      <c r="E16" s="528"/>
      <c r="F16" s="528"/>
      <c r="G16" s="528"/>
      <c r="H16" s="528"/>
      <c r="I16" s="528"/>
      <c r="J16" s="528"/>
      <c r="K16" s="529"/>
      <c r="L16" s="542" t="s">
        <v>150</v>
      </c>
      <c r="M16" s="573"/>
      <c r="N16" s="573"/>
      <c r="O16" s="573"/>
      <c r="P16" s="573"/>
      <c r="Q16" s="574"/>
      <c r="R16" s="565" t="s">
        <v>151</v>
      </c>
      <c r="S16" s="566"/>
      <c r="T16" s="566"/>
      <c r="U16" s="566"/>
      <c r="V16" s="567"/>
      <c r="W16" s="454"/>
      <c r="X16" s="455"/>
      <c r="Y16" s="455"/>
      <c r="Z16" s="455"/>
      <c r="AA16" s="455"/>
      <c r="AB16" s="444"/>
      <c r="AC16" s="548">
        <v>17.399999999999999</v>
      </c>
      <c r="AD16" s="549"/>
      <c r="AE16" s="549"/>
      <c r="AF16" s="549"/>
      <c r="AG16" s="550"/>
      <c r="AH16" s="548">
        <v>18.100000000000001</v>
      </c>
      <c r="AI16" s="549"/>
      <c r="AJ16" s="549"/>
      <c r="AK16" s="549"/>
      <c r="AL16" s="551"/>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4740107</v>
      </c>
      <c r="BO16" s="465"/>
      <c r="BP16" s="465"/>
      <c r="BQ16" s="465"/>
      <c r="BR16" s="465"/>
      <c r="BS16" s="465"/>
      <c r="BT16" s="465"/>
      <c r="BU16" s="466"/>
      <c r="BV16" s="464">
        <v>4831067</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c r="A17" s="184"/>
      <c r="B17" s="530"/>
      <c r="C17" s="531"/>
      <c r="D17" s="531"/>
      <c r="E17" s="531"/>
      <c r="F17" s="531"/>
      <c r="G17" s="531"/>
      <c r="H17" s="531"/>
      <c r="I17" s="531"/>
      <c r="J17" s="531"/>
      <c r="K17" s="532"/>
      <c r="L17" s="199"/>
      <c r="M17" s="568" t="s">
        <v>153</v>
      </c>
      <c r="N17" s="569"/>
      <c r="O17" s="569"/>
      <c r="P17" s="569"/>
      <c r="Q17" s="570"/>
      <c r="R17" s="565" t="s">
        <v>151</v>
      </c>
      <c r="S17" s="566"/>
      <c r="T17" s="566"/>
      <c r="U17" s="566"/>
      <c r="V17" s="567"/>
      <c r="W17" s="480" t="s">
        <v>154</v>
      </c>
      <c r="X17" s="481"/>
      <c r="Y17" s="481"/>
      <c r="Z17" s="481"/>
      <c r="AA17" s="481"/>
      <c r="AB17" s="471"/>
      <c r="AC17" s="515">
        <v>3444</v>
      </c>
      <c r="AD17" s="516"/>
      <c r="AE17" s="516"/>
      <c r="AF17" s="516"/>
      <c r="AG17" s="555"/>
      <c r="AH17" s="515">
        <v>3741</v>
      </c>
      <c r="AI17" s="516"/>
      <c r="AJ17" s="516"/>
      <c r="AK17" s="516"/>
      <c r="AL17" s="517"/>
      <c r="AM17" s="493"/>
      <c r="AN17" s="494"/>
      <c r="AO17" s="494"/>
      <c r="AP17" s="494"/>
      <c r="AQ17" s="494"/>
      <c r="AR17" s="494"/>
      <c r="AS17" s="494"/>
      <c r="AT17" s="495"/>
      <c r="AU17" s="496"/>
      <c r="AV17" s="497"/>
      <c r="AW17" s="497"/>
      <c r="AX17" s="497"/>
      <c r="AY17" s="498" t="s">
        <v>155</v>
      </c>
      <c r="AZ17" s="499"/>
      <c r="BA17" s="499"/>
      <c r="BB17" s="499"/>
      <c r="BC17" s="499"/>
      <c r="BD17" s="499"/>
      <c r="BE17" s="499"/>
      <c r="BF17" s="499"/>
      <c r="BG17" s="499"/>
      <c r="BH17" s="499"/>
      <c r="BI17" s="499"/>
      <c r="BJ17" s="499"/>
      <c r="BK17" s="499"/>
      <c r="BL17" s="499"/>
      <c r="BM17" s="500"/>
      <c r="BN17" s="464">
        <v>1375715</v>
      </c>
      <c r="BO17" s="465"/>
      <c r="BP17" s="465"/>
      <c r="BQ17" s="465"/>
      <c r="BR17" s="465"/>
      <c r="BS17" s="465"/>
      <c r="BT17" s="465"/>
      <c r="BU17" s="466"/>
      <c r="BV17" s="464">
        <v>1398684</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c r="A18" s="184"/>
      <c r="B18" s="575" t="s">
        <v>156</v>
      </c>
      <c r="C18" s="507"/>
      <c r="D18" s="507"/>
      <c r="E18" s="576"/>
      <c r="F18" s="576"/>
      <c r="G18" s="576"/>
      <c r="H18" s="576"/>
      <c r="I18" s="576"/>
      <c r="J18" s="576"/>
      <c r="K18" s="576"/>
      <c r="L18" s="577">
        <v>248.22</v>
      </c>
      <c r="M18" s="577"/>
      <c r="N18" s="577"/>
      <c r="O18" s="577"/>
      <c r="P18" s="577"/>
      <c r="Q18" s="577"/>
      <c r="R18" s="578"/>
      <c r="S18" s="578"/>
      <c r="T18" s="578"/>
      <c r="U18" s="578"/>
      <c r="V18" s="579"/>
      <c r="W18" s="482"/>
      <c r="X18" s="483"/>
      <c r="Y18" s="483"/>
      <c r="Z18" s="483"/>
      <c r="AA18" s="483"/>
      <c r="AB18" s="474"/>
      <c r="AC18" s="580">
        <v>62.5</v>
      </c>
      <c r="AD18" s="581"/>
      <c r="AE18" s="581"/>
      <c r="AF18" s="581"/>
      <c r="AG18" s="582"/>
      <c r="AH18" s="580">
        <v>62.5</v>
      </c>
      <c r="AI18" s="581"/>
      <c r="AJ18" s="581"/>
      <c r="AK18" s="581"/>
      <c r="AL18" s="583"/>
      <c r="AM18" s="493"/>
      <c r="AN18" s="494"/>
      <c r="AO18" s="494"/>
      <c r="AP18" s="494"/>
      <c r="AQ18" s="494"/>
      <c r="AR18" s="494"/>
      <c r="AS18" s="494"/>
      <c r="AT18" s="495"/>
      <c r="AU18" s="496"/>
      <c r="AV18" s="497"/>
      <c r="AW18" s="497"/>
      <c r="AX18" s="497"/>
      <c r="AY18" s="498" t="s">
        <v>157</v>
      </c>
      <c r="AZ18" s="499"/>
      <c r="BA18" s="499"/>
      <c r="BB18" s="499"/>
      <c r="BC18" s="499"/>
      <c r="BD18" s="499"/>
      <c r="BE18" s="499"/>
      <c r="BF18" s="499"/>
      <c r="BG18" s="499"/>
      <c r="BH18" s="499"/>
      <c r="BI18" s="499"/>
      <c r="BJ18" s="499"/>
      <c r="BK18" s="499"/>
      <c r="BL18" s="499"/>
      <c r="BM18" s="500"/>
      <c r="BN18" s="464">
        <v>5108338</v>
      </c>
      <c r="BO18" s="465"/>
      <c r="BP18" s="465"/>
      <c r="BQ18" s="465"/>
      <c r="BR18" s="465"/>
      <c r="BS18" s="465"/>
      <c r="BT18" s="465"/>
      <c r="BU18" s="466"/>
      <c r="BV18" s="464">
        <v>4954082</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c r="A19" s="184"/>
      <c r="B19" s="575" t="s">
        <v>158</v>
      </c>
      <c r="C19" s="507"/>
      <c r="D19" s="507"/>
      <c r="E19" s="576"/>
      <c r="F19" s="576"/>
      <c r="G19" s="576"/>
      <c r="H19" s="576"/>
      <c r="I19" s="576"/>
      <c r="J19" s="576"/>
      <c r="K19" s="576"/>
      <c r="L19" s="584">
        <v>54</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159</v>
      </c>
      <c r="AZ19" s="499"/>
      <c r="BA19" s="499"/>
      <c r="BB19" s="499"/>
      <c r="BC19" s="499"/>
      <c r="BD19" s="499"/>
      <c r="BE19" s="499"/>
      <c r="BF19" s="499"/>
      <c r="BG19" s="499"/>
      <c r="BH19" s="499"/>
      <c r="BI19" s="499"/>
      <c r="BJ19" s="499"/>
      <c r="BK19" s="499"/>
      <c r="BL19" s="499"/>
      <c r="BM19" s="500"/>
      <c r="BN19" s="464">
        <v>7239331</v>
      </c>
      <c r="BO19" s="465"/>
      <c r="BP19" s="465"/>
      <c r="BQ19" s="465"/>
      <c r="BR19" s="465"/>
      <c r="BS19" s="465"/>
      <c r="BT19" s="465"/>
      <c r="BU19" s="466"/>
      <c r="BV19" s="464">
        <v>6701884</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c r="A20" s="184"/>
      <c r="B20" s="575" t="s">
        <v>160</v>
      </c>
      <c r="C20" s="507"/>
      <c r="D20" s="507"/>
      <c r="E20" s="576"/>
      <c r="F20" s="576"/>
      <c r="G20" s="576"/>
      <c r="H20" s="576"/>
      <c r="I20" s="576"/>
      <c r="J20" s="576"/>
      <c r="K20" s="576"/>
      <c r="L20" s="584">
        <v>6512</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c r="A21" s="184"/>
      <c r="B21" s="595" t="s">
        <v>161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c r="A22" s="184"/>
      <c r="B22" s="598" t="s">
        <v>162</v>
      </c>
      <c r="C22" s="599"/>
      <c r="D22" s="600"/>
      <c r="E22" s="476" t="s">
        <v>1</v>
      </c>
      <c r="F22" s="481"/>
      <c r="G22" s="481"/>
      <c r="H22" s="481"/>
      <c r="I22" s="481"/>
      <c r="J22" s="481"/>
      <c r="K22" s="471"/>
      <c r="L22" s="476" t="s">
        <v>163</v>
      </c>
      <c r="M22" s="481"/>
      <c r="N22" s="481"/>
      <c r="O22" s="481"/>
      <c r="P22" s="471"/>
      <c r="Q22" s="607" t="s">
        <v>164</v>
      </c>
      <c r="R22" s="608"/>
      <c r="S22" s="608"/>
      <c r="T22" s="608"/>
      <c r="U22" s="608"/>
      <c r="V22" s="609"/>
      <c r="W22" s="613" t="s">
        <v>165</v>
      </c>
      <c r="X22" s="599"/>
      <c r="Y22" s="600"/>
      <c r="Z22" s="476" t="s">
        <v>1</v>
      </c>
      <c r="AA22" s="481"/>
      <c r="AB22" s="481"/>
      <c r="AC22" s="481"/>
      <c r="AD22" s="481"/>
      <c r="AE22" s="481"/>
      <c r="AF22" s="481"/>
      <c r="AG22" s="471"/>
      <c r="AH22" s="626" t="s">
        <v>166</v>
      </c>
      <c r="AI22" s="481"/>
      <c r="AJ22" s="481"/>
      <c r="AK22" s="481"/>
      <c r="AL22" s="471"/>
      <c r="AM22" s="626" t="s">
        <v>167</v>
      </c>
      <c r="AN22" s="627"/>
      <c r="AO22" s="627"/>
      <c r="AP22" s="627"/>
      <c r="AQ22" s="627"/>
      <c r="AR22" s="628"/>
      <c r="AS22" s="607" t="s">
        <v>164</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168</v>
      </c>
      <c r="AZ23" s="425"/>
      <c r="BA23" s="425"/>
      <c r="BB23" s="425"/>
      <c r="BC23" s="425"/>
      <c r="BD23" s="425"/>
      <c r="BE23" s="425"/>
      <c r="BF23" s="425"/>
      <c r="BG23" s="425"/>
      <c r="BH23" s="425"/>
      <c r="BI23" s="425"/>
      <c r="BJ23" s="425"/>
      <c r="BK23" s="425"/>
      <c r="BL23" s="425"/>
      <c r="BM23" s="426"/>
      <c r="BN23" s="464">
        <v>12930376</v>
      </c>
      <c r="BO23" s="465"/>
      <c r="BP23" s="465"/>
      <c r="BQ23" s="465"/>
      <c r="BR23" s="465"/>
      <c r="BS23" s="465"/>
      <c r="BT23" s="465"/>
      <c r="BU23" s="466"/>
      <c r="BV23" s="464">
        <v>12414181</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c r="A24" s="184"/>
      <c r="B24" s="601"/>
      <c r="C24" s="602"/>
      <c r="D24" s="603"/>
      <c r="E24" s="514" t="s">
        <v>169</v>
      </c>
      <c r="F24" s="494"/>
      <c r="G24" s="494"/>
      <c r="H24" s="494"/>
      <c r="I24" s="494"/>
      <c r="J24" s="494"/>
      <c r="K24" s="495"/>
      <c r="L24" s="515">
        <v>1</v>
      </c>
      <c r="M24" s="516"/>
      <c r="N24" s="516"/>
      <c r="O24" s="516"/>
      <c r="P24" s="555"/>
      <c r="Q24" s="515">
        <v>6600</v>
      </c>
      <c r="R24" s="516"/>
      <c r="S24" s="516"/>
      <c r="T24" s="516"/>
      <c r="U24" s="516"/>
      <c r="V24" s="555"/>
      <c r="W24" s="614"/>
      <c r="X24" s="602"/>
      <c r="Y24" s="603"/>
      <c r="Z24" s="514" t="s">
        <v>170</v>
      </c>
      <c r="AA24" s="494"/>
      <c r="AB24" s="494"/>
      <c r="AC24" s="494"/>
      <c r="AD24" s="494"/>
      <c r="AE24" s="494"/>
      <c r="AF24" s="494"/>
      <c r="AG24" s="495"/>
      <c r="AH24" s="515">
        <v>234</v>
      </c>
      <c r="AI24" s="516"/>
      <c r="AJ24" s="516"/>
      <c r="AK24" s="516"/>
      <c r="AL24" s="555"/>
      <c r="AM24" s="515">
        <v>659880</v>
      </c>
      <c r="AN24" s="516"/>
      <c r="AO24" s="516"/>
      <c r="AP24" s="516"/>
      <c r="AQ24" s="516"/>
      <c r="AR24" s="555"/>
      <c r="AS24" s="515">
        <v>2820</v>
      </c>
      <c r="AT24" s="516"/>
      <c r="AU24" s="516"/>
      <c r="AV24" s="516"/>
      <c r="AW24" s="516"/>
      <c r="AX24" s="517"/>
      <c r="AY24" s="634" t="s">
        <v>171</v>
      </c>
      <c r="AZ24" s="635"/>
      <c r="BA24" s="635"/>
      <c r="BB24" s="635"/>
      <c r="BC24" s="635"/>
      <c r="BD24" s="635"/>
      <c r="BE24" s="635"/>
      <c r="BF24" s="635"/>
      <c r="BG24" s="635"/>
      <c r="BH24" s="635"/>
      <c r="BI24" s="635"/>
      <c r="BJ24" s="635"/>
      <c r="BK24" s="635"/>
      <c r="BL24" s="635"/>
      <c r="BM24" s="636"/>
      <c r="BN24" s="464">
        <v>12167089</v>
      </c>
      <c r="BO24" s="465"/>
      <c r="BP24" s="465"/>
      <c r="BQ24" s="465"/>
      <c r="BR24" s="465"/>
      <c r="BS24" s="465"/>
      <c r="BT24" s="465"/>
      <c r="BU24" s="466"/>
      <c r="BV24" s="464">
        <v>11370791</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c r="A25" s="184"/>
      <c r="B25" s="601"/>
      <c r="C25" s="602"/>
      <c r="D25" s="603"/>
      <c r="E25" s="514" t="s">
        <v>172</v>
      </c>
      <c r="F25" s="494"/>
      <c r="G25" s="494"/>
      <c r="H25" s="494"/>
      <c r="I25" s="494"/>
      <c r="J25" s="494"/>
      <c r="K25" s="495"/>
      <c r="L25" s="515">
        <v>1</v>
      </c>
      <c r="M25" s="516"/>
      <c r="N25" s="516"/>
      <c r="O25" s="516"/>
      <c r="P25" s="555"/>
      <c r="Q25" s="515">
        <v>5760</v>
      </c>
      <c r="R25" s="516"/>
      <c r="S25" s="516"/>
      <c r="T25" s="516"/>
      <c r="U25" s="516"/>
      <c r="V25" s="555"/>
      <c r="W25" s="614"/>
      <c r="X25" s="602"/>
      <c r="Y25" s="603"/>
      <c r="Z25" s="514" t="s">
        <v>173</v>
      </c>
      <c r="AA25" s="494"/>
      <c r="AB25" s="494"/>
      <c r="AC25" s="494"/>
      <c r="AD25" s="494"/>
      <c r="AE25" s="494"/>
      <c r="AF25" s="494"/>
      <c r="AG25" s="495"/>
      <c r="AH25" s="515">
        <v>51</v>
      </c>
      <c r="AI25" s="516"/>
      <c r="AJ25" s="516"/>
      <c r="AK25" s="516"/>
      <c r="AL25" s="555"/>
      <c r="AM25" s="515">
        <v>138159</v>
      </c>
      <c r="AN25" s="516"/>
      <c r="AO25" s="516"/>
      <c r="AP25" s="516"/>
      <c r="AQ25" s="516"/>
      <c r="AR25" s="555"/>
      <c r="AS25" s="515">
        <v>2709</v>
      </c>
      <c r="AT25" s="516"/>
      <c r="AU25" s="516"/>
      <c r="AV25" s="516"/>
      <c r="AW25" s="516"/>
      <c r="AX25" s="517"/>
      <c r="AY25" s="424" t="s">
        <v>174</v>
      </c>
      <c r="AZ25" s="425"/>
      <c r="BA25" s="425"/>
      <c r="BB25" s="425"/>
      <c r="BC25" s="425"/>
      <c r="BD25" s="425"/>
      <c r="BE25" s="425"/>
      <c r="BF25" s="425"/>
      <c r="BG25" s="425"/>
      <c r="BH25" s="425"/>
      <c r="BI25" s="425"/>
      <c r="BJ25" s="425"/>
      <c r="BK25" s="425"/>
      <c r="BL25" s="425"/>
      <c r="BM25" s="426"/>
      <c r="BN25" s="427">
        <v>725582</v>
      </c>
      <c r="BO25" s="428"/>
      <c r="BP25" s="428"/>
      <c r="BQ25" s="428"/>
      <c r="BR25" s="428"/>
      <c r="BS25" s="428"/>
      <c r="BT25" s="428"/>
      <c r="BU25" s="429"/>
      <c r="BV25" s="427">
        <v>830958</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c r="A26" s="184"/>
      <c r="B26" s="601"/>
      <c r="C26" s="602"/>
      <c r="D26" s="603"/>
      <c r="E26" s="514" t="s">
        <v>175</v>
      </c>
      <c r="F26" s="494"/>
      <c r="G26" s="494"/>
      <c r="H26" s="494"/>
      <c r="I26" s="494"/>
      <c r="J26" s="494"/>
      <c r="K26" s="495"/>
      <c r="L26" s="515">
        <v>1</v>
      </c>
      <c r="M26" s="516"/>
      <c r="N26" s="516"/>
      <c r="O26" s="516"/>
      <c r="P26" s="555"/>
      <c r="Q26" s="515">
        <v>5510</v>
      </c>
      <c r="R26" s="516"/>
      <c r="S26" s="516"/>
      <c r="T26" s="516"/>
      <c r="U26" s="516"/>
      <c r="V26" s="555"/>
      <c r="W26" s="614"/>
      <c r="X26" s="602"/>
      <c r="Y26" s="603"/>
      <c r="Z26" s="514" t="s">
        <v>176</v>
      </c>
      <c r="AA26" s="624"/>
      <c r="AB26" s="624"/>
      <c r="AC26" s="624"/>
      <c r="AD26" s="624"/>
      <c r="AE26" s="624"/>
      <c r="AF26" s="624"/>
      <c r="AG26" s="625"/>
      <c r="AH26" s="515">
        <v>4</v>
      </c>
      <c r="AI26" s="516"/>
      <c r="AJ26" s="516"/>
      <c r="AK26" s="516"/>
      <c r="AL26" s="555"/>
      <c r="AM26" s="515">
        <v>9704</v>
      </c>
      <c r="AN26" s="516"/>
      <c r="AO26" s="516"/>
      <c r="AP26" s="516"/>
      <c r="AQ26" s="516"/>
      <c r="AR26" s="555"/>
      <c r="AS26" s="515">
        <v>2426</v>
      </c>
      <c r="AT26" s="516"/>
      <c r="AU26" s="516"/>
      <c r="AV26" s="516"/>
      <c r="AW26" s="516"/>
      <c r="AX26" s="517"/>
      <c r="AY26" s="467" t="s">
        <v>177</v>
      </c>
      <c r="AZ26" s="468"/>
      <c r="BA26" s="468"/>
      <c r="BB26" s="468"/>
      <c r="BC26" s="468"/>
      <c r="BD26" s="468"/>
      <c r="BE26" s="468"/>
      <c r="BF26" s="468"/>
      <c r="BG26" s="468"/>
      <c r="BH26" s="468"/>
      <c r="BI26" s="468"/>
      <c r="BJ26" s="468"/>
      <c r="BK26" s="468"/>
      <c r="BL26" s="468"/>
      <c r="BM26" s="469"/>
      <c r="BN26" s="464" t="s">
        <v>137</v>
      </c>
      <c r="BO26" s="465"/>
      <c r="BP26" s="465"/>
      <c r="BQ26" s="465"/>
      <c r="BR26" s="465"/>
      <c r="BS26" s="465"/>
      <c r="BT26" s="465"/>
      <c r="BU26" s="466"/>
      <c r="BV26" s="464" t="s">
        <v>178</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c r="A27" s="184"/>
      <c r="B27" s="601"/>
      <c r="C27" s="602"/>
      <c r="D27" s="603"/>
      <c r="E27" s="514" t="s">
        <v>179</v>
      </c>
      <c r="F27" s="494"/>
      <c r="G27" s="494"/>
      <c r="H27" s="494"/>
      <c r="I27" s="494"/>
      <c r="J27" s="494"/>
      <c r="K27" s="495"/>
      <c r="L27" s="515">
        <v>1</v>
      </c>
      <c r="M27" s="516"/>
      <c r="N27" s="516"/>
      <c r="O27" s="516"/>
      <c r="P27" s="555"/>
      <c r="Q27" s="515">
        <v>3200</v>
      </c>
      <c r="R27" s="516"/>
      <c r="S27" s="516"/>
      <c r="T27" s="516"/>
      <c r="U27" s="516"/>
      <c r="V27" s="555"/>
      <c r="W27" s="614"/>
      <c r="X27" s="602"/>
      <c r="Y27" s="603"/>
      <c r="Z27" s="514" t="s">
        <v>180</v>
      </c>
      <c r="AA27" s="494"/>
      <c r="AB27" s="494"/>
      <c r="AC27" s="494"/>
      <c r="AD27" s="494"/>
      <c r="AE27" s="494"/>
      <c r="AF27" s="494"/>
      <c r="AG27" s="495"/>
      <c r="AH27" s="515" t="s">
        <v>178</v>
      </c>
      <c r="AI27" s="516"/>
      <c r="AJ27" s="516"/>
      <c r="AK27" s="516"/>
      <c r="AL27" s="555"/>
      <c r="AM27" s="515" t="s">
        <v>137</v>
      </c>
      <c r="AN27" s="516"/>
      <c r="AO27" s="516"/>
      <c r="AP27" s="516"/>
      <c r="AQ27" s="516"/>
      <c r="AR27" s="555"/>
      <c r="AS27" s="515" t="s">
        <v>138</v>
      </c>
      <c r="AT27" s="516"/>
      <c r="AU27" s="516"/>
      <c r="AV27" s="516"/>
      <c r="AW27" s="516"/>
      <c r="AX27" s="517"/>
      <c r="AY27" s="556" t="s">
        <v>181</v>
      </c>
      <c r="AZ27" s="557"/>
      <c r="BA27" s="557"/>
      <c r="BB27" s="557"/>
      <c r="BC27" s="557"/>
      <c r="BD27" s="557"/>
      <c r="BE27" s="557"/>
      <c r="BF27" s="557"/>
      <c r="BG27" s="557"/>
      <c r="BH27" s="557"/>
      <c r="BI27" s="557"/>
      <c r="BJ27" s="557"/>
      <c r="BK27" s="557"/>
      <c r="BL27" s="557"/>
      <c r="BM27" s="558"/>
      <c r="BN27" s="637" t="s">
        <v>137</v>
      </c>
      <c r="BO27" s="638"/>
      <c r="BP27" s="638"/>
      <c r="BQ27" s="638"/>
      <c r="BR27" s="638"/>
      <c r="BS27" s="638"/>
      <c r="BT27" s="638"/>
      <c r="BU27" s="639"/>
      <c r="BV27" s="637" t="s">
        <v>178</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c r="A28" s="184"/>
      <c r="B28" s="601"/>
      <c r="C28" s="602"/>
      <c r="D28" s="603"/>
      <c r="E28" s="514" t="s">
        <v>182</v>
      </c>
      <c r="F28" s="494"/>
      <c r="G28" s="494"/>
      <c r="H28" s="494"/>
      <c r="I28" s="494"/>
      <c r="J28" s="494"/>
      <c r="K28" s="495"/>
      <c r="L28" s="515">
        <v>1</v>
      </c>
      <c r="M28" s="516"/>
      <c r="N28" s="516"/>
      <c r="O28" s="516"/>
      <c r="P28" s="555"/>
      <c r="Q28" s="515">
        <v>2800</v>
      </c>
      <c r="R28" s="516"/>
      <c r="S28" s="516"/>
      <c r="T28" s="516"/>
      <c r="U28" s="516"/>
      <c r="V28" s="555"/>
      <c r="W28" s="614"/>
      <c r="X28" s="602"/>
      <c r="Y28" s="603"/>
      <c r="Z28" s="514" t="s">
        <v>183</v>
      </c>
      <c r="AA28" s="494"/>
      <c r="AB28" s="494"/>
      <c r="AC28" s="494"/>
      <c r="AD28" s="494"/>
      <c r="AE28" s="494"/>
      <c r="AF28" s="494"/>
      <c r="AG28" s="495"/>
      <c r="AH28" s="515" t="s">
        <v>178</v>
      </c>
      <c r="AI28" s="516"/>
      <c r="AJ28" s="516"/>
      <c r="AK28" s="516"/>
      <c r="AL28" s="555"/>
      <c r="AM28" s="515" t="s">
        <v>138</v>
      </c>
      <c r="AN28" s="516"/>
      <c r="AO28" s="516"/>
      <c r="AP28" s="516"/>
      <c r="AQ28" s="516"/>
      <c r="AR28" s="555"/>
      <c r="AS28" s="515" t="s">
        <v>137</v>
      </c>
      <c r="AT28" s="516"/>
      <c r="AU28" s="516"/>
      <c r="AV28" s="516"/>
      <c r="AW28" s="516"/>
      <c r="AX28" s="517"/>
      <c r="AY28" s="640" t="s">
        <v>184</v>
      </c>
      <c r="AZ28" s="641"/>
      <c r="BA28" s="641"/>
      <c r="BB28" s="642"/>
      <c r="BC28" s="424" t="s">
        <v>48</v>
      </c>
      <c r="BD28" s="425"/>
      <c r="BE28" s="425"/>
      <c r="BF28" s="425"/>
      <c r="BG28" s="425"/>
      <c r="BH28" s="425"/>
      <c r="BI28" s="425"/>
      <c r="BJ28" s="425"/>
      <c r="BK28" s="425"/>
      <c r="BL28" s="425"/>
      <c r="BM28" s="426"/>
      <c r="BN28" s="427">
        <v>2003584</v>
      </c>
      <c r="BO28" s="428"/>
      <c r="BP28" s="428"/>
      <c r="BQ28" s="428"/>
      <c r="BR28" s="428"/>
      <c r="BS28" s="428"/>
      <c r="BT28" s="428"/>
      <c r="BU28" s="429"/>
      <c r="BV28" s="427">
        <v>1850482</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c r="A29" s="184"/>
      <c r="B29" s="601"/>
      <c r="C29" s="602"/>
      <c r="D29" s="603"/>
      <c r="E29" s="514" t="s">
        <v>185</v>
      </c>
      <c r="F29" s="494"/>
      <c r="G29" s="494"/>
      <c r="H29" s="494"/>
      <c r="I29" s="494"/>
      <c r="J29" s="494"/>
      <c r="K29" s="495"/>
      <c r="L29" s="515">
        <v>10</v>
      </c>
      <c r="M29" s="516"/>
      <c r="N29" s="516"/>
      <c r="O29" s="516"/>
      <c r="P29" s="555"/>
      <c r="Q29" s="515">
        <v>2600</v>
      </c>
      <c r="R29" s="516"/>
      <c r="S29" s="516"/>
      <c r="T29" s="516"/>
      <c r="U29" s="516"/>
      <c r="V29" s="555"/>
      <c r="W29" s="615"/>
      <c r="X29" s="616"/>
      <c r="Y29" s="617"/>
      <c r="Z29" s="514" t="s">
        <v>186</v>
      </c>
      <c r="AA29" s="494"/>
      <c r="AB29" s="494"/>
      <c r="AC29" s="494"/>
      <c r="AD29" s="494"/>
      <c r="AE29" s="494"/>
      <c r="AF29" s="494"/>
      <c r="AG29" s="495"/>
      <c r="AH29" s="515">
        <v>234</v>
      </c>
      <c r="AI29" s="516"/>
      <c r="AJ29" s="516"/>
      <c r="AK29" s="516"/>
      <c r="AL29" s="555"/>
      <c r="AM29" s="515">
        <v>659880</v>
      </c>
      <c r="AN29" s="516"/>
      <c r="AO29" s="516"/>
      <c r="AP29" s="516"/>
      <c r="AQ29" s="516"/>
      <c r="AR29" s="555"/>
      <c r="AS29" s="515">
        <v>2820</v>
      </c>
      <c r="AT29" s="516"/>
      <c r="AU29" s="516"/>
      <c r="AV29" s="516"/>
      <c r="AW29" s="516"/>
      <c r="AX29" s="517"/>
      <c r="AY29" s="643"/>
      <c r="AZ29" s="644"/>
      <c r="BA29" s="644"/>
      <c r="BB29" s="645"/>
      <c r="BC29" s="498" t="s">
        <v>187</v>
      </c>
      <c r="BD29" s="499"/>
      <c r="BE29" s="499"/>
      <c r="BF29" s="499"/>
      <c r="BG29" s="499"/>
      <c r="BH29" s="499"/>
      <c r="BI29" s="499"/>
      <c r="BJ29" s="499"/>
      <c r="BK29" s="499"/>
      <c r="BL29" s="499"/>
      <c r="BM29" s="500"/>
      <c r="BN29" s="464">
        <v>261262</v>
      </c>
      <c r="BO29" s="465"/>
      <c r="BP29" s="465"/>
      <c r="BQ29" s="465"/>
      <c r="BR29" s="465"/>
      <c r="BS29" s="465"/>
      <c r="BT29" s="465"/>
      <c r="BU29" s="466"/>
      <c r="BV29" s="464">
        <v>260871</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188</v>
      </c>
      <c r="X30" s="622"/>
      <c r="Y30" s="622"/>
      <c r="Z30" s="622"/>
      <c r="AA30" s="622"/>
      <c r="AB30" s="622"/>
      <c r="AC30" s="622"/>
      <c r="AD30" s="622"/>
      <c r="AE30" s="622"/>
      <c r="AF30" s="622"/>
      <c r="AG30" s="623"/>
      <c r="AH30" s="580">
        <v>96.2</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1590310</v>
      </c>
      <c r="BO30" s="638"/>
      <c r="BP30" s="638"/>
      <c r="BQ30" s="638"/>
      <c r="BR30" s="638"/>
      <c r="BS30" s="638"/>
      <c r="BT30" s="638"/>
      <c r="BU30" s="639"/>
      <c r="BV30" s="637">
        <v>1574779</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88" t="s">
        <v>195</v>
      </c>
      <c r="D33" s="488"/>
      <c r="E33" s="453" t="s">
        <v>196</v>
      </c>
      <c r="F33" s="453"/>
      <c r="G33" s="453"/>
      <c r="H33" s="453"/>
      <c r="I33" s="453"/>
      <c r="J33" s="453"/>
      <c r="K33" s="453"/>
      <c r="L33" s="453"/>
      <c r="M33" s="453"/>
      <c r="N33" s="453"/>
      <c r="O33" s="453"/>
      <c r="P33" s="453"/>
      <c r="Q33" s="453"/>
      <c r="R33" s="453"/>
      <c r="S33" s="453"/>
      <c r="T33" s="213"/>
      <c r="U33" s="488" t="s">
        <v>197</v>
      </c>
      <c r="V33" s="488"/>
      <c r="W33" s="453" t="s">
        <v>198</v>
      </c>
      <c r="X33" s="453"/>
      <c r="Y33" s="453"/>
      <c r="Z33" s="453"/>
      <c r="AA33" s="453"/>
      <c r="AB33" s="453"/>
      <c r="AC33" s="453"/>
      <c r="AD33" s="453"/>
      <c r="AE33" s="453"/>
      <c r="AF33" s="453"/>
      <c r="AG33" s="453"/>
      <c r="AH33" s="453"/>
      <c r="AI33" s="453"/>
      <c r="AJ33" s="453"/>
      <c r="AK33" s="453"/>
      <c r="AL33" s="213"/>
      <c r="AM33" s="488" t="s">
        <v>197</v>
      </c>
      <c r="AN33" s="488"/>
      <c r="AO33" s="453" t="s">
        <v>199</v>
      </c>
      <c r="AP33" s="453"/>
      <c r="AQ33" s="453"/>
      <c r="AR33" s="453"/>
      <c r="AS33" s="453"/>
      <c r="AT33" s="453"/>
      <c r="AU33" s="453"/>
      <c r="AV33" s="453"/>
      <c r="AW33" s="453"/>
      <c r="AX33" s="453"/>
      <c r="AY33" s="453"/>
      <c r="AZ33" s="453"/>
      <c r="BA33" s="453"/>
      <c r="BB33" s="453"/>
      <c r="BC33" s="453"/>
      <c r="BD33" s="214"/>
      <c r="BE33" s="453" t="s">
        <v>200</v>
      </c>
      <c r="BF33" s="453"/>
      <c r="BG33" s="453" t="s">
        <v>201</v>
      </c>
      <c r="BH33" s="453"/>
      <c r="BI33" s="453"/>
      <c r="BJ33" s="453"/>
      <c r="BK33" s="453"/>
      <c r="BL33" s="453"/>
      <c r="BM33" s="453"/>
      <c r="BN33" s="453"/>
      <c r="BO33" s="453"/>
      <c r="BP33" s="453"/>
      <c r="BQ33" s="453"/>
      <c r="BR33" s="453"/>
      <c r="BS33" s="453"/>
      <c r="BT33" s="453"/>
      <c r="BU33" s="453"/>
      <c r="BV33" s="214"/>
      <c r="BW33" s="488" t="s">
        <v>200</v>
      </c>
      <c r="BX33" s="488"/>
      <c r="BY33" s="453" t="s">
        <v>202</v>
      </c>
      <c r="BZ33" s="453"/>
      <c r="CA33" s="453"/>
      <c r="CB33" s="453"/>
      <c r="CC33" s="453"/>
      <c r="CD33" s="453"/>
      <c r="CE33" s="453"/>
      <c r="CF33" s="453"/>
      <c r="CG33" s="453"/>
      <c r="CH33" s="453"/>
      <c r="CI33" s="453"/>
      <c r="CJ33" s="453"/>
      <c r="CK33" s="453"/>
      <c r="CL33" s="453"/>
      <c r="CM33" s="453"/>
      <c r="CN33" s="213"/>
      <c r="CO33" s="488" t="s">
        <v>203</v>
      </c>
      <c r="CP33" s="488"/>
      <c r="CQ33" s="453" t="s">
        <v>204</v>
      </c>
      <c r="CR33" s="453"/>
      <c r="CS33" s="453"/>
      <c r="CT33" s="453"/>
      <c r="CU33" s="453"/>
      <c r="CV33" s="453"/>
      <c r="CW33" s="453"/>
      <c r="CX33" s="453"/>
      <c r="CY33" s="453"/>
      <c r="CZ33" s="453"/>
      <c r="DA33" s="453"/>
      <c r="DB33" s="453"/>
      <c r="DC33" s="453"/>
      <c r="DD33" s="453"/>
      <c r="DE33" s="453"/>
      <c r="DF33" s="213"/>
      <c r="DG33" s="649" t="s">
        <v>205</v>
      </c>
      <c r="DH33" s="649"/>
      <c r="DI33" s="215"/>
      <c r="DJ33" s="183"/>
      <c r="DK33" s="183"/>
      <c r="DL33" s="183"/>
      <c r="DM33" s="183"/>
      <c r="DN33" s="183"/>
      <c r="DO33" s="183"/>
    </row>
    <row r="34" spans="1:119" ht="32.25" customHeight="1">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4</v>
      </c>
      <c r="V34" s="650"/>
      <c r="W34" s="651" t="str">
        <f>IF('各会計、関係団体の財政状況及び健全化判断比率'!B28="","",'各会計、関係団体の財政状況及び健全化判断比率'!B28)</f>
        <v>国民健康保険事業特別会計</v>
      </c>
      <c r="X34" s="651"/>
      <c r="Y34" s="651"/>
      <c r="Z34" s="651"/>
      <c r="AA34" s="651"/>
      <c r="AB34" s="651"/>
      <c r="AC34" s="651"/>
      <c r="AD34" s="651"/>
      <c r="AE34" s="651"/>
      <c r="AF34" s="651"/>
      <c r="AG34" s="651"/>
      <c r="AH34" s="651"/>
      <c r="AI34" s="651"/>
      <c r="AJ34" s="651"/>
      <c r="AK34" s="651"/>
      <c r="AL34" s="211"/>
      <c r="AM34" s="650">
        <f>IF(AO34="","",MAX(C34:D43,U34:V43)+1)</f>
        <v>8</v>
      </c>
      <c r="AN34" s="650"/>
      <c r="AO34" s="651" t="str">
        <f>IF('各会計、関係団体の財政状況及び健全化判断比率'!B32="","",'各会計、関係団体の財政状況及び健全化判断比率'!B32)</f>
        <v>水道事業会計</v>
      </c>
      <c r="AP34" s="651"/>
      <c r="AQ34" s="651"/>
      <c r="AR34" s="651"/>
      <c r="AS34" s="651"/>
      <c r="AT34" s="651"/>
      <c r="AU34" s="651"/>
      <c r="AV34" s="651"/>
      <c r="AW34" s="651"/>
      <c r="AX34" s="651"/>
      <c r="AY34" s="651"/>
      <c r="AZ34" s="651"/>
      <c r="BA34" s="651"/>
      <c r="BB34" s="651"/>
      <c r="BC34" s="651"/>
      <c r="BD34" s="211"/>
      <c r="BE34" s="650" t="str">
        <f>IF(BG34="","",MAX(C34:D43,U34:V43,AM34:AN43)+1)</f>
        <v/>
      </c>
      <c r="BF34" s="650"/>
      <c r="BG34" s="651"/>
      <c r="BH34" s="651"/>
      <c r="BI34" s="651"/>
      <c r="BJ34" s="651"/>
      <c r="BK34" s="651"/>
      <c r="BL34" s="651"/>
      <c r="BM34" s="651"/>
      <c r="BN34" s="651"/>
      <c r="BO34" s="651"/>
      <c r="BP34" s="651"/>
      <c r="BQ34" s="651"/>
      <c r="BR34" s="651"/>
      <c r="BS34" s="651"/>
      <c r="BT34" s="651"/>
      <c r="BU34" s="651"/>
      <c r="BV34" s="211"/>
      <c r="BW34" s="650">
        <f>IF(BY34="","",MAX(C34:D43,U34:V43,AM34:AN43,BE34:BF43)+1)</f>
        <v>9</v>
      </c>
      <c r="BX34" s="650"/>
      <c r="BY34" s="651" t="str">
        <f>IF('各会計、関係団体の財政状況及び健全化判断比率'!B68="","",'各会計、関係団体の財政状況及び健全化判断比率'!B68)</f>
        <v>安芸広域市町村圏特別養護老人ホーム組合</v>
      </c>
      <c r="BZ34" s="651"/>
      <c r="CA34" s="651"/>
      <c r="CB34" s="651"/>
      <c r="CC34" s="651"/>
      <c r="CD34" s="651"/>
      <c r="CE34" s="651"/>
      <c r="CF34" s="651"/>
      <c r="CG34" s="651"/>
      <c r="CH34" s="651"/>
      <c r="CI34" s="651"/>
      <c r="CJ34" s="651"/>
      <c r="CK34" s="651"/>
      <c r="CL34" s="651"/>
      <c r="CM34" s="651"/>
      <c r="CN34" s="211"/>
      <c r="CO34" s="650" t="str">
        <f>IF(CQ34="","",MAX(C34:D43,U34:V43,AM34:AN43,BE34:BF43,BW34:BX43)+1)</f>
        <v/>
      </c>
      <c r="CP34" s="650"/>
      <c r="CQ34" s="651" t="str">
        <f>IF('各会計、関係団体の財政状況及び健全化判断比率'!BS7="","",'各会計、関係団体の財政状況及び健全化判断比率'!BS7)</f>
        <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c r="A35" s="184"/>
      <c r="B35" s="210"/>
      <c r="C35" s="650">
        <f>IF(E35="","",C34+1)</f>
        <v>2</v>
      </c>
      <c r="D35" s="650"/>
      <c r="E35" s="651" t="str">
        <f>IF('各会計、関係団体の財政状況及び健全化判断比率'!B8="","",'各会計、関係団体の財政状況及び健全化判断比率'!B8)</f>
        <v>海洋深層水給水事業特別会計</v>
      </c>
      <c r="F35" s="651"/>
      <c r="G35" s="651"/>
      <c r="H35" s="651"/>
      <c r="I35" s="651"/>
      <c r="J35" s="651"/>
      <c r="K35" s="651"/>
      <c r="L35" s="651"/>
      <c r="M35" s="651"/>
      <c r="N35" s="651"/>
      <c r="O35" s="651"/>
      <c r="P35" s="651"/>
      <c r="Q35" s="651"/>
      <c r="R35" s="651"/>
      <c r="S35" s="651"/>
      <c r="T35" s="211"/>
      <c r="U35" s="650">
        <f>IF(W35="","",U34+1)</f>
        <v>5</v>
      </c>
      <c r="V35" s="650"/>
      <c r="W35" s="651" t="str">
        <f>IF('各会計、関係団体の財政状況及び健全化判断比率'!B29="","",'各会計、関係団体の財政状況及び健全化判断比率'!B29)</f>
        <v>介護認定審査会運営事業特別会計</v>
      </c>
      <c r="X35" s="651"/>
      <c r="Y35" s="651"/>
      <c r="Z35" s="651"/>
      <c r="AA35" s="651"/>
      <c r="AB35" s="651"/>
      <c r="AC35" s="651"/>
      <c r="AD35" s="651"/>
      <c r="AE35" s="651"/>
      <c r="AF35" s="651"/>
      <c r="AG35" s="651"/>
      <c r="AH35" s="651"/>
      <c r="AI35" s="651"/>
      <c r="AJ35" s="651"/>
      <c r="AK35" s="651"/>
      <c r="AL35" s="211"/>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1"/>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1"/>
      <c r="BW35" s="650">
        <f t="shared" ref="BW35:BW43" si="2">IF(BY35="","",BW34+1)</f>
        <v>10</v>
      </c>
      <c r="BX35" s="650"/>
      <c r="BY35" s="651" t="str">
        <f>IF('各会計、関係団体の財政状況及び健全化判断比率'!B69="","",'各会計、関係団体の財政状況及び健全化判断比率'!B69)</f>
        <v>芸東衛生組合</v>
      </c>
      <c r="BZ35" s="651"/>
      <c r="CA35" s="651"/>
      <c r="CB35" s="651"/>
      <c r="CC35" s="651"/>
      <c r="CD35" s="651"/>
      <c r="CE35" s="651"/>
      <c r="CF35" s="651"/>
      <c r="CG35" s="651"/>
      <c r="CH35" s="651"/>
      <c r="CI35" s="651"/>
      <c r="CJ35" s="651"/>
      <c r="CK35" s="651"/>
      <c r="CL35" s="651"/>
      <c r="CM35" s="651"/>
      <c r="CN35" s="211"/>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c r="A36" s="184"/>
      <c r="B36" s="210"/>
      <c r="C36" s="650">
        <f>IF(E36="","",C35+1)</f>
        <v>3</v>
      </c>
      <c r="D36" s="650"/>
      <c r="E36" s="651" t="str">
        <f>IF('各会計、関係団体の財政状況及び健全化判断比率'!B9="","",'各会計、関係団体の財政状況及び健全化判断比率'!B9)</f>
        <v>障害支援区分認定審査会運営事業特別会計</v>
      </c>
      <c r="F36" s="651"/>
      <c r="G36" s="651"/>
      <c r="H36" s="651"/>
      <c r="I36" s="651"/>
      <c r="J36" s="651"/>
      <c r="K36" s="651"/>
      <c r="L36" s="651"/>
      <c r="M36" s="651"/>
      <c r="N36" s="651"/>
      <c r="O36" s="651"/>
      <c r="P36" s="651"/>
      <c r="Q36" s="651"/>
      <c r="R36" s="651"/>
      <c r="S36" s="651"/>
      <c r="T36" s="211"/>
      <c r="U36" s="650">
        <f t="shared" ref="U36:U43" si="4">IF(W36="","",U35+1)</f>
        <v>6</v>
      </c>
      <c r="V36" s="650"/>
      <c r="W36" s="651" t="str">
        <f>IF('各会計、関係団体の財政状況及び健全化判断比率'!B30="","",'各会計、関係団体の財政状況及び健全化判断比率'!B30)</f>
        <v>介護保険事業特別会計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11</v>
      </c>
      <c r="BX36" s="650"/>
      <c r="BY36" s="651" t="str">
        <f>IF('各会計、関係団体の財政状況及び健全化判断比率'!B70="","",'各会計、関係団体の財政状況及び健全化判断比率'!B70)</f>
        <v>高知県広域食肉センター事務組合</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f t="shared" si="4"/>
        <v>7</v>
      </c>
      <c r="V37" s="650"/>
      <c r="W37" s="651" t="str">
        <f>IF('各会計、関係団体の財政状況及び健全化判断比率'!B31="","",'各会計、関係団体の財政状況及び健全化判断比率'!B31)</f>
        <v>後期高齢者医療事業特別会計</v>
      </c>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12</v>
      </c>
      <c r="BX37" s="650"/>
      <c r="BY37" s="651" t="str">
        <f>IF('各会計、関係団体の財政状況及び健全化判断比率'!B71="","",'各会計、関係団体の財政状況及び健全化判断比率'!B71)</f>
        <v>安芸広域市町村圏事務組合（一般会計）</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13</v>
      </c>
      <c r="BX38" s="650"/>
      <c r="BY38" s="651" t="str">
        <f>IF('各会計、関係団体の財政状況及び健全化判断比率'!B72="","",'各会計、関係団体の財政状況及び健全化判断比率'!B72)</f>
        <v>安芸広域市町村圏事務組合（滞納整理事業特別会計）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f t="shared" si="2"/>
        <v>14</v>
      </c>
      <c r="BX39" s="650"/>
      <c r="BY39" s="651" t="str">
        <f>IF('各会計、関係団体の財政状況及び健全化判断比率'!B73="","",'各会計、関係団体の財政状況及び健全化判断比率'!B73)</f>
        <v>こうち人づくり広域連合</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f t="shared" si="2"/>
        <v>15</v>
      </c>
      <c r="BX40" s="650"/>
      <c r="BY40" s="651" t="str">
        <f>IF('各会計、関係団体の財政状況及び健全化判断比率'!B74="","",'各会計、関係団体の財政状況及び健全化判断比率'!B74)</f>
        <v>高知県市町村総合事務組合（一般会計）</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f t="shared" si="2"/>
        <v>16</v>
      </c>
      <c r="BX41" s="650"/>
      <c r="BY41" s="651" t="str">
        <f>IF('各会計、関係団体の財政状況及び健全化判断比率'!B75="","",'各会計、関係団体の財政状況及び健全化判断比率'!B75)</f>
        <v>高知県市町村総合事務組合（交通災害共済事業特別会計）</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f t="shared" si="2"/>
        <v>17</v>
      </c>
      <c r="BX42" s="650"/>
      <c r="BY42" s="651" t="str">
        <f>IF('各会計、関係団体の財政状況及び健全化判断比率'!B76="","",'各会計、関係団体の財政状況及び健全化判断比率'!B76)</f>
        <v>高知県後期高齢者医療広域連合（一般会計）</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f t="shared" si="2"/>
        <v>18</v>
      </c>
      <c r="BX43" s="650"/>
      <c r="BY43" s="651" t="str">
        <f>IF('各会計、関係団体の財政状況及び健全化判断比率'!B77="","",'各会計、関係団体の財政状況及び健全化判断比率'!B77)</f>
        <v>高知県後期高齢者医療広域連合（特別会計）</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210</v>
      </c>
    </row>
    <row r="50" spans="5:5">
      <c r="E50" s="185" t="s">
        <v>211</v>
      </c>
    </row>
    <row r="51" spans="5:5">
      <c r="E51" s="185" t="s">
        <v>212</v>
      </c>
    </row>
    <row r="52" spans="5:5">
      <c r="E52" s="185" t="s">
        <v>213</v>
      </c>
    </row>
    <row r="53" spans="5:5"/>
    <row r="54" spans="5:5"/>
    <row r="55" spans="5:5"/>
    <row r="56" spans="5:5"/>
    <row r="57" spans="5:5" hidden="1"/>
    <row r="58" spans="5:5" hidden="1"/>
    <row r="59" spans="5:5" hidden="1"/>
  </sheetData>
  <sheetProtection algorithmName="SHA-512" hashValue="QFysgVMXUEZMaSDUgKt2xDwDpLeuT237CQFC3o0jM2ljA+MFBG3bEJWBWtDcU5x4EXrAmmvVA1Hu9zCmuJ+sfg==" saltValue="h+SaOo1jsVJrdIs+Kl6X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2" t="s">
        <v>564</v>
      </c>
      <c r="D34" s="1242"/>
      <c r="E34" s="1243"/>
      <c r="F34" s="32" t="s">
        <v>565</v>
      </c>
      <c r="G34" s="33" t="s">
        <v>566</v>
      </c>
      <c r="H34" s="33" t="s">
        <v>567</v>
      </c>
      <c r="I34" s="33" t="s">
        <v>568</v>
      </c>
      <c r="J34" s="34" t="s">
        <v>569</v>
      </c>
      <c r="K34" s="22"/>
      <c r="L34" s="22"/>
      <c r="M34" s="22"/>
      <c r="N34" s="22"/>
      <c r="O34" s="22"/>
      <c r="P34" s="22"/>
    </row>
    <row r="35" spans="1:16" ht="39" customHeight="1">
      <c r="A35" s="22"/>
      <c r="B35" s="35"/>
      <c r="C35" s="1236" t="s">
        <v>570</v>
      </c>
      <c r="D35" s="1237"/>
      <c r="E35" s="1238"/>
      <c r="F35" s="36">
        <v>2.62</v>
      </c>
      <c r="G35" s="37">
        <v>3.62</v>
      </c>
      <c r="H35" s="37">
        <v>4.71</v>
      </c>
      <c r="I35" s="37">
        <v>5.65</v>
      </c>
      <c r="J35" s="38">
        <v>6.81</v>
      </c>
      <c r="K35" s="22"/>
      <c r="L35" s="22"/>
      <c r="M35" s="22"/>
      <c r="N35" s="22"/>
      <c r="O35" s="22"/>
      <c r="P35" s="22"/>
    </row>
    <row r="36" spans="1:16" ht="39" customHeight="1">
      <c r="A36" s="22"/>
      <c r="B36" s="35"/>
      <c r="C36" s="1236" t="s">
        <v>571</v>
      </c>
      <c r="D36" s="1237"/>
      <c r="E36" s="1238"/>
      <c r="F36" s="36">
        <v>5.62</v>
      </c>
      <c r="G36" s="37">
        <v>9.44</v>
      </c>
      <c r="H36" s="37">
        <v>4.32</v>
      </c>
      <c r="I36" s="37">
        <v>9.17</v>
      </c>
      <c r="J36" s="38">
        <v>3.58</v>
      </c>
      <c r="K36" s="22"/>
      <c r="L36" s="22"/>
      <c r="M36" s="22"/>
      <c r="N36" s="22"/>
      <c r="O36" s="22"/>
      <c r="P36" s="22"/>
    </row>
    <row r="37" spans="1:16" ht="39" customHeight="1">
      <c r="A37" s="22"/>
      <c r="B37" s="35"/>
      <c r="C37" s="1236" t="s">
        <v>572</v>
      </c>
      <c r="D37" s="1237"/>
      <c r="E37" s="1238"/>
      <c r="F37" s="36">
        <v>0.01</v>
      </c>
      <c r="G37" s="37">
        <v>0.21</v>
      </c>
      <c r="H37" s="37">
        <v>0.83</v>
      </c>
      <c r="I37" s="37">
        <v>0.77</v>
      </c>
      <c r="J37" s="38">
        <v>0.28000000000000003</v>
      </c>
      <c r="K37" s="22"/>
      <c r="L37" s="22"/>
      <c r="M37" s="22"/>
      <c r="N37" s="22"/>
      <c r="O37" s="22"/>
      <c r="P37" s="22"/>
    </row>
    <row r="38" spans="1:16" ht="39" customHeight="1">
      <c r="A38" s="22"/>
      <c r="B38" s="35"/>
      <c r="C38" s="1236" t="s">
        <v>573</v>
      </c>
      <c r="D38" s="1237"/>
      <c r="E38" s="1238"/>
      <c r="F38" s="36">
        <v>0.13</v>
      </c>
      <c r="G38" s="37">
        <v>0.16</v>
      </c>
      <c r="H38" s="37">
        <v>0.2</v>
      </c>
      <c r="I38" s="37">
        <v>0.17</v>
      </c>
      <c r="J38" s="38">
        <v>0.21</v>
      </c>
      <c r="K38" s="22"/>
      <c r="L38" s="22"/>
      <c r="M38" s="22"/>
      <c r="N38" s="22"/>
      <c r="O38" s="22"/>
      <c r="P38" s="22"/>
    </row>
    <row r="39" spans="1:16" ht="39" customHeight="1">
      <c r="A39" s="22"/>
      <c r="B39" s="35"/>
      <c r="C39" s="1236" t="s">
        <v>574</v>
      </c>
      <c r="D39" s="1237"/>
      <c r="E39" s="1238"/>
      <c r="F39" s="36">
        <v>0</v>
      </c>
      <c r="G39" s="37">
        <v>0</v>
      </c>
      <c r="H39" s="37">
        <v>0</v>
      </c>
      <c r="I39" s="37">
        <v>0</v>
      </c>
      <c r="J39" s="38">
        <v>0</v>
      </c>
      <c r="K39" s="22"/>
      <c r="L39" s="22"/>
      <c r="M39" s="22"/>
      <c r="N39" s="22"/>
      <c r="O39" s="22"/>
      <c r="P39" s="22"/>
    </row>
    <row r="40" spans="1:16" ht="39" customHeight="1">
      <c r="A40" s="22"/>
      <c r="B40" s="35"/>
      <c r="C40" s="1236" t="s">
        <v>575</v>
      </c>
      <c r="D40" s="1237"/>
      <c r="E40" s="1238"/>
      <c r="F40" s="36">
        <v>0</v>
      </c>
      <c r="G40" s="37">
        <v>0</v>
      </c>
      <c r="H40" s="37">
        <v>0</v>
      </c>
      <c r="I40" s="37">
        <v>0</v>
      </c>
      <c r="J40" s="38">
        <v>0</v>
      </c>
      <c r="K40" s="22"/>
      <c r="L40" s="22"/>
      <c r="M40" s="22"/>
      <c r="N40" s="22"/>
      <c r="O40" s="22"/>
      <c r="P40" s="22"/>
    </row>
    <row r="41" spans="1:16" ht="39" customHeight="1">
      <c r="A41" s="22"/>
      <c r="B41" s="35"/>
      <c r="C41" s="1236" t="s">
        <v>576</v>
      </c>
      <c r="D41" s="1237"/>
      <c r="E41" s="1238"/>
      <c r="F41" s="36">
        <v>0</v>
      </c>
      <c r="G41" s="37">
        <v>0</v>
      </c>
      <c r="H41" s="37">
        <v>0</v>
      </c>
      <c r="I41" s="37">
        <v>0</v>
      </c>
      <c r="J41" s="38">
        <v>0</v>
      </c>
      <c r="K41" s="22"/>
      <c r="L41" s="22"/>
      <c r="M41" s="22"/>
      <c r="N41" s="22"/>
      <c r="O41" s="22"/>
      <c r="P41" s="22"/>
    </row>
    <row r="42" spans="1:16" ht="39" customHeight="1">
      <c r="A42" s="22"/>
      <c r="B42" s="39"/>
      <c r="C42" s="1236" t="s">
        <v>577</v>
      </c>
      <c r="D42" s="1237"/>
      <c r="E42" s="1238"/>
      <c r="F42" s="36" t="s">
        <v>515</v>
      </c>
      <c r="G42" s="37" t="s">
        <v>515</v>
      </c>
      <c r="H42" s="37" t="s">
        <v>515</v>
      </c>
      <c r="I42" s="37" t="s">
        <v>515</v>
      </c>
      <c r="J42" s="38" t="s">
        <v>515</v>
      </c>
      <c r="K42" s="22"/>
      <c r="L42" s="22"/>
      <c r="M42" s="22"/>
      <c r="N42" s="22"/>
      <c r="O42" s="22"/>
      <c r="P42" s="22"/>
    </row>
    <row r="43" spans="1:16" ht="39" customHeight="1" thickBot="1">
      <c r="A43" s="22"/>
      <c r="B43" s="40"/>
      <c r="C43" s="1239" t="s">
        <v>578</v>
      </c>
      <c r="D43" s="1240"/>
      <c r="E43" s="1241"/>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e1B7scE+yxnG03/LXeOJIua7yjPHhF880Toa9v82VD47t7/o77pVoVR2JlDPwitXzNmraLLuMJSYivN7rPSPw==" saltValue="W3GkEImlk8n/QrKRQA/w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4" t="s">
        <v>11</v>
      </c>
      <c r="C45" s="1245"/>
      <c r="D45" s="58"/>
      <c r="E45" s="1250" t="s">
        <v>12</v>
      </c>
      <c r="F45" s="1250"/>
      <c r="G45" s="1250"/>
      <c r="H45" s="1250"/>
      <c r="I45" s="1250"/>
      <c r="J45" s="1251"/>
      <c r="K45" s="59">
        <v>1591</v>
      </c>
      <c r="L45" s="60">
        <v>1455</v>
      </c>
      <c r="M45" s="60">
        <v>1315</v>
      </c>
      <c r="N45" s="60">
        <v>1145</v>
      </c>
      <c r="O45" s="61">
        <v>1121</v>
      </c>
      <c r="P45" s="48"/>
      <c r="Q45" s="48"/>
      <c r="R45" s="48"/>
      <c r="S45" s="48"/>
      <c r="T45" s="48"/>
      <c r="U45" s="48"/>
    </row>
    <row r="46" spans="1:21" ht="30.75" customHeight="1">
      <c r="A46" s="48"/>
      <c r="B46" s="1246"/>
      <c r="C46" s="1247"/>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c r="A47" s="48"/>
      <c r="B47" s="1246"/>
      <c r="C47" s="1247"/>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c r="A48" s="48"/>
      <c r="B48" s="1246"/>
      <c r="C48" s="1247"/>
      <c r="D48" s="62"/>
      <c r="E48" s="1252" t="s">
        <v>15</v>
      </c>
      <c r="F48" s="1252"/>
      <c r="G48" s="1252"/>
      <c r="H48" s="1252"/>
      <c r="I48" s="1252"/>
      <c r="J48" s="1253"/>
      <c r="K48" s="63">
        <v>10</v>
      </c>
      <c r="L48" s="64">
        <v>14</v>
      </c>
      <c r="M48" s="64">
        <v>35</v>
      </c>
      <c r="N48" s="64">
        <v>14</v>
      </c>
      <c r="O48" s="65">
        <v>16</v>
      </c>
      <c r="P48" s="48"/>
      <c r="Q48" s="48"/>
      <c r="R48" s="48"/>
      <c r="S48" s="48"/>
      <c r="T48" s="48"/>
      <c r="U48" s="48"/>
    </row>
    <row r="49" spans="1:21" ht="30.75" customHeight="1">
      <c r="A49" s="48"/>
      <c r="B49" s="1246"/>
      <c r="C49" s="1247"/>
      <c r="D49" s="62"/>
      <c r="E49" s="1252" t="s">
        <v>16</v>
      </c>
      <c r="F49" s="1252"/>
      <c r="G49" s="1252"/>
      <c r="H49" s="1252"/>
      <c r="I49" s="1252"/>
      <c r="J49" s="1253"/>
      <c r="K49" s="63">
        <v>145</v>
      </c>
      <c r="L49" s="64">
        <v>146</v>
      </c>
      <c r="M49" s="64">
        <v>100</v>
      </c>
      <c r="N49" s="64">
        <v>100</v>
      </c>
      <c r="O49" s="65">
        <v>100</v>
      </c>
      <c r="P49" s="48"/>
      <c r="Q49" s="48"/>
      <c r="R49" s="48"/>
      <c r="S49" s="48"/>
      <c r="T49" s="48"/>
      <c r="U49" s="48"/>
    </row>
    <row r="50" spans="1:21" ht="30.75" customHeight="1">
      <c r="A50" s="48"/>
      <c r="B50" s="1246"/>
      <c r="C50" s="1247"/>
      <c r="D50" s="62"/>
      <c r="E50" s="1252" t="s">
        <v>17</v>
      </c>
      <c r="F50" s="1252"/>
      <c r="G50" s="1252"/>
      <c r="H50" s="1252"/>
      <c r="I50" s="1252"/>
      <c r="J50" s="1253"/>
      <c r="K50" s="63">
        <v>2</v>
      </c>
      <c r="L50" s="64">
        <v>2</v>
      </c>
      <c r="M50" s="64">
        <v>2</v>
      </c>
      <c r="N50" s="64">
        <v>2</v>
      </c>
      <c r="O50" s="65">
        <v>2</v>
      </c>
      <c r="P50" s="48"/>
      <c r="Q50" s="48"/>
      <c r="R50" s="48"/>
      <c r="S50" s="48"/>
      <c r="T50" s="48"/>
      <c r="U50" s="48"/>
    </row>
    <row r="51" spans="1:21" ht="30.75" customHeight="1">
      <c r="A51" s="48"/>
      <c r="B51" s="1248"/>
      <c r="C51" s="1249"/>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4" t="s">
        <v>19</v>
      </c>
      <c r="C52" s="1255"/>
      <c r="D52" s="66"/>
      <c r="E52" s="1252" t="s">
        <v>20</v>
      </c>
      <c r="F52" s="1252"/>
      <c r="G52" s="1252"/>
      <c r="H52" s="1252"/>
      <c r="I52" s="1252"/>
      <c r="J52" s="1253"/>
      <c r="K52" s="63">
        <v>968</v>
      </c>
      <c r="L52" s="64">
        <v>913</v>
      </c>
      <c r="M52" s="64">
        <v>849</v>
      </c>
      <c r="N52" s="64">
        <v>816</v>
      </c>
      <c r="O52" s="65">
        <v>766</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780</v>
      </c>
      <c r="L53" s="69">
        <v>704</v>
      </c>
      <c r="M53" s="69">
        <v>603</v>
      </c>
      <c r="N53" s="69">
        <v>445</v>
      </c>
      <c r="O53" s="70">
        <v>473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60" t="s">
        <v>25</v>
      </c>
      <c r="C57" s="1261"/>
      <c r="D57" s="1264" t="s">
        <v>26</v>
      </c>
      <c r="E57" s="1265"/>
      <c r="F57" s="1265"/>
      <c r="G57" s="1265"/>
      <c r="H57" s="1265"/>
      <c r="I57" s="1265"/>
      <c r="J57" s="1266"/>
      <c r="K57" s="82" t="s">
        <v>600</v>
      </c>
      <c r="L57" s="83" t="s">
        <v>600</v>
      </c>
      <c r="M57" s="83" t="s">
        <v>600</v>
      </c>
      <c r="N57" s="83" t="s">
        <v>600</v>
      </c>
      <c r="O57" s="84" t="s">
        <v>600</v>
      </c>
    </row>
    <row r="58" spans="1:21" ht="31.5" customHeight="1" thickBot="1">
      <c r="B58" s="1262"/>
      <c r="C58" s="1263"/>
      <c r="D58" s="1267" t="s">
        <v>27</v>
      </c>
      <c r="E58" s="1268"/>
      <c r="F58" s="1268"/>
      <c r="G58" s="1268"/>
      <c r="H58" s="1268"/>
      <c r="I58" s="1268"/>
      <c r="J58" s="1269"/>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4JK6n1qTTSvFWg+aQEjVF0ampk9YSf0XigpD9iNF0OGHejtNIT2yJ/xzPF+VTSHcAvo5XdG8e0jZXwJPgAgZA==" saltValue="lXsl0bFbvHVDEENAhbkd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70" t="s">
        <v>30</v>
      </c>
      <c r="C41" s="1271"/>
      <c r="D41" s="101"/>
      <c r="E41" s="1276" t="s">
        <v>31</v>
      </c>
      <c r="F41" s="1276"/>
      <c r="G41" s="1276"/>
      <c r="H41" s="1277"/>
      <c r="I41" s="102">
        <v>10696</v>
      </c>
      <c r="J41" s="103">
        <v>11147</v>
      </c>
      <c r="K41" s="103">
        <v>11793</v>
      </c>
      <c r="L41" s="103">
        <v>12414</v>
      </c>
      <c r="M41" s="104">
        <v>12930</v>
      </c>
    </row>
    <row r="42" spans="2:13" ht="27.75" customHeight="1">
      <c r="B42" s="1272"/>
      <c r="C42" s="1273"/>
      <c r="D42" s="105"/>
      <c r="E42" s="1278" t="s">
        <v>32</v>
      </c>
      <c r="F42" s="1278"/>
      <c r="G42" s="1278"/>
      <c r="H42" s="1279"/>
      <c r="I42" s="106">
        <v>11</v>
      </c>
      <c r="J42" s="107">
        <v>9</v>
      </c>
      <c r="K42" s="107">
        <v>7</v>
      </c>
      <c r="L42" s="107">
        <v>4</v>
      </c>
      <c r="M42" s="108">
        <v>2</v>
      </c>
    </row>
    <row r="43" spans="2:13" ht="27.75" customHeight="1">
      <c r="B43" s="1272"/>
      <c r="C43" s="1273"/>
      <c r="D43" s="105"/>
      <c r="E43" s="1278" t="s">
        <v>33</v>
      </c>
      <c r="F43" s="1278"/>
      <c r="G43" s="1278"/>
      <c r="H43" s="1279"/>
      <c r="I43" s="106">
        <v>151</v>
      </c>
      <c r="J43" s="107">
        <v>156</v>
      </c>
      <c r="K43" s="107">
        <v>258</v>
      </c>
      <c r="L43" s="107">
        <v>292</v>
      </c>
      <c r="M43" s="108">
        <v>314</v>
      </c>
    </row>
    <row r="44" spans="2:13" ht="27.75" customHeight="1">
      <c r="B44" s="1272"/>
      <c r="C44" s="1273"/>
      <c r="D44" s="105"/>
      <c r="E44" s="1278" t="s">
        <v>34</v>
      </c>
      <c r="F44" s="1278"/>
      <c r="G44" s="1278"/>
      <c r="H44" s="1279"/>
      <c r="I44" s="106">
        <v>574</v>
      </c>
      <c r="J44" s="107">
        <v>431</v>
      </c>
      <c r="K44" s="107">
        <v>338</v>
      </c>
      <c r="L44" s="107">
        <v>243</v>
      </c>
      <c r="M44" s="108">
        <v>147</v>
      </c>
    </row>
    <row r="45" spans="2:13" ht="27.75" customHeight="1">
      <c r="B45" s="1272"/>
      <c r="C45" s="1273"/>
      <c r="D45" s="105"/>
      <c r="E45" s="1278" t="s">
        <v>35</v>
      </c>
      <c r="F45" s="1278"/>
      <c r="G45" s="1278"/>
      <c r="H45" s="1279"/>
      <c r="I45" s="106">
        <v>1650</v>
      </c>
      <c r="J45" s="107">
        <v>1706</v>
      </c>
      <c r="K45" s="107">
        <v>1556</v>
      </c>
      <c r="L45" s="107">
        <v>1424</v>
      </c>
      <c r="M45" s="108">
        <v>1295</v>
      </c>
    </row>
    <row r="46" spans="2:13" ht="27.75" customHeight="1">
      <c r="B46" s="1272"/>
      <c r="C46" s="1273"/>
      <c r="D46" s="109"/>
      <c r="E46" s="1278" t="s">
        <v>36</v>
      </c>
      <c r="F46" s="1278"/>
      <c r="G46" s="1278"/>
      <c r="H46" s="1279"/>
      <c r="I46" s="106" t="s">
        <v>515</v>
      </c>
      <c r="J46" s="107" t="s">
        <v>515</v>
      </c>
      <c r="K46" s="107" t="s">
        <v>515</v>
      </c>
      <c r="L46" s="107" t="s">
        <v>515</v>
      </c>
      <c r="M46" s="108" t="s">
        <v>515</v>
      </c>
    </row>
    <row r="47" spans="2:13" ht="27.75" customHeight="1">
      <c r="B47" s="1272"/>
      <c r="C47" s="1273"/>
      <c r="D47" s="110"/>
      <c r="E47" s="1280" t="s">
        <v>37</v>
      </c>
      <c r="F47" s="1281"/>
      <c r="G47" s="1281"/>
      <c r="H47" s="1282"/>
      <c r="I47" s="106" t="s">
        <v>515</v>
      </c>
      <c r="J47" s="107" t="s">
        <v>515</v>
      </c>
      <c r="K47" s="107" t="s">
        <v>515</v>
      </c>
      <c r="L47" s="107" t="s">
        <v>515</v>
      </c>
      <c r="M47" s="108" t="s">
        <v>515</v>
      </c>
    </row>
    <row r="48" spans="2:13" ht="27.75" customHeight="1">
      <c r="B48" s="1272"/>
      <c r="C48" s="1273"/>
      <c r="D48" s="105"/>
      <c r="E48" s="1278" t="s">
        <v>38</v>
      </c>
      <c r="F48" s="1278"/>
      <c r="G48" s="1278"/>
      <c r="H48" s="1279"/>
      <c r="I48" s="106" t="s">
        <v>515</v>
      </c>
      <c r="J48" s="107" t="s">
        <v>515</v>
      </c>
      <c r="K48" s="107" t="s">
        <v>515</v>
      </c>
      <c r="L48" s="107" t="s">
        <v>515</v>
      </c>
      <c r="M48" s="108" t="s">
        <v>515</v>
      </c>
    </row>
    <row r="49" spans="2:13" ht="27.75" customHeight="1">
      <c r="B49" s="1274"/>
      <c r="C49" s="1275"/>
      <c r="D49" s="105"/>
      <c r="E49" s="1278" t="s">
        <v>39</v>
      </c>
      <c r="F49" s="1278"/>
      <c r="G49" s="1278"/>
      <c r="H49" s="1279"/>
      <c r="I49" s="106" t="s">
        <v>515</v>
      </c>
      <c r="J49" s="107" t="s">
        <v>515</v>
      </c>
      <c r="K49" s="107" t="s">
        <v>515</v>
      </c>
      <c r="L49" s="107" t="s">
        <v>515</v>
      </c>
      <c r="M49" s="108" t="s">
        <v>515</v>
      </c>
    </row>
    <row r="50" spans="2:13" ht="27.75" customHeight="1">
      <c r="B50" s="1283" t="s">
        <v>40</v>
      </c>
      <c r="C50" s="1284"/>
      <c r="D50" s="111"/>
      <c r="E50" s="1278" t="s">
        <v>41</v>
      </c>
      <c r="F50" s="1278"/>
      <c r="G50" s="1278"/>
      <c r="H50" s="1279"/>
      <c r="I50" s="106">
        <v>2146</v>
      </c>
      <c r="J50" s="107">
        <v>2550</v>
      </c>
      <c r="K50" s="107">
        <v>3147</v>
      </c>
      <c r="L50" s="107">
        <v>3845</v>
      </c>
      <c r="M50" s="108">
        <v>4061</v>
      </c>
    </row>
    <row r="51" spans="2:13" ht="27.75" customHeight="1">
      <c r="B51" s="1272"/>
      <c r="C51" s="1273"/>
      <c r="D51" s="105"/>
      <c r="E51" s="1278" t="s">
        <v>42</v>
      </c>
      <c r="F51" s="1278"/>
      <c r="G51" s="1278"/>
      <c r="H51" s="1279"/>
      <c r="I51" s="106">
        <v>401</v>
      </c>
      <c r="J51" s="107">
        <v>318</v>
      </c>
      <c r="K51" s="107">
        <v>279</v>
      </c>
      <c r="L51" s="107">
        <v>277</v>
      </c>
      <c r="M51" s="108">
        <v>246</v>
      </c>
    </row>
    <row r="52" spans="2:13" ht="27.75" customHeight="1">
      <c r="B52" s="1274"/>
      <c r="C52" s="1275"/>
      <c r="D52" s="105"/>
      <c r="E52" s="1278" t="s">
        <v>43</v>
      </c>
      <c r="F52" s="1278"/>
      <c r="G52" s="1278"/>
      <c r="H52" s="1279"/>
      <c r="I52" s="106">
        <v>7162</v>
      </c>
      <c r="J52" s="107">
        <v>7987</v>
      </c>
      <c r="K52" s="107">
        <v>8511</v>
      </c>
      <c r="L52" s="107">
        <v>8986</v>
      </c>
      <c r="M52" s="108">
        <v>9426</v>
      </c>
    </row>
    <row r="53" spans="2:13" ht="27.75" customHeight="1" thickBot="1">
      <c r="B53" s="1285" t="s">
        <v>44</v>
      </c>
      <c r="C53" s="1286"/>
      <c r="D53" s="112"/>
      <c r="E53" s="1287" t="s">
        <v>45</v>
      </c>
      <c r="F53" s="1287"/>
      <c r="G53" s="1287"/>
      <c r="H53" s="1288"/>
      <c r="I53" s="113">
        <v>3372</v>
      </c>
      <c r="J53" s="114">
        <v>2593</v>
      </c>
      <c r="K53" s="114">
        <v>2015</v>
      </c>
      <c r="L53" s="114">
        <v>1269</v>
      </c>
      <c r="M53" s="115">
        <v>955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YDFPKy+V7jJ/eh7MtJ+NxBoYEf19tuubS0MByyN+ZaUlErteNdRmfSMtvWyl5sKNtQevczkW6X7q2puW42jhw==" saltValue="jfLEqE5OOIfbfhuhwL2i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559</v>
      </c>
      <c r="G54" s="124" t="s">
        <v>560</v>
      </c>
      <c r="H54" s="125" t="s">
        <v>561</v>
      </c>
    </row>
    <row r="55" spans="2:8" ht="52.5" customHeight="1">
      <c r="B55" s="126"/>
      <c r="C55" s="1294" t="s">
        <v>48</v>
      </c>
      <c r="D55" s="1294"/>
      <c r="E55" s="1295"/>
      <c r="F55" s="127">
        <v>1728</v>
      </c>
      <c r="G55" s="127">
        <v>1850</v>
      </c>
      <c r="H55" s="128">
        <v>2004</v>
      </c>
    </row>
    <row r="56" spans="2:8" ht="52.5" customHeight="1">
      <c r="B56" s="129"/>
      <c r="C56" s="1296" t="s">
        <v>49</v>
      </c>
      <c r="D56" s="1296"/>
      <c r="E56" s="1297"/>
      <c r="F56" s="130">
        <v>260</v>
      </c>
      <c r="G56" s="130">
        <v>261</v>
      </c>
      <c r="H56" s="131">
        <v>261</v>
      </c>
    </row>
    <row r="57" spans="2:8" ht="53.25" customHeight="1">
      <c r="B57" s="129"/>
      <c r="C57" s="1298" t="s">
        <v>50</v>
      </c>
      <c r="D57" s="1298"/>
      <c r="E57" s="1299"/>
      <c r="F57" s="132">
        <v>1045</v>
      </c>
      <c r="G57" s="132">
        <v>1575</v>
      </c>
      <c r="H57" s="133">
        <v>1590</v>
      </c>
    </row>
    <row r="58" spans="2:8" ht="45.75" customHeight="1">
      <c r="B58" s="134"/>
      <c r="C58" s="1289" t="s">
        <v>594</v>
      </c>
      <c r="D58" s="1290"/>
      <c r="E58" s="1291"/>
      <c r="F58" s="135">
        <v>359</v>
      </c>
      <c r="G58" s="135">
        <v>817</v>
      </c>
      <c r="H58" s="136">
        <v>715</v>
      </c>
    </row>
    <row r="59" spans="2:8" ht="45.75" customHeight="1">
      <c r="B59" s="134"/>
      <c r="C59" s="1289" t="s">
        <v>595</v>
      </c>
      <c r="D59" s="1290"/>
      <c r="E59" s="1291"/>
      <c r="F59" s="135">
        <v>228</v>
      </c>
      <c r="G59" s="135">
        <v>297</v>
      </c>
      <c r="H59" s="136">
        <v>338</v>
      </c>
    </row>
    <row r="60" spans="2:8" ht="45.75" customHeight="1">
      <c r="B60" s="134"/>
      <c r="C60" s="1289" t="s">
        <v>596</v>
      </c>
      <c r="D60" s="1290"/>
      <c r="E60" s="1291"/>
      <c r="F60" s="135">
        <v>107</v>
      </c>
      <c r="G60" s="135">
        <v>107</v>
      </c>
      <c r="H60" s="136">
        <v>101</v>
      </c>
    </row>
    <row r="61" spans="2:8" ht="45.75" customHeight="1">
      <c r="B61" s="134"/>
      <c r="C61" s="1289" t="s">
        <v>598</v>
      </c>
      <c r="D61" s="1290"/>
      <c r="E61" s="1291"/>
      <c r="F61" s="135" t="s">
        <v>599</v>
      </c>
      <c r="G61" s="135" t="s">
        <v>599</v>
      </c>
      <c r="H61" s="136">
        <v>100</v>
      </c>
    </row>
    <row r="62" spans="2:8" ht="45.75" customHeight="1" thickBot="1">
      <c r="B62" s="137"/>
      <c r="C62" s="1289" t="s">
        <v>597</v>
      </c>
      <c r="D62" s="1290"/>
      <c r="E62" s="1291"/>
      <c r="F62" s="135">
        <v>85</v>
      </c>
      <c r="G62" s="135">
        <v>85</v>
      </c>
      <c r="H62" s="136">
        <v>85</v>
      </c>
    </row>
    <row r="63" spans="2:8" ht="52.5" customHeight="1" thickBot="1">
      <c r="B63" s="138"/>
      <c r="C63" s="1292" t="s">
        <v>51</v>
      </c>
      <c r="D63" s="1292"/>
      <c r="E63" s="1293"/>
      <c r="F63" s="139">
        <v>3034</v>
      </c>
      <c r="G63" s="139">
        <v>3686</v>
      </c>
      <c r="H63" s="140">
        <v>3855</v>
      </c>
    </row>
    <row r="64" spans="2:8" ht="15" customHeight="1"/>
    <row r="65" ht="0" hidden="1" customHeight="1"/>
    <row r="66" ht="0" hidden="1" customHeight="1"/>
  </sheetData>
  <sheetProtection algorithmName="SHA-512" hashValue="O1AIpcm+x6KDSF0mmCGM6j6c+eQ17AnnK0oCwZ1ybXZmNv80HAp+KBn4HrjpB/uySbuE9FWkpU0ESjI6zj03zg==" saltValue="WlSoesUB/wz6aA6zDTvt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383"/>
      <c r="B1" s="384"/>
      <c r="DD1" s="385"/>
      <c r="DE1" s="385"/>
    </row>
    <row r="2" spans="1:143" ht="25.5" customHeight="1">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604</v>
      </c>
    </row>
    <row r="11" spans="1:143" s="288" customFormat="1">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604</v>
      </c>
    </row>
    <row r="13" spans="1:143" s="288" customFormat="1">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c r="DD19" s="385"/>
      <c r="DE19" s="385"/>
    </row>
    <row r="20" spans="1:351">
      <c r="DD20" s="385"/>
      <c r="DE20" s="385"/>
    </row>
    <row r="21" spans="1:351" ht="17.2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c r="B22" s="392"/>
      <c r="MM22" s="391"/>
    </row>
    <row r="23" spans="1:351">
      <c r="B23" s="392"/>
    </row>
    <row r="24" spans="1:351">
      <c r="B24" s="392"/>
    </row>
    <row r="25" spans="1:351">
      <c r="B25" s="392"/>
    </row>
    <row r="26" spans="1:351">
      <c r="B26" s="392"/>
    </row>
    <row r="27" spans="1:351">
      <c r="B27" s="392"/>
    </row>
    <row r="28" spans="1:351">
      <c r="B28" s="392"/>
    </row>
    <row r="29" spans="1:351">
      <c r="B29" s="392"/>
    </row>
    <row r="30" spans="1:351">
      <c r="B30" s="392"/>
    </row>
    <row r="31" spans="1:351">
      <c r="B31" s="392"/>
    </row>
    <row r="32" spans="1:351">
      <c r="B32" s="392"/>
    </row>
    <row r="33" spans="2:109">
      <c r="B33" s="392"/>
    </row>
    <row r="34" spans="2:109">
      <c r="B34" s="392"/>
    </row>
    <row r="35" spans="2:109">
      <c r="B35" s="392"/>
    </row>
    <row r="36" spans="2:109">
      <c r="B36" s="392"/>
    </row>
    <row r="37" spans="2:109">
      <c r="B37" s="392"/>
    </row>
    <row r="38" spans="2:109">
      <c r="B38" s="392"/>
    </row>
    <row r="39" spans="2:109">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c r="B40" s="397"/>
      <c r="DD40" s="397"/>
      <c r="DE40" s="385"/>
    </row>
    <row r="41" spans="2:109" ht="17.25">
      <c r="B41" s="398" t="s">
        <v>605</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c r="B42" s="392"/>
      <c r="G42" s="399"/>
      <c r="I42" s="400"/>
      <c r="J42" s="400"/>
      <c r="K42" s="400"/>
      <c r="AM42" s="399"/>
      <c r="AN42" s="399" t="s">
        <v>606</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c r="B43" s="392"/>
      <c r="AN43" s="1308" t="s">
        <v>614</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2"/>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2"/>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2"/>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2"/>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c r="B49" s="392"/>
      <c r="AN49" s="385" t="s">
        <v>607</v>
      </c>
    </row>
    <row r="50" spans="1:109">
      <c r="B50" s="392"/>
      <c r="G50" s="1300"/>
      <c r="H50" s="1300"/>
      <c r="I50" s="1300"/>
      <c r="J50" s="1300"/>
      <c r="K50" s="402"/>
      <c r="L50" s="402"/>
      <c r="M50" s="403"/>
      <c r="N50" s="403"/>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06" t="s">
        <v>557</v>
      </c>
      <c r="BQ50" s="1306"/>
      <c r="BR50" s="1306"/>
      <c r="BS50" s="1306"/>
      <c r="BT50" s="1306"/>
      <c r="BU50" s="1306"/>
      <c r="BV50" s="1306"/>
      <c r="BW50" s="1306"/>
      <c r="BX50" s="1306" t="s">
        <v>558</v>
      </c>
      <c r="BY50" s="1306"/>
      <c r="BZ50" s="1306"/>
      <c r="CA50" s="1306"/>
      <c r="CB50" s="1306"/>
      <c r="CC50" s="1306"/>
      <c r="CD50" s="1306"/>
      <c r="CE50" s="1306"/>
      <c r="CF50" s="1306" t="s">
        <v>559</v>
      </c>
      <c r="CG50" s="1306"/>
      <c r="CH50" s="1306"/>
      <c r="CI50" s="1306"/>
      <c r="CJ50" s="1306"/>
      <c r="CK50" s="1306"/>
      <c r="CL50" s="1306"/>
      <c r="CM50" s="1306"/>
      <c r="CN50" s="1306" t="s">
        <v>560</v>
      </c>
      <c r="CO50" s="1306"/>
      <c r="CP50" s="1306"/>
      <c r="CQ50" s="1306"/>
      <c r="CR50" s="1306"/>
      <c r="CS50" s="1306"/>
      <c r="CT50" s="1306"/>
      <c r="CU50" s="1306"/>
      <c r="CV50" s="1306" t="s">
        <v>561</v>
      </c>
      <c r="CW50" s="1306"/>
      <c r="CX50" s="1306"/>
      <c r="CY50" s="1306"/>
      <c r="CZ50" s="1306"/>
      <c r="DA50" s="1306"/>
      <c r="DB50" s="1306"/>
      <c r="DC50" s="1306"/>
    </row>
    <row r="51" spans="1:109" ht="13.5" customHeight="1">
      <c r="B51" s="392"/>
      <c r="G51" s="1317"/>
      <c r="H51" s="1317"/>
      <c r="I51" s="1321"/>
      <c r="J51" s="1321"/>
      <c r="K51" s="1307"/>
      <c r="L51" s="1307"/>
      <c r="M51" s="1307"/>
      <c r="N51" s="1307"/>
      <c r="AM51" s="401"/>
      <c r="AN51" s="1305" t="s">
        <v>608</v>
      </c>
      <c r="AO51" s="1305"/>
      <c r="AP51" s="1305"/>
      <c r="AQ51" s="1305"/>
      <c r="AR51" s="1305"/>
      <c r="AS51" s="1305"/>
      <c r="AT51" s="1305"/>
      <c r="AU51" s="1305"/>
      <c r="AV51" s="1305"/>
      <c r="AW51" s="1305"/>
      <c r="AX51" s="1305"/>
      <c r="AY51" s="1305"/>
      <c r="AZ51" s="1305"/>
      <c r="BA51" s="1305"/>
      <c r="BB51" s="1305" t="s">
        <v>609</v>
      </c>
      <c r="BC51" s="1305"/>
      <c r="BD51" s="1305"/>
      <c r="BE51" s="1305"/>
      <c r="BF51" s="1305"/>
      <c r="BG51" s="1305"/>
      <c r="BH51" s="1305"/>
      <c r="BI51" s="1305"/>
      <c r="BJ51" s="1305"/>
      <c r="BK51" s="1305"/>
      <c r="BL51" s="1305"/>
      <c r="BM51" s="1305"/>
      <c r="BN51" s="1305"/>
      <c r="BO51" s="1305"/>
      <c r="BP51" s="1322"/>
      <c r="BQ51" s="1302"/>
      <c r="BR51" s="1302"/>
      <c r="BS51" s="1302"/>
      <c r="BT51" s="1302"/>
      <c r="BU51" s="1302"/>
      <c r="BV51" s="1302"/>
      <c r="BW51" s="1302"/>
      <c r="BX51" s="1302">
        <v>54.8</v>
      </c>
      <c r="BY51" s="1302"/>
      <c r="BZ51" s="1302"/>
      <c r="CA51" s="1302"/>
      <c r="CB51" s="1302"/>
      <c r="CC51" s="1302"/>
      <c r="CD51" s="1302"/>
      <c r="CE51" s="1302"/>
      <c r="CF51" s="1302">
        <v>43.9</v>
      </c>
      <c r="CG51" s="1302"/>
      <c r="CH51" s="1302"/>
      <c r="CI51" s="1302"/>
      <c r="CJ51" s="1302"/>
      <c r="CK51" s="1302"/>
      <c r="CL51" s="1302"/>
      <c r="CM51" s="1302"/>
      <c r="CN51" s="1302">
        <v>27.5</v>
      </c>
      <c r="CO51" s="1302"/>
      <c r="CP51" s="1302"/>
      <c r="CQ51" s="1302"/>
      <c r="CR51" s="1302"/>
      <c r="CS51" s="1302"/>
      <c r="CT51" s="1302"/>
      <c r="CU51" s="1302"/>
      <c r="CV51" s="1302">
        <v>21.1</v>
      </c>
      <c r="CW51" s="1302"/>
      <c r="CX51" s="1302"/>
      <c r="CY51" s="1302"/>
      <c r="CZ51" s="1302"/>
      <c r="DA51" s="1302"/>
      <c r="DB51" s="1302"/>
      <c r="DC51" s="1302"/>
    </row>
    <row r="52" spans="1:109">
      <c r="B52" s="392"/>
      <c r="G52" s="1317"/>
      <c r="H52" s="1317"/>
      <c r="I52" s="1321"/>
      <c r="J52" s="1321"/>
      <c r="K52" s="1307"/>
      <c r="L52" s="1307"/>
      <c r="M52" s="1307"/>
      <c r="N52" s="1307"/>
      <c r="AM52" s="401"/>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c r="A53" s="400"/>
      <c r="B53" s="392"/>
      <c r="G53" s="1317"/>
      <c r="H53" s="1317"/>
      <c r="I53" s="1300"/>
      <c r="J53" s="1300"/>
      <c r="K53" s="1307"/>
      <c r="L53" s="1307"/>
      <c r="M53" s="1307"/>
      <c r="N53" s="1307"/>
      <c r="AM53" s="401"/>
      <c r="AN53" s="1305"/>
      <c r="AO53" s="1305"/>
      <c r="AP53" s="1305"/>
      <c r="AQ53" s="1305"/>
      <c r="AR53" s="1305"/>
      <c r="AS53" s="1305"/>
      <c r="AT53" s="1305"/>
      <c r="AU53" s="1305"/>
      <c r="AV53" s="1305"/>
      <c r="AW53" s="1305"/>
      <c r="AX53" s="1305"/>
      <c r="AY53" s="1305"/>
      <c r="AZ53" s="1305"/>
      <c r="BA53" s="1305"/>
      <c r="BB53" s="1305" t="s">
        <v>610</v>
      </c>
      <c r="BC53" s="1305"/>
      <c r="BD53" s="1305"/>
      <c r="BE53" s="1305"/>
      <c r="BF53" s="1305"/>
      <c r="BG53" s="1305"/>
      <c r="BH53" s="1305"/>
      <c r="BI53" s="1305"/>
      <c r="BJ53" s="1305"/>
      <c r="BK53" s="1305"/>
      <c r="BL53" s="1305"/>
      <c r="BM53" s="1305"/>
      <c r="BN53" s="1305"/>
      <c r="BO53" s="1305"/>
      <c r="BP53" s="1322"/>
      <c r="BQ53" s="1302"/>
      <c r="BR53" s="1302"/>
      <c r="BS53" s="1302"/>
      <c r="BT53" s="1302"/>
      <c r="BU53" s="1302"/>
      <c r="BV53" s="1302"/>
      <c r="BW53" s="1302"/>
      <c r="BX53" s="1302">
        <v>55.7</v>
      </c>
      <c r="BY53" s="1302"/>
      <c r="BZ53" s="1302"/>
      <c r="CA53" s="1302"/>
      <c r="CB53" s="1302"/>
      <c r="CC53" s="1302"/>
      <c r="CD53" s="1302"/>
      <c r="CE53" s="1302"/>
      <c r="CF53" s="1302">
        <v>61.5</v>
      </c>
      <c r="CG53" s="1302"/>
      <c r="CH53" s="1302"/>
      <c r="CI53" s="1302"/>
      <c r="CJ53" s="1302"/>
      <c r="CK53" s="1302"/>
      <c r="CL53" s="1302"/>
      <c r="CM53" s="1302"/>
      <c r="CN53" s="1302">
        <v>61.6</v>
      </c>
      <c r="CO53" s="1302"/>
      <c r="CP53" s="1302"/>
      <c r="CQ53" s="1302"/>
      <c r="CR53" s="1302"/>
      <c r="CS53" s="1302"/>
      <c r="CT53" s="1302"/>
      <c r="CU53" s="1302"/>
      <c r="CV53" s="1302">
        <v>62.2</v>
      </c>
      <c r="CW53" s="1302"/>
      <c r="CX53" s="1302"/>
      <c r="CY53" s="1302"/>
      <c r="CZ53" s="1302"/>
      <c r="DA53" s="1302"/>
      <c r="DB53" s="1302"/>
      <c r="DC53" s="1302"/>
    </row>
    <row r="54" spans="1:109">
      <c r="A54" s="400"/>
      <c r="B54" s="392"/>
      <c r="G54" s="1317"/>
      <c r="H54" s="1317"/>
      <c r="I54" s="1300"/>
      <c r="J54" s="1300"/>
      <c r="K54" s="1307"/>
      <c r="L54" s="1307"/>
      <c r="M54" s="1307"/>
      <c r="N54" s="1307"/>
      <c r="AM54" s="401"/>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c r="A55" s="400"/>
      <c r="B55" s="392"/>
      <c r="G55" s="1300"/>
      <c r="H55" s="1300"/>
      <c r="I55" s="1300"/>
      <c r="J55" s="1300"/>
      <c r="K55" s="1307"/>
      <c r="L55" s="1307"/>
      <c r="M55" s="1307"/>
      <c r="N55" s="1307"/>
      <c r="AN55" s="1306" t="s">
        <v>611</v>
      </c>
      <c r="AO55" s="1306"/>
      <c r="AP55" s="1306"/>
      <c r="AQ55" s="1306"/>
      <c r="AR55" s="1306"/>
      <c r="AS55" s="1306"/>
      <c r="AT55" s="1306"/>
      <c r="AU55" s="1306"/>
      <c r="AV55" s="1306"/>
      <c r="AW55" s="1306"/>
      <c r="AX55" s="1306"/>
      <c r="AY55" s="1306"/>
      <c r="AZ55" s="1306"/>
      <c r="BA55" s="1306"/>
      <c r="BB55" s="1305" t="s">
        <v>609</v>
      </c>
      <c r="BC55" s="1305"/>
      <c r="BD55" s="1305"/>
      <c r="BE55" s="1305"/>
      <c r="BF55" s="1305"/>
      <c r="BG55" s="1305"/>
      <c r="BH55" s="1305"/>
      <c r="BI55" s="1305"/>
      <c r="BJ55" s="1305"/>
      <c r="BK55" s="1305"/>
      <c r="BL55" s="1305"/>
      <c r="BM55" s="1305"/>
      <c r="BN55" s="1305"/>
      <c r="BO55" s="1305"/>
      <c r="BP55" s="1322"/>
      <c r="BQ55" s="1302"/>
      <c r="BR55" s="1302"/>
      <c r="BS55" s="1302"/>
      <c r="BT55" s="1302"/>
      <c r="BU55" s="1302"/>
      <c r="BV55" s="1302"/>
      <c r="BW55" s="1302"/>
      <c r="BX55" s="1302">
        <v>58.5</v>
      </c>
      <c r="BY55" s="1302"/>
      <c r="BZ55" s="1302"/>
      <c r="CA55" s="1302"/>
      <c r="CB55" s="1302"/>
      <c r="CC55" s="1302"/>
      <c r="CD55" s="1302"/>
      <c r="CE55" s="1302"/>
      <c r="CF55" s="1302">
        <v>54.6</v>
      </c>
      <c r="CG55" s="1302"/>
      <c r="CH55" s="1302"/>
      <c r="CI55" s="1302"/>
      <c r="CJ55" s="1302"/>
      <c r="CK55" s="1302"/>
      <c r="CL55" s="1302"/>
      <c r="CM55" s="1302"/>
      <c r="CN55" s="1302">
        <v>53.2</v>
      </c>
      <c r="CO55" s="1302"/>
      <c r="CP55" s="1302"/>
      <c r="CQ55" s="1302"/>
      <c r="CR55" s="1302"/>
      <c r="CS55" s="1302"/>
      <c r="CT55" s="1302"/>
      <c r="CU55" s="1302"/>
      <c r="CV55" s="1302">
        <v>47.9</v>
      </c>
      <c r="CW55" s="1302"/>
      <c r="CX55" s="1302"/>
      <c r="CY55" s="1302"/>
      <c r="CZ55" s="1302"/>
      <c r="DA55" s="1302"/>
      <c r="DB55" s="1302"/>
      <c r="DC55" s="1302"/>
    </row>
    <row r="56" spans="1:109">
      <c r="A56" s="400"/>
      <c r="B56" s="392"/>
      <c r="G56" s="1300"/>
      <c r="H56" s="1300"/>
      <c r="I56" s="1300"/>
      <c r="J56" s="1300"/>
      <c r="K56" s="1307"/>
      <c r="L56" s="1307"/>
      <c r="M56" s="1307"/>
      <c r="N56" s="1307"/>
      <c r="AN56" s="1306"/>
      <c r="AO56" s="1306"/>
      <c r="AP56" s="1306"/>
      <c r="AQ56" s="1306"/>
      <c r="AR56" s="1306"/>
      <c r="AS56" s="1306"/>
      <c r="AT56" s="1306"/>
      <c r="AU56" s="1306"/>
      <c r="AV56" s="1306"/>
      <c r="AW56" s="1306"/>
      <c r="AX56" s="1306"/>
      <c r="AY56" s="1306"/>
      <c r="AZ56" s="1306"/>
      <c r="BA56" s="1306"/>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0" customFormat="1">
      <c r="B57" s="404"/>
      <c r="G57" s="1300"/>
      <c r="H57" s="1300"/>
      <c r="I57" s="1303"/>
      <c r="J57" s="1303"/>
      <c r="K57" s="1307"/>
      <c r="L57" s="1307"/>
      <c r="M57" s="1307"/>
      <c r="N57" s="1307"/>
      <c r="AM57" s="385"/>
      <c r="AN57" s="1306"/>
      <c r="AO57" s="1306"/>
      <c r="AP57" s="1306"/>
      <c r="AQ57" s="1306"/>
      <c r="AR57" s="1306"/>
      <c r="AS57" s="1306"/>
      <c r="AT57" s="1306"/>
      <c r="AU57" s="1306"/>
      <c r="AV57" s="1306"/>
      <c r="AW57" s="1306"/>
      <c r="AX57" s="1306"/>
      <c r="AY57" s="1306"/>
      <c r="AZ57" s="1306"/>
      <c r="BA57" s="1306"/>
      <c r="BB57" s="1305" t="s">
        <v>610</v>
      </c>
      <c r="BC57" s="1305"/>
      <c r="BD57" s="1305"/>
      <c r="BE57" s="1305"/>
      <c r="BF57" s="1305"/>
      <c r="BG57" s="1305"/>
      <c r="BH57" s="1305"/>
      <c r="BI57" s="1305"/>
      <c r="BJ57" s="1305"/>
      <c r="BK57" s="1305"/>
      <c r="BL57" s="1305"/>
      <c r="BM57" s="1305"/>
      <c r="BN57" s="1305"/>
      <c r="BO57" s="1305"/>
      <c r="BP57" s="1322"/>
      <c r="BQ57" s="1302"/>
      <c r="BR57" s="1302"/>
      <c r="BS57" s="1302"/>
      <c r="BT57" s="1302"/>
      <c r="BU57" s="1302"/>
      <c r="BV57" s="1302"/>
      <c r="BW57" s="1302"/>
      <c r="BX57" s="1302">
        <v>52.9</v>
      </c>
      <c r="BY57" s="1302"/>
      <c r="BZ57" s="1302"/>
      <c r="CA57" s="1302"/>
      <c r="CB57" s="1302"/>
      <c r="CC57" s="1302"/>
      <c r="CD57" s="1302"/>
      <c r="CE57" s="1302"/>
      <c r="CF57" s="1302">
        <v>58.3</v>
      </c>
      <c r="CG57" s="1302"/>
      <c r="CH57" s="1302"/>
      <c r="CI57" s="1302"/>
      <c r="CJ57" s="1302"/>
      <c r="CK57" s="1302"/>
      <c r="CL57" s="1302"/>
      <c r="CM57" s="1302"/>
      <c r="CN57" s="1302">
        <v>59.6</v>
      </c>
      <c r="CO57" s="1302"/>
      <c r="CP57" s="1302"/>
      <c r="CQ57" s="1302"/>
      <c r="CR57" s="1302"/>
      <c r="CS57" s="1302"/>
      <c r="CT57" s="1302"/>
      <c r="CU57" s="1302"/>
      <c r="CV57" s="1302">
        <v>60.5</v>
      </c>
      <c r="CW57" s="1302"/>
      <c r="CX57" s="1302"/>
      <c r="CY57" s="1302"/>
      <c r="CZ57" s="1302"/>
      <c r="DA57" s="1302"/>
      <c r="DB57" s="1302"/>
      <c r="DC57" s="1302"/>
      <c r="DD57" s="405"/>
      <c r="DE57" s="404"/>
    </row>
    <row r="58" spans="1:109" s="400" customFormat="1">
      <c r="A58" s="385"/>
      <c r="B58" s="404"/>
      <c r="G58" s="1300"/>
      <c r="H58" s="1300"/>
      <c r="I58" s="1303"/>
      <c r="J58" s="1303"/>
      <c r="K58" s="1307"/>
      <c r="L58" s="1307"/>
      <c r="M58" s="1307"/>
      <c r="N58" s="1307"/>
      <c r="AM58" s="385"/>
      <c r="AN58" s="1306"/>
      <c r="AO58" s="1306"/>
      <c r="AP58" s="1306"/>
      <c r="AQ58" s="1306"/>
      <c r="AR58" s="1306"/>
      <c r="AS58" s="1306"/>
      <c r="AT58" s="1306"/>
      <c r="AU58" s="1306"/>
      <c r="AV58" s="1306"/>
      <c r="AW58" s="1306"/>
      <c r="AX58" s="1306"/>
      <c r="AY58" s="1306"/>
      <c r="AZ58" s="1306"/>
      <c r="BA58" s="1306"/>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5"/>
      <c r="DE58" s="404"/>
    </row>
    <row r="59" spans="1:109" s="400" customFormat="1">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c r="B63" s="411" t="s">
        <v>612</v>
      </c>
    </row>
    <row r="64" spans="1:109">
      <c r="B64" s="392"/>
      <c r="G64" s="399"/>
      <c r="I64" s="412"/>
      <c r="J64" s="412"/>
      <c r="K64" s="412"/>
      <c r="L64" s="412"/>
      <c r="M64" s="412"/>
      <c r="N64" s="413"/>
      <c r="AM64" s="399"/>
      <c r="AN64" s="399" t="s">
        <v>606</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c r="B65" s="392"/>
      <c r="AN65" s="1308" t="s">
        <v>615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2"/>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2"/>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2"/>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2"/>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c r="B71" s="392"/>
      <c r="G71" s="417"/>
      <c r="I71" s="418"/>
      <c r="J71" s="415"/>
      <c r="K71" s="415"/>
      <c r="L71" s="416"/>
      <c r="M71" s="415"/>
      <c r="N71" s="416"/>
      <c r="AM71" s="417"/>
      <c r="AN71" s="385" t="s">
        <v>607</v>
      </c>
    </row>
    <row r="72" spans="2:107">
      <c r="B72" s="392"/>
      <c r="G72" s="1300"/>
      <c r="H72" s="1300"/>
      <c r="I72" s="1300"/>
      <c r="J72" s="1300"/>
      <c r="K72" s="402"/>
      <c r="L72" s="402"/>
      <c r="M72" s="403"/>
      <c r="N72" s="403"/>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06" t="s">
        <v>557</v>
      </c>
      <c r="BQ72" s="1306"/>
      <c r="BR72" s="1306"/>
      <c r="BS72" s="1306"/>
      <c r="BT72" s="1306"/>
      <c r="BU72" s="1306"/>
      <c r="BV72" s="1306"/>
      <c r="BW72" s="1306"/>
      <c r="BX72" s="1306" t="s">
        <v>558</v>
      </c>
      <c r="BY72" s="1306"/>
      <c r="BZ72" s="1306"/>
      <c r="CA72" s="1306"/>
      <c r="CB72" s="1306"/>
      <c r="CC72" s="1306"/>
      <c r="CD72" s="1306"/>
      <c r="CE72" s="1306"/>
      <c r="CF72" s="1306" t="s">
        <v>559</v>
      </c>
      <c r="CG72" s="1306"/>
      <c r="CH72" s="1306"/>
      <c r="CI72" s="1306"/>
      <c r="CJ72" s="1306"/>
      <c r="CK72" s="1306"/>
      <c r="CL72" s="1306"/>
      <c r="CM72" s="1306"/>
      <c r="CN72" s="1306" t="s">
        <v>560</v>
      </c>
      <c r="CO72" s="1306"/>
      <c r="CP72" s="1306"/>
      <c r="CQ72" s="1306"/>
      <c r="CR72" s="1306"/>
      <c r="CS72" s="1306"/>
      <c r="CT72" s="1306"/>
      <c r="CU72" s="1306"/>
      <c r="CV72" s="1306" t="s">
        <v>561</v>
      </c>
      <c r="CW72" s="1306"/>
      <c r="CX72" s="1306"/>
      <c r="CY72" s="1306"/>
      <c r="CZ72" s="1306"/>
      <c r="DA72" s="1306"/>
      <c r="DB72" s="1306"/>
      <c r="DC72" s="1306"/>
    </row>
    <row r="73" spans="2:107">
      <c r="B73" s="392"/>
      <c r="G73" s="1317"/>
      <c r="H73" s="1317"/>
      <c r="I73" s="1317"/>
      <c r="J73" s="1317"/>
      <c r="K73" s="1301"/>
      <c r="L73" s="1301"/>
      <c r="M73" s="1301"/>
      <c r="N73" s="1301"/>
      <c r="AM73" s="401"/>
      <c r="AN73" s="1305" t="s">
        <v>608</v>
      </c>
      <c r="AO73" s="1305"/>
      <c r="AP73" s="1305"/>
      <c r="AQ73" s="1305"/>
      <c r="AR73" s="1305"/>
      <c r="AS73" s="1305"/>
      <c r="AT73" s="1305"/>
      <c r="AU73" s="1305"/>
      <c r="AV73" s="1305"/>
      <c r="AW73" s="1305"/>
      <c r="AX73" s="1305"/>
      <c r="AY73" s="1305"/>
      <c r="AZ73" s="1305"/>
      <c r="BA73" s="1305"/>
      <c r="BB73" s="1305" t="s">
        <v>609</v>
      </c>
      <c r="BC73" s="1305"/>
      <c r="BD73" s="1305"/>
      <c r="BE73" s="1305"/>
      <c r="BF73" s="1305"/>
      <c r="BG73" s="1305"/>
      <c r="BH73" s="1305"/>
      <c r="BI73" s="1305"/>
      <c r="BJ73" s="1305"/>
      <c r="BK73" s="1305"/>
      <c r="BL73" s="1305"/>
      <c r="BM73" s="1305"/>
      <c r="BN73" s="1305"/>
      <c r="BO73" s="1305"/>
      <c r="BP73" s="1302">
        <v>74.400000000000006</v>
      </c>
      <c r="BQ73" s="1302"/>
      <c r="BR73" s="1302"/>
      <c r="BS73" s="1302"/>
      <c r="BT73" s="1302"/>
      <c r="BU73" s="1302"/>
      <c r="BV73" s="1302"/>
      <c r="BW73" s="1302"/>
      <c r="BX73" s="1302">
        <v>54.8</v>
      </c>
      <c r="BY73" s="1302"/>
      <c r="BZ73" s="1302"/>
      <c r="CA73" s="1302"/>
      <c r="CB73" s="1302"/>
      <c r="CC73" s="1302"/>
      <c r="CD73" s="1302"/>
      <c r="CE73" s="1302"/>
      <c r="CF73" s="1302">
        <v>43.9</v>
      </c>
      <c r="CG73" s="1302"/>
      <c r="CH73" s="1302"/>
      <c r="CI73" s="1302"/>
      <c r="CJ73" s="1302"/>
      <c r="CK73" s="1302"/>
      <c r="CL73" s="1302"/>
      <c r="CM73" s="1302"/>
      <c r="CN73" s="1302">
        <v>27.5</v>
      </c>
      <c r="CO73" s="1302"/>
      <c r="CP73" s="1302"/>
      <c r="CQ73" s="1302"/>
      <c r="CR73" s="1302"/>
      <c r="CS73" s="1302"/>
      <c r="CT73" s="1302"/>
      <c r="CU73" s="1302"/>
      <c r="CV73" s="1302">
        <v>21.1</v>
      </c>
      <c r="CW73" s="1302"/>
      <c r="CX73" s="1302"/>
      <c r="CY73" s="1302"/>
      <c r="CZ73" s="1302"/>
      <c r="DA73" s="1302"/>
      <c r="DB73" s="1302"/>
      <c r="DC73" s="1302"/>
    </row>
    <row r="74" spans="2:107">
      <c r="B74" s="392"/>
      <c r="G74" s="1317"/>
      <c r="H74" s="1317"/>
      <c r="I74" s="1317"/>
      <c r="J74" s="1317"/>
      <c r="K74" s="1301"/>
      <c r="L74" s="1301"/>
      <c r="M74" s="1301"/>
      <c r="N74" s="1301"/>
      <c r="AM74" s="401"/>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c r="B75" s="392"/>
      <c r="G75" s="1317"/>
      <c r="H75" s="1317"/>
      <c r="I75" s="1300"/>
      <c r="J75" s="1300"/>
      <c r="K75" s="1307"/>
      <c r="L75" s="1307"/>
      <c r="M75" s="1307"/>
      <c r="N75" s="1307"/>
      <c r="AM75" s="401"/>
      <c r="AN75" s="1305"/>
      <c r="AO75" s="1305"/>
      <c r="AP75" s="1305"/>
      <c r="AQ75" s="1305"/>
      <c r="AR75" s="1305"/>
      <c r="AS75" s="1305"/>
      <c r="AT75" s="1305"/>
      <c r="AU75" s="1305"/>
      <c r="AV75" s="1305"/>
      <c r="AW75" s="1305"/>
      <c r="AX75" s="1305"/>
      <c r="AY75" s="1305"/>
      <c r="AZ75" s="1305"/>
      <c r="BA75" s="1305"/>
      <c r="BB75" s="1305" t="s">
        <v>613</v>
      </c>
      <c r="BC75" s="1305"/>
      <c r="BD75" s="1305"/>
      <c r="BE75" s="1305"/>
      <c r="BF75" s="1305"/>
      <c r="BG75" s="1305"/>
      <c r="BH75" s="1305"/>
      <c r="BI75" s="1305"/>
      <c r="BJ75" s="1305"/>
      <c r="BK75" s="1305"/>
      <c r="BL75" s="1305"/>
      <c r="BM75" s="1305"/>
      <c r="BN75" s="1305"/>
      <c r="BO75" s="1305"/>
      <c r="BP75" s="1302">
        <v>18</v>
      </c>
      <c r="BQ75" s="1302"/>
      <c r="BR75" s="1302"/>
      <c r="BS75" s="1302"/>
      <c r="BT75" s="1302"/>
      <c r="BU75" s="1302"/>
      <c r="BV75" s="1302"/>
      <c r="BW75" s="1302"/>
      <c r="BX75" s="1302">
        <v>16.600000000000001</v>
      </c>
      <c r="BY75" s="1302"/>
      <c r="BZ75" s="1302"/>
      <c r="CA75" s="1302"/>
      <c r="CB75" s="1302"/>
      <c r="CC75" s="1302"/>
      <c r="CD75" s="1302"/>
      <c r="CE75" s="1302"/>
      <c r="CF75" s="1302">
        <v>15</v>
      </c>
      <c r="CG75" s="1302"/>
      <c r="CH75" s="1302"/>
      <c r="CI75" s="1302"/>
      <c r="CJ75" s="1302"/>
      <c r="CK75" s="1302"/>
      <c r="CL75" s="1302"/>
      <c r="CM75" s="1302"/>
      <c r="CN75" s="1302">
        <v>12.5</v>
      </c>
      <c r="CO75" s="1302"/>
      <c r="CP75" s="1302"/>
      <c r="CQ75" s="1302"/>
      <c r="CR75" s="1302"/>
      <c r="CS75" s="1302"/>
      <c r="CT75" s="1302"/>
      <c r="CU75" s="1302"/>
      <c r="CV75" s="1302">
        <v>11</v>
      </c>
      <c r="CW75" s="1302"/>
      <c r="CX75" s="1302"/>
      <c r="CY75" s="1302"/>
      <c r="CZ75" s="1302"/>
      <c r="DA75" s="1302"/>
      <c r="DB75" s="1302"/>
      <c r="DC75" s="1302"/>
    </row>
    <row r="76" spans="2:107">
      <c r="B76" s="392"/>
      <c r="G76" s="1317"/>
      <c r="H76" s="1317"/>
      <c r="I76" s="1300"/>
      <c r="J76" s="1300"/>
      <c r="K76" s="1307"/>
      <c r="L76" s="1307"/>
      <c r="M76" s="1307"/>
      <c r="N76" s="1307"/>
      <c r="AM76" s="401"/>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c r="B77" s="392"/>
      <c r="G77" s="1300"/>
      <c r="H77" s="1300"/>
      <c r="I77" s="1300"/>
      <c r="J77" s="1300"/>
      <c r="K77" s="1301"/>
      <c r="L77" s="1301"/>
      <c r="M77" s="1301"/>
      <c r="N77" s="1301"/>
      <c r="AN77" s="1306" t="s">
        <v>611</v>
      </c>
      <c r="AO77" s="1306"/>
      <c r="AP77" s="1306"/>
      <c r="AQ77" s="1306"/>
      <c r="AR77" s="1306"/>
      <c r="AS77" s="1306"/>
      <c r="AT77" s="1306"/>
      <c r="AU77" s="1306"/>
      <c r="AV77" s="1306"/>
      <c r="AW77" s="1306"/>
      <c r="AX77" s="1306"/>
      <c r="AY77" s="1306"/>
      <c r="AZ77" s="1306"/>
      <c r="BA77" s="1306"/>
      <c r="BB77" s="1305" t="s">
        <v>609</v>
      </c>
      <c r="BC77" s="1305"/>
      <c r="BD77" s="1305"/>
      <c r="BE77" s="1305"/>
      <c r="BF77" s="1305"/>
      <c r="BG77" s="1305"/>
      <c r="BH77" s="1305"/>
      <c r="BI77" s="1305"/>
      <c r="BJ77" s="1305"/>
      <c r="BK77" s="1305"/>
      <c r="BL77" s="1305"/>
      <c r="BM77" s="1305"/>
      <c r="BN77" s="1305"/>
      <c r="BO77" s="1305"/>
      <c r="BP77" s="1302">
        <v>60.8</v>
      </c>
      <c r="BQ77" s="1302"/>
      <c r="BR77" s="1302"/>
      <c r="BS77" s="1302"/>
      <c r="BT77" s="1302"/>
      <c r="BU77" s="1302"/>
      <c r="BV77" s="1302"/>
      <c r="BW77" s="1302"/>
      <c r="BX77" s="1302">
        <v>58.5</v>
      </c>
      <c r="BY77" s="1302"/>
      <c r="BZ77" s="1302"/>
      <c r="CA77" s="1302"/>
      <c r="CB77" s="1302"/>
      <c r="CC77" s="1302"/>
      <c r="CD77" s="1302"/>
      <c r="CE77" s="1302"/>
      <c r="CF77" s="1302">
        <v>54.6</v>
      </c>
      <c r="CG77" s="1302"/>
      <c r="CH77" s="1302"/>
      <c r="CI77" s="1302"/>
      <c r="CJ77" s="1302"/>
      <c r="CK77" s="1302"/>
      <c r="CL77" s="1302"/>
      <c r="CM77" s="1302"/>
      <c r="CN77" s="1302">
        <v>53.2</v>
      </c>
      <c r="CO77" s="1302"/>
      <c r="CP77" s="1302"/>
      <c r="CQ77" s="1302"/>
      <c r="CR77" s="1302"/>
      <c r="CS77" s="1302"/>
      <c r="CT77" s="1302"/>
      <c r="CU77" s="1302"/>
      <c r="CV77" s="1302">
        <v>47.9</v>
      </c>
      <c r="CW77" s="1302"/>
      <c r="CX77" s="1302"/>
      <c r="CY77" s="1302"/>
      <c r="CZ77" s="1302"/>
      <c r="DA77" s="1302"/>
      <c r="DB77" s="1302"/>
      <c r="DC77" s="1302"/>
    </row>
    <row r="78" spans="2:107">
      <c r="B78" s="392"/>
      <c r="G78" s="1300"/>
      <c r="H78" s="1300"/>
      <c r="I78" s="1300"/>
      <c r="J78" s="1300"/>
      <c r="K78" s="1301"/>
      <c r="L78" s="1301"/>
      <c r="M78" s="1301"/>
      <c r="N78" s="1301"/>
      <c r="AN78" s="1306"/>
      <c r="AO78" s="1306"/>
      <c r="AP78" s="1306"/>
      <c r="AQ78" s="1306"/>
      <c r="AR78" s="1306"/>
      <c r="AS78" s="1306"/>
      <c r="AT78" s="1306"/>
      <c r="AU78" s="1306"/>
      <c r="AV78" s="1306"/>
      <c r="AW78" s="1306"/>
      <c r="AX78" s="1306"/>
      <c r="AY78" s="1306"/>
      <c r="AZ78" s="1306"/>
      <c r="BA78" s="1306"/>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c r="B79" s="392"/>
      <c r="G79" s="1300"/>
      <c r="H79" s="1300"/>
      <c r="I79" s="1303"/>
      <c r="J79" s="1303"/>
      <c r="K79" s="1304"/>
      <c r="L79" s="1304"/>
      <c r="M79" s="1304"/>
      <c r="N79" s="1304"/>
      <c r="AN79" s="1306"/>
      <c r="AO79" s="1306"/>
      <c r="AP79" s="1306"/>
      <c r="AQ79" s="1306"/>
      <c r="AR79" s="1306"/>
      <c r="AS79" s="1306"/>
      <c r="AT79" s="1306"/>
      <c r="AU79" s="1306"/>
      <c r="AV79" s="1306"/>
      <c r="AW79" s="1306"/>
      <c r="AX79" s="1306"/>
      <c r="AY79" s="1306"/>
      <c r="AZ79" s="1306"/>
      <c r="BA79" s="1306"/>
      <c r="BB79" s="1305" t="s">
        <v>613</v>
      </c>
      <c r="BC79" s="1305"/>
      <c r="BD79" s="1305"/>
      <c r="BE79" s="1305"/>
      <c r="BF79" s="1305"/>
      <c r="BG79" s="1305"/>
      <c r="BH79" s="1305"/>
      <c r="BI79" s="1305"/>
      <c r="BJ79" s="1305"/>
      <c r="BK79" s="1305"/>
      <c r="BL79" s="1305"/>
      <c r="BM79" s="1305"/>
      <c r="BN79" s="1305"/>
      <c r="BO79" s="1305"/>
      <c r="BP79" s="1302">
        <v>11.1</v>
      </c>
      <c r="BQ79" s="1302"/>
      <c r="BR79" s="1302"/>
      <c r="BS79" s="1302"/>
      <c r="BT79" s="1302"/>
      <c r="BU79" s="1302"/>
      <c r="BV79" s="1302"/>
      <c r="BW79" s="1302"/>
      <c r="BX79" s="1302">
        <v>10.7</v>
      </c>
      <c r="BY79" s="1302"/>
      <c r="BZ79" s="1302"/>
      <c r="CA79" s="1302"/>
      <c r="CB79" s="1302"/>
      <c r="CC79" s="1302"/>
      <c r="CD79" s="1302"/>
      <c r="CE79" s="1302"/>
      <c r="CF79" s="1302">
        <v>10</v>
      </c>
      <c r="CG79" s="1302"/>
      <c r="CH79" s="1302"/>
      <c r="CI79" s="1302"/>
      <c r="CJ79" s="1302"/>
      <c r="CK79" s="1302"/>
      <c r="CL79" s="1302"/>
      <c r="CM79" s="1302"/>
      <c r="CN79" s="1302">
        <v>9.8000000000000007</v>
      </c>
      <c r="CO79" s="1302"/>
      <c r="CP79" s="1302"/>
      <c r="CQ79" s="1302"/>
      <c r="CR79" s="1302"/>
      <c r="CS79" s="1302"/>
      <c r="CT79" s="1302"/>
      <c r="CU79" s="1302"/>
      <c r="CV79" s="1302">
        <v>9.6</v>
      </c>
      <c r="CW79" s="1302"/>
      <c r="CX79" s="1302"/>
      <c r="CY79" s="1302"/>
      <c r="CZ79" s="1302"/>
      <c r="DA79" s="1302"/>
      <c r="DB79" s="1302"/>
      <c r="DC79" s="1302"/>
    </row>
    <row r="80" spans="2:107">
      <c r="B80" s="392"/>
      <c r="G80" s="1300"/>
      <c r="H80" s="1300"/>
      <c r="I80" s="1303"/>
      <c r="J80" s="1303"/>
      <c r="K80" s="1304"/>
      <c r="L80" s="1304"/>
      <c r="M80" s="1304"/>
      <c r="N80" s="1304"/>
      <c r="AN80" s="1306"/>
      <c r="AO80" s="1306"/>
      <c r="AP80" s="1306"/>
      <c r="AQ80" s="1306"/>
      <c r="AR80" s="1306"/>
      <c r="AS80" s="1306"/>
      <c r="AT80" s="1306"/>
      <c r="AU80" s="1306"/>
      <c r="AV80" s="1306"/>
      <c r="AW80" s="1306"/>
      <c r="AX80" s="1306"/>
      <c r="AY80" s="1306"/>
      <c r="AZ80" s="1306"/>
      <c r="BA80" s="1306"/>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c r="B81" s="392"/>
    </row>
    <row r="82" spans="2:109" ht="17.2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c r="DD84" s="385"/>
      <c r="DE84" s="385"/>
    </row>
    <row r="85" spans="2:109">
      <c r="DD85" s="385"/>
      <c r="DE85" s="385"/>
    </row>
    <row r="86" spans="2:109" hidden="1">
      <c r="DD86" s="385"/>
      <c r="DE86" s="385"/>
    </row>
    <row r="87" spans="2:109" hidden="1">
      <c r="K87" s="420"/>
      <c r="AQ87" s="420"/>
      <c r="BC87" s="420"/>
      <c r="BO87" s="420"/>
      <c r="CA87" s="420"/>
      <c r="CM87" s="420"/>
      <c r="CY87" s="420"/>
      <c r="DD87" s="385"/>
      <c r="DE87" s="385"/>
    </row>
    <row r="88" spans="2:109" hidden="1">
      <c r="DD88" s="385"/>
      <c r="DE88" s="385"/>
    </row>
    <row r="89" spans="2:109" hidden="1">
      <c r="DD89" s="385"/>
      <c r="DE89" s="385"/>
    </row>
    <row r="90" spans="2:109" hidden="1">
      <c r="DD90" s="385"/>
      <c r="DE90" s="385"/>
    </row>
    <row r="91" spans="2:109"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6rJa35aCgfd0v4GkPCU3IxMg3b+OSE50ekw8rmEfHxf4J+YTUcJ9KhHprjbkZTsziYi/ceIeXJ8RZcWuGywow==" saltValue="pPHV+wG20oi1E73IXWNK1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RlzIBrlCraUJF+CAjvMIk6de7vjewJyPM+VOZNYo0TTnCyxw9vNCaIwGqVPuwSoPmT217Zahsx8Iccwnrq/5A==" saltValue="RGAiYjOfuzPazuPRrFBU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tfd5tJfVlOsyClU6PN35vYPILQHoqwgquRb6jqD4+mYJ3F13kOlbBjxhuwgIJRS8FBs9dQ02DpRcLQdcrERFw==" saltValue="A7/Qa7CzeaiILRpjhK03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554</v>
      </c>
      <c r="G2" s="154"/>
      <c r="H2" s="155"/>
    </row>
    <row r="3" spans="1:8">
      <c r="A3" s="151" t="s">
        <v>547</v>
      </c>
      <c r="B3" s="156"/>
      <c r="C3" s="157"/>
      <c r="D3" s="158">
        <v>161088</v>
      </c>
      <c r="E3" s="159"/>
      <c r="F3" s="160">
        <v>106614</v>
      </c>
      <c r="G3" s="161"/>
      <c r="H3" s="162"/>
    </row>
    <row r="4" spans="1:8">
      <c r="A4" s="163"/>
      <c r="B4" s="164"/>
      <c r="C4" s="165"/>
      <c r="D4" s="166">
        <v>47860</v>
      </c>
      <c r="E4" s="167"/>
      <c r="F4" s="168">
        <v>45545</v>
      </c>
      <c r="G4" s="169"/>
      <c r="H4" s="170"/>
    </row>
    <row r="5" spans="1:8">
      <c r="A5" s="151" t="s">
        <v>549</v>
      </c>
      <c r="B5" s="156"/>
      <c r="C5" s="157"/>
      <c r="D5" s="158">
        <v>155951</v>
      </c>
      <c r="E5" s="159"/>
      <c r="F5" s="160">
        <v>85459</v>
      </c>
      <c r="G5" s="161"/>
      <c r="H5" s="162"/>
    </row>
    <row r="6" spans="1:8">
      <c r="A6" s="163"/>
      <c r="B6" s="164"/>
      <c r="C6" s="165"/>
      <c r="D6" s="166">
        <v>88543</v>
      </c>
      <c r="E6" s="167"/>
      <c r="F6" s="168">
        <v>44378</v>
      </c>
      <c r="G6" s="169"/>
      <c r="H6" s="170"/>
    </row>
    <row r="7" spans="1:8">
      <c r="A7" s="151" t="s">
        <v>550</v>
      </c>
      <c r="B7" s="156"/>
      <c r="C7" s="157"/>
      <c r="D7" s="158">
        <v>212315</v>
      </c>
      <c r="E7" s="159"/>
      <c r="F7" s="160">
        <v>83280</v>
      </c>
      <c r="G7" s="161"/>
      <c r="H7" s="162"/>
    </row>
    <row r="8" spans="1:8">
      <c r="A8" s="163"/>
      <c r="B8" s="164"/>
      <c r="C8" s="165"/>
      <c r="D8" s="166">
        <v>87087</v>
      </c>
      <c r="E8" s="167"/>
      <c r="F8" s="168">
        <v>43123</v>
      </c>
      <c r="G8" s="169"/>
      <c r="H8" s="170"/>
    </row>
    <row r="9" spans="1:8">
      <c r="A9" s="151" t="s">
        <v>551</v>
      </c>
      <c r="B9" s="156"/>
      <c r="C9" s="157"/>
      <c r="D9" s="158">
        <v>204749</v>
      </c>
      <c r="E9" s="159"/>
      <c r="F9" s="160">
        <v>88968</v>
      </c>
      <c r="G9" s="161"/>
      <c r="H9" s="162"/>
    </row>
    <row r="10" spans="1:8">
      <c r="A10" s="163"/>
      <c r="B10" s="164"/>
      <c r="C10" s="165"/>
      <c r="D10" s="166">
        <v>48380</v>
      </c>
      <c r="E10" s="167"/>
      <c r="F10" s="168">
        <v>45482</v>
      </c>
      <c r="G10" s="169"/>
      <c r="H10" s="170"/>
    </row>
    <row r="11" spans="1:8">
      <c r="A11" s="151" t="s">
        <v>552</v>
      </c>
      <c r="B11" s="156"/>
      <c r="C11" s="157"/>
      <c r="D11" s="158">
        <v>173124</v>
      </c>
      <c r="E11" s="159"/>
      <c r="F11" s="160">
        <v>85173</v>
      </c>
      <c r="G11" s="161"/>
      <c r="H11" s="162"/>
    </row>
    <row r="12" spans="1:8">
      <c r="A12" s="163"/>
      <c r="B12" s="164"/>
      <c r="C12" s="171"/>
      <c r="D12" s="166">
        <v>70104</v>
      </c>
      <c r="E12" s="167"/>
      <c r="F12" s="168">
        <v>43913</v>
      </c>
      <c r="G12" s="169"/>
      <c r="H12" s="170"/>
    </row>
    <row r="13" spans="1:8">
      <c r="A13" s="151"/>
      <c r="B13" s="156"/>
      <c r="C13" s="172"/>
      <c r="D13" s="173">
        <v>181445</v>
      </c>
      <c r="E13" s="174"/>
      <c r="F13" s="175">
        <v>89899</v>
      </c>
      <c r="G13" s="176"/>
      <c r="H13" s="162"/>
    </row>
    <row r="14" spans="1:8">
      <c r="A14" s="163"/>
      <c r="B14" s="164"/>
      <c r="C14" s="165"/>
      <c r="D14" s="166">
        <v>68395</v>
      </c>
      <c r="E14" s="167"/>
      <c r="F14" s="168">
        <v>44488</v>
      </c>
      <c r="G14" s="169"/>
      <c r="H14" s="170"/>
    </row>
    <row r="17" spans="1:11">
      <c r="A17" s="147" t="s">
        <v>53</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54</v>
      </c>
      <c r="B19" s="177">
        <f>ROUND(VALUE(SUBSTITUTE(実質収支比率等に係る経年分析!F$48,"▲","-")),2)</f>
        <v>5.63</v>
      </c>
      <c r="C19" s="177">
        <f>ROUND(VALUE(SUBSTITUTE(実質収支比率等に係る経年分析!G$48,"▲","-")),2)</f>
        <v>9.4499999999999993</v>
      </c>
      <c r="D19" s="177">
        <f>ROUND(VALUE(SUBSTITUTE(実質収支比率等に係る経年分析!H$48,"▲","-")),2)</f>
        <v>4.33</v>
      </c>
      <c r="E19" s="177">
        <f>ROUND(VALUE(SUBSTITUTE(実質収支比率等に係る経年分析!I$48,"▲","-")),2)</f>
        <v>9.17</v>
      </c>
      <c r="F19" s="177">
        <f>ROUND(VALUE(SUBSTITUTE(実質収支比率等に係る経年分析!J$48,"▲","-")),2)</f>
        <v>3.59</v>
      </c>
    </row>
    <row r="20" spans="1:11">
      <c r="A20" s="177" t="s">
        <v>55</v>
      </c>
      <c r="B20" s="177">
        <f>ROUND(VALUE(SUBSTITUTE(実質収支比率等に係る経年分析!F$47,"▲","-")),2)</f>
        <v>23.5</v>
      </c>
      <c r="C20" s="177">
        <f>ROUND(VALUE(SUBSTITUTE(実質収支比率等に係る経年分析!G$47,"▲","-")),2)</f>
        <v>26.33</v>
      </c>
      <c r="D20" s="177">
        <f>ROUND(VALUE(SUBSTITUTE(実質収支比率等に係る経年分析!H$47,"▲","-")),2)</f>
        <v>32.4</v>
      </c>
      <c r="E20" s="177">
        <f>ROUND(VALUE(SUBSTITUTE(実質収支比率等に係る経年分析!I$47,"▲","-")),2)</f>
        <v>34.659999999999997</v>
      </c>
      <c r="F20" s="177">
        <f>ROUND(VALUE(SUBSTITUTE(実質収支比率等に係る経年分析!J$47,"▲","-")),2)</f>
        <v>38.28</v>
      </c>
    </row>
    <row r="21" spans="1:11">
      <c r="A21" s="177" t="s">
        <v>56</v>
      </c>
      <c r="B21" s="177">
        <f>IF(ISNUMBER(VALUE(SUBSTITUTE(実質収支比率等に係る経年分析!F$49,"▲","-"))),ROUND(VALUE(SUBSTITUTE(実質収支比率等に係る経年分析!F$49,"▲","-")),2),NA())</f>
        <v>2.19</v>
      </c>
      <c r="C21" s="177">
        <f>IF(ISNUMBER(VALUE(SUBSTITUTE(実質収支比率等に係る経年分析!G$49,"▲","-"))),ROUND(VALUE(SUBSTITUTE(実質収支比率等に係る経年分析!G$49,"▲","-")),2),NA())</f>
        <v>7.45</v>
      </c>
      <c r="D21" s="177">
        <f>IF(ISNUMBER(VALUE(SUBSTITUTE(実質収支比率等に係る経年分析!H$49,"▲","-"))),ROUND(VALUE(SUBSTITUTE(実質収支比率等に係る経年分析!H$49,"▲","-")),2),NA())</f>
        <v>-0.36</v>
      </c>
      <c r="E21" s="177">
        <f>IF(ISNUMBER(VALUE(SUBSTITUTE(実質収支比率等に係る経年分析!I$49,"▲","-"))),ROUND(VALUE(SUBSTITUTE(実質収支比率等に係る経年分析!I$49,"▲","-")),2),NA())</f>
        <v>7.14</v>
      </c>
      <c r="F21" s="177">
        <f>IF(ISNUMBER(VALUE(SUBSTITUTE(実質収支比率等に係る経年分析!J$49,"▲","-"))),ROUND(VALUE(SUBSTITUTE(実質収支比率等に係る経年分析!J$49,"▲","-")),2),NA())</f>
        <v>-2.84</v>
      </c>
    </row>
    <row r="24" spans="1:11">
      <c r="A24" s="147" t="s">
        <v>57</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介護認定審査会運営事業特別会計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c r="A30" s="178" t="str">
        <f>IF(連結実質赤字比率に係る赤字・黒字の構成分析!C$40="",NA(),連結実質赤字比率に係る赤字・黒字の構成分析!C$40)</f>
        <v>障害支援区分認定審査会運営事業特別会計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c r="A31" s="178" t="str">
        <f>IF(連結実質赤字比率に係る赤字・黒字の構成分析!C$39="",NA(),連結実質赤字比率に係る赤字・黒字の構成分析!C$39)</f>
        <v>海洋深層水給水事業特別会計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c r="A32" s="178" t="str">
        <f>IF(連結実質赤字比率に係る赤字・黒字の構成分析!C$38="",NA(),連結実質赤字比率に係る赤字・黒字の構成分析!C$38)</f>
        <v>後期高齢者医療事業特別会計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0.13</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0.16</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0.2</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0.17</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0.21</v>
      </c>
    </row>
    <row r="33" spans="1:16">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0.01</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0.21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0.83</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0.77</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0.28000000000000003</v>
      </c>
    </row>
    <row r="34" spans="1:16">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5.62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9.44</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4.32</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9.17</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3.58</v>
      </c>
    </row>
    <row r="35" spans="1:16">
      <c r="A35" s="178" t="str">
        <f>IF(連結実質赤字比率に係る赤字・黒字の構成分析!C$35="",NA(),連結実質赤字比率に係る赤字・黒字の構成分析!C$35)</f>
        <v>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2.62</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3.62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4.71</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5.65</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6.81</v>
      </c>
    </row>
    <row r="36" spans="1:16">
      <c r="A36" s="178" t="str">
        <f>IF(連結実質赤字比率に係る赤字・黒字の構成分析!C$34="",NA(),連結実質赤字比率に係る赤字・黒字の構成分析!C$34)</f>
        <v>国民健康保険事業特別会計</v>
      </c>
      <c r="B36" s="178">
        <f>IF(ROUND(VALUE(SUBSTITUTE(連結実質赤字比率に係る赤字・黒字の構成分析!F$34,"▲", "-")), 2) &lt; 0, ABS(ROUND(VALUE(SUBSTITUTE(連結実質赤字比率に係る赤字・黒字の構成分析!F$34,"▲", "-")), 2)), NA())</f>
        <v>7.6</v>
      </c>
      <c r="C36" s="178" t="e">
        <f>IF(ROUND(VALUE(SUBSTITUTE(連結実質赤字比率に係る赤字・黒字の構成分析!F$34,"▲", "-")), 2) &gt;= 0, ABS(ROUND(VALUE(SUBSTITUTE(連結実質赤字比率に係る赤字・黒字の構成分析!F$34,"▲", "-")), 2)), NA())</f>
        <v>#N/A</v>
      </c>
      <c r="D36" s="178">
        <f>IF(ROUND(VALUE(SUBSTITUTE(連結実質赤字比率に係る赤字・黒字の構成分析!G$34,"▲", "-")), 2) &lt; 0, ABS(ROUND(VALUE(SUBSTITUTE(連結実質赤字比率に係る赤字・黒字の構成分析!G$34,"▲", "-")), 2)), NA())</f>
        <v>8.2899999999999991</v>
      </c>
      <c r="E36" s="178" t="e">
        <f>IF(ROUND(VALUE(SUBSTITUTE(連結実質赤字比率に係る赤字・黒字の構成分析!G$34,"▲", "-")), 2) &gt;= 0, ABS(ROUND(VALUE(SUBSTITUTE(連結実質赤字比率に係る赤字・黒字の構成分析!G$34,"▲", "-")), 2)), NA())</f>
        <v>#N/A</v>
      </c>
      <c r="F36" s="178">
        <f>IF(ROUND(VALUE(SUBSTITUTE(連結実質赤字比率に係る赤字・黒字の構成分析!H$34,"▲", "-")), 2) &lt; 0, ABS(ROUND(VALUE(SUBSTITUTE(連結実質赤字比率に係る赤字・黒字の構成分析!H$34,"▲", "-")), 2)), NA())</f>
        <v>4.63</v>
      </c>
      <c r="G36" s="178" t="e">
        <f>IF(ROUND(VALUE(SUBSTITUTE(連結実質赤字比率に係る赤字・黒字の構成分析!H$34,"▲", "-")), 2) &gt;= 0, ABS(ROUND(VALUE(SUBSTITUTE(連結実質赤字比率に係る赤字・黒字の構成分析!H$34,"▲", "-")), 2)), NA())</f>
        <v>#N/A</v>
      </c>
      <c r="H36" s="178">
        <f>IF(ROUND(VALUE(SUBSTITUTE(連結実質赤字比率に係る赤字・黒字の構成分析!I$34,"▲", "-")), 2) &lt; 0, ABS(ROUND(VALUE(SUBSTITUTE(連結実質赤字比率に係る赤字・黒字の構成分析!I$34,"▲", "-")), 2)), NA())</f>
        <v>3.6</v>
      </c>
      <c r="I36" s="178" t="e">
        <f>IF(ROUND(VALUE(SUBSTITUTE(連結実質赤字比率に係る赤字・黒字の構成分析!I$34,"▲", "-")), 2) &gt;= 0, ABS(ROUND(VALUE(SUBSTITUTE(連結実質赤字比率に係る赤字・黒字の構成分析!I$34,"▲", "-")), 2)), NA())</f>
        <v>#N/A</v>
      </c>
      <c r="J36" s="178">
        <f>IF(ROUND(VALUE(SUBSTITUTE(連結実質赤字比率に係る赤字・黒字の構成分析!J$34,"▲", "-")), 2) &lt; 0, ABS(ROUND(VALUE(SUBSTITUTE(連結実質赤字比率に係る赤字・黒字の構成分析!J$34,"▲", "-")), 2)), NA())</f>
        <v>0.93</v>
      </c>
      <c r="K36" s="178" t="e">
        <f>IF(ROUND(VALUE(SUBSTITUTE(連結実質赤字比率に係る赤字・黒字の構成分析!J$34,"▲", "-")), 2) &gt;= 0, ABS(ROUND(VALUE(SUBSTITUTE(連結実質赤字比率に係る赤字・黒字の構成分析!J$34,"▲", "-")), 2)), NA())</f>
        <v>#N/A</v>
      </c>
    </row>
    <row r="39" spans="1:16">
      <c r="A39" s="147" t="s">
        <v>60</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968</v>
      </c>
      <c r="E42" s="179"/>
      <c r="F42" s="179"/>
      <c r="G42" s="179">
        <f>'実質公債費比率（分子）の構造'!L$52</f>
        <v>913</v>
      </c>
      <c r="H42" s="179"/>
      <c r="I42" s="179"/>
      <c r="J42" s="179">
        <f>'実質公債費比率（分子）の構造'!M$52</f>
        <v>849</v>
      </c>
      <c r="K42" s="179"/>
      <c r="L42" s="179"/>
      <c r="M42" s="179">
        <f>'実質公債費比率（分子）の構造'!N$52</f>
        <v>816</v>
      </c>
      <c r="N42" s="179"/>
      <c r="O42" s="179"/>
      <c r="P42" s="179">
        <f>'実質公債費比率（分子）の構造'!O$52</f>
        <v>766</v>
      </c>
    </row>
    <row r="43" spans="1:16">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c r="A44" s="179" t="s">
        <v>65</v>
      </c>
      <c r="B44" s="179">
        <f>'実質公債費比率（分子）の構造'!K$50</f>
        <v>2</v>
      </c>
      <c r="C44" s="179"/>
      <c r="D44" s="179"/>
      <c r="E44" s="179">
        <f>'実質公債費比率（分子）の構造'!L$50</f>
        <v>2</v>
      </c>
      <c r="F44" s="179"/>
      <c r="G44" s="179"/>
      <c r="H44" s="179">
        <f>'実質公債費比率（分子）の構造'!M$50</f>
        <v>2</v>
      </c>
      <c r="I44" s="179"/>
      <c r="J44" s="179"/>
      <c r="K44" s="179">
        <f>'実質公債費比率（分子）の構造'!N$50</f>
        <v>2</v>
      </c>
      <c r="L44" s="179"/>
      <c r="M44" s="179"/>
      <c r="N44" s="179">
        <f>'実質公債費比率（分子）の構造'!O$50</f>
        <v>2</v>
      </c>
      <c r="O44" s="179"/>
      <c r="P44" s="179"/>
    </row>
    <row r="45" spans="1:16">
      <c r="A45" s="179" t="s">
        <v>66</v>
      </c>
      <c r="B45" s="179">
        <f>'実質公債費比率（分子）の構造'!K$49</f>
        <v>145</v>
      </c>
      <c r="C45" s="179"/>
      <c r="D45" s="179"/>
      <c r="E45" s="179">
        <f>'実質公債費比率（分子）の構造'!L$49</f>
        <v>146</v>
      </c>
      <c r="F45" s="179"/>
      <c r="G45" s="179"/>
      <c r="H45" s="179">
        <f>'実質公債費比率（分子）の構造'!M$49</f>
        <v>100</v>
      </c>
      <c r="I45" s="179"/>
      <c r="J45" s="179"/>
      <c r="K45" s="179">
        <f>'実質公債費比率（分子）の構造'!N$49</f>
        <v>100</v>
      </c>
      <c r="L45" s="179"/>
      <c r="M45" s="179"/>
      <c r="N45" s="179">
        <f>'実質公債費比率（分子）の構造'!O$49</f>
        <v>100</v>
      </c>
      <c r="O45" s="179"/>
      <c r="P45" s="179"/>
    </row>
    <row r="46" spans="1:16">
      <c r="A46" s="179" t="s">
        <v>67</v>
      </c>
      <c r="B46" s="179">
        <f>'実質公債費比率（分子）の構造'!K$48</f>
        <v>10</v>
      </c>
      <c r="C46" s="179"/>
      <c r="D46" s="179"/>
      <c r="E46" s="179">
        <f>'実質公債費比率（分子）の構造'!L$48</f>
        <v>14</v>
      </c>
      <c r="F46" s="179"/>
      <c r="G46" s="179"/>
      <c r="H46" s="179">
        <f>'実質公債費比率（分子）の構造'!M$48</f>
        <v>35</v>
      </c>
      <c r="I46" s="179"/>
      <c r="J46" s="179"/>
      <c r="K46" s="179">
        <f>'実質公債費比率（分子）の構造'!N$48</f>
        <v>14</v>
      </c>
      <c r="L46" s="179"/>
      <c r="M46" s="179"/>
      <c r="N46" s="179">
        <f>'実質公債費比率（分子）の構造'!O$48</f>
        <v>16</v>
      </c>
      <c r="O46" s="179"/>
      <c r="P46" s="179"/>
    </row>
    <row r="47" spans="1:16">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70</v>
      </c>
      <c r="B49" s="179">
        <f>'実質公債費比率（分子）の構造'!K$45</f>
        <v>1591</v>
      </c>
      <c r="C49" s="179"/>
      <c r="D49" s="179"/>
      <c r="E49" s="179">
        <f>'実質公債費比率（分子）の構造'!L$45</f>
        <v>1455</v>
      </c>
      <c r="F49" s="179"/>
      <c r="G49" s="179"/>
      <c r="H49" s="179">
        <f>'実質公債費比率（分子）の構造'!M$45</f>
        <v>1315</v>
      </c>
      <c r="I49" s="179"/>
      <c r="J49" s="179"/>
      <c r="K49" s="179">
        <f>'実質公債費比率（分子）の構造'!N$45</f>
        <v>1145</v>
      </c>
      <c r="L49" s="179"/>
      <c r="M49" s="179"/>
      <c r="N49" s="179">
        <f>'実質公債費比率（分子）の構造'!O$45</f>
        <v>1121</v>
      </c>
      <c r="O49" s="179"/>
      <c r="P49" s="179"/>
    </row>
    <row r="50" spans="1:16">
      <c r="A50" s="179" t="s">
        <v>71</v>
      </c>
      <c r="B50" s="179" t="e">
        <f>NA()</f>
        <v>#N/A</v>
      </c>
      <c r="C50" s="179">
        <f>IF(ISNUMBER('実質公債費比率（分子）の構造'!K$53),'実質公債費比率（分子）の構造'!K$53,NA())</f>
        <v>780</v>
      </c>
      <c r="D50" s="179" t="e">
        <f>NA()</f>
        <v>#N/A</v>
      </c>
      <c r="E50" s="179" t="e">
        <f>NA()</f>
        <v>#N/A</v>
      </c>
      <c r="F50" s="179">
        <f>IF(ISNUMBER('実質公債費比率（分子）の構造'!L$53),'実質公債費比率（分子）の構造'!L$53,NA())</f>
        <v>704</v>
      </c>
      <c r="G50" s="179" t="e">
        <f>NA()</f>
        <v>#N/A</v>
      </c>
      <c r="H50" s="179" t="e">
        <f>NA()</f>
        <v>#N/A</v>
      </c>
      <c r="I50" s="179">
        <f>IF(ISNUMBER('実質公債費比率（分子）の構造'!M$53),'実質公債費比率（分子）の構造'!M$53,NA())</f>
        <v>603</v>
      </c>
      <c r="J50" s="179" t="e">
        <f>NA()</f>
        <v>#N/A</v>
      </c>
      <c r="K50" s="179" t="e">
        <f>NA()</f>
        <v>#N/A</v>
      </c>
      <c r="L50" s="179">
        <f>IF(ISNUMBER('実質公債費比率（分子）の構造'!N$53),'実質公債費比率（分子）の構造'!N$53,NA())</f>
        <v>445</v>
      </c>
      <c r="M50" s="179" t="e">
        <f>NA()</f>
        <v>#N/A</v>
      </c>
      <c r="N50" s="179" t="e">
        <f>NA()</f>
        <v>#N/A</v>
      </c>
      <c r="O50" s="179">
        <f>IF(ISNUMBER('実質公債費比率（分子）の構造'!O$53),'実質公債費比率（分子）の構造'!O$53,NA())</f>
        <v>473</v>
      </c>
      <c r="P50" s="179" t="e">
        <f>NA()</f>
        <v>#N/A</v>
      </c>
    </row>
    <row r="53" spans="1:16">
      <c r="A53" s="147" t="s">
        <v>72</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c r="A56" s="178" t="s">
        <v>43</v>
      </c>
      <c r="B56" s="178"/>
      <c r="C56" s="178"/>
      <c r="D56" s="178">
        <f>'将来負担比率（分子）の構造'!I$52</f>
        <v>7162</v>
      </c>
      <c r="E56" s="178"/>
      <c r="F56" s="178"/>
      <c r="G56" s="178">
        <f>'将来負担比率（分子）の構造'!J$52</f>
        <v>7987</v>
      </c>
      <c r="H56" s="178"/>
      <c r="I56" s="178"/>
      <c r="J56" s="178">
        <f>'将来負担比率（分子）の構造'!K$52</f>
        <v>8511</v>
      </c>
      <c r="K56" s="178"/>
      <c r="L56" s="178"/>
      <c r="M56" s="178">
        <f>'将来負担比率（分子）の構造'!L$52</f>
        <v>8986</v>
      </c>
      <c r="N56" s="178"/>
      <c r="O56" s="178"/>
      <c r="P56" s="178">
        <f>'将来負担比率（分子）の構造'!M$52</f>
        <v>9426</v>
      </c>
    </row>
    <row r="57" spans="1:16">
      <c r="A57" s="178" t="s">
        <v>42</v>
      </c>
      <c r="B57" s="178"/>
      <c r="C57" s="178"/>
      <c r="D57" s="178">
        <f>'将来負担比率（分子）の構造'!I$51</f>
        <v>401</v>
      </c>
      <c r="E57" s="178"/>
      <c r="F57" s="178"/>
      <c r="G57" s="178">
        <f>'将来負担比率（分子）の構造'!J$51</f>
        <v>318</v>
      </c>
      <c r="H57" s="178"/>
      <c r="I57" s="178"/>
      <c r="J57" s="178">
        <f>'将来負担比率（分子）の構造'!K$51</f>
        <v>279</v>
      </c>
      <c r="K57" s="178"/>
      <c r="L57" s="178"/>
      <c r="M57" s="178">
        <f>'将来負担比率（分子）の構造'!L$51</f>
        <v>277</v>
      </c>
      <c r="N57" s="178"/>
      <c r="O57" s="178"/>
      <c r="P57" s="178">
        <f>'将来負担比率（分子）の構造'!M$51</f>
        <v>246</v>
      </c>
    </row>
    <row r="58" spans="1:16">
      <c r="A58" s="178" t="s">
        <v>41</v>
      </c>
      <c r="B58" s="178"/>
      <c r="C58" s="178"/>
      <c r="D58" s="178">
        <f>'将来負担比率（分子）の構造'!I$50</f>
        <v>2146</v>
      </c>
      <c r="E58" s="178"/>
      <c r="F58" s="178"/>
      <c r="G58" s="178">
        <f>'将来負担比率（分子）の構造'!J$50</f>
        <v>2550</v>
      </c>
      <c r="H58" s="178"/>
      <c r="I58" s="178"/>
      <c r="J58" s="178">
        <f>'将来負担比率（分子）の構造'!K$50</f>
        <v>3147</v>
      </c>
      <c r="K58" s="178"/>
      <c r="L58" s="178"/>
      <c r="M58" s="178">
        <f>'将来負担比率（分子）の構造'!L$50</f>
        <v>3845</v>
      </c>
      <c r="N58" s="178"/>
      <c r="O58" s="178"/>
      <c r="P58" s="178">
        <f>'将来負担比率（分子）の構造'!M$50</f>
        <v>4061</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1650</v>
      </c>
      <c r="C62" s="178"/>
      <c r="D62" s="178"/>
      <c r="E62" s="178">
        <f>'将来負担比率（分子）の構造'!J$45</f>
        <v>1706</v>
      </c>
      <c r="F62" s="178"/>
      <c r="G62" s="178"/>
      <c r="H62" s="178">
        <f>'将来負担比率（分子）の構造'!K$45</f>
        <v>1556</v>
      </c>
      <c r="I62" s="178"/>
      <c r="J62" s="178"/>
      <c r="K62" s="178">
        <f>'将来負担比率（分子）の構造'!L$45</f>
        <v>1424</v>
      </c>
      <c r="L62" s="178"/>
      <c r="M62" s="178"/>
      <c r="N62" s="178">
        <f>'将来負担比率（分子）の構造'!M$45</f>
        <v>1295</v>
      </c>
      <c r="O62" s="178"/>
      <c r="P62" s="178"/>
    </row>
    <row r="63" spans="1:16">
      <c r="A63" s="178" t="s">
        <v>34</v>
      </c>
      <c r="B63" s="178">
        <f>'将来負担比率（分子）の構造'!I$44</f>
        <v>574</v>
      </c>
      <c r="C63" s="178"/>
      <c r="D63" s="178"/>
      <c r="E63" s="178">
        <f>'将来負担比率（分子）の構造'!J$44</f>
        <v>431</v>
      </c>
      <c r="F63" s="178"/>
      <c r="G63" s="178"/>
      <c r="H63" s="178">
        <f>'将来負担比率（分子）の構造'!K$44</f>
        <v>338</v>
      </c>
      <c r="I63" s="178"/>
      <c r="J63" s="178"/>
      <c r="K63" s="178">
        <f>'将来負担比率（分子）の構造'!L$44</f>
        <v>243</v>
      </c>
      <c r="L63" s="178"/>
      <c r="M63" s="178"/>
      <c r="N63" s="178">
        <f>'将来負担比率（分子）の構造'!M$44</f>
        <v>147</v>
      </c>
      <c r="O63" s="178"/>
      <c r="P63" s="178"/>
    </row>
    <row r="64" spans="1:16">
      <c r="A64" s="178" t="s">
        <v>33</v>
      </c>
      <c r="B64" s="178">
        <f>'将来負担比率（分子）の構造'!I$43</f>
        <v>151</v>
      </c>
      <c r="C64" s="178"/>
      <c r="D64" s="178"/>
      <c r="E64" s="178">
        <f>'将来負担比率（分子）の構造'!J$43</f>
        <v>156</v>
      </c>
      <c r="F64" s="178"/>
      <c r="G64" s="178"/>
      <c r="H64" s="178">
        <f>'将来負担比率（分子）の構造'!K$43</f>
        <v>258</v>
      </c>
      <c r="I64" s="178"/>
      <c r="J64" s="178"/>
      <c r="K64" s="178">
        <f>'将来負担比率（分子）の構造'!L$43</f>
        <v>292</v>
      </c>
      <c r="L64" s="178"/>
      <c r="M64" s="178"/>
      <c r="N64" s="178">
        <f>'将来負担比率（分子）の構造'!M$43</f>
        <v>314</v>
      </c>
      <c r="O64" s="178"/>
      <c r="P64" s="178"/>
    </row>
    <row r="65" spans="1:16">
      <c r="A65" s="178" t="s">
        <v>32</v>
      </c>
      <c r="B65" s="178">
        <f>'将来負担比率（分子）の構造'!I$42</f>
        <v>11</v>
      </c>
      <c r="C65" s="178"/>
      <c r="D65" s="178"/>
      <c r="E65" s="178">
        <f>'将来負担比率（分子）の構造'!J$42</f>
        <v>9</v>
      </c>
      <c r="F65" s="178"/>
      <c r="G65" s="178"/>
      <c r="H65" s="178">
        <f>'将来負担比率（分子）の構造'!K$42</f>
        <v>7</v>
      </c>
      <c r="I65" s="178"/>
      <c r="J65" s="178"/>
      <c r="K65" s="178">
        <f>'将来負担比率（分子）の構造'!L$42</f>
        <v>4</v>
      </c>
      <c r="L65" s="178"/>
      <c r="M65" s="178"/>
      <c r="N65" s="178">
        <f>'将来負担比率（分子）の構造'!M$42</f>
        <v>2</v>
      </c>
      <c r="O65" s="178"/>
      <c r="P65" s="178"/>
    </row>
    <row r="66" spans="1:16">
      <c r="A66" s="178" t="s">
        <v>31</v>
      </c>
      <c r="B66" s="178">
        <f>'将来負担比率（分子）の構造'!I$41</f>
        <v>10696</v>
      </c>
      <c r="C66" s="178"/>
      <c r="D66" s="178"/>
      <c r="E66" s="178">
        <f>'将来負担比率（分子）の構造'!J$41</f>
        <v>11147</v>
      </c>
      <c r="F66" s="178"/>
      <c r="G66" s="178"/>
      <c r="H66" s="178">
        <f>'将来負担比率（分子）の構造'!K$41</f>
        <v>11793</v>
      </c>
      <c r="I66" s="178"/>
      <c r="J66" s="178"/>
      <c r="K66" s="178">
        <f>'将来負担比率（分子）の構造'!L$41</f>
        <v>12414</v>
      </c>
      <c r="L66" s="178"/>
      <c r="M66" s="178"/>
      <c r="N66" s="178">
        <f>'将来負担比率（分子）の構造'!M$41</f>
        <v>12930</v>
      </c>
      <c r="O66" s="178"/>
      <c r="P66" s="178"/>
    </row>
    <row r="67" spans="1:16">
      <c r="A67" s="178" t="s">
        <v>75</v>
      </c>
      <c r="B67" s="178" t="e">
        <f>NA()</f>
        <v>#N/A</v>
      </c>
      <c r="C67" s="178">
        <f>IF(ISNUMBER('将来負担比率（分子）の構造'!I$53), IF('将来負担比率（分子）の構造'!I$53 &lt; 0, 0, '将来負担比率（分子）の構造'!I$53), NA())</f>
        <v>3372</v>
      </c>
      <c r="D67" s="178" t="e">
        <f>NA()</f>
        <v>#N/A</v>
      </c>
      <c r="E67" s="178" t="e">
        <f>NA()</f>
        <v>#N/A</v>
      </c>
      <c r="F67" s="178">
        <f>IF(ISNUMBER('将来負担比率（分子）の構造'!J$53), IF('将来負担比率（分子）の構造'!J$53 &lt; 0, 0, '将来負担比率（分子）の構造'!J$53), NA())</f>
        <v>2593</v>
      </c>
      <c r="G67" s="178" t="e">
        <f>NA()</f>
        <v>#N/A</v>
      </c>
      <c r="H67" s="178" t="e">
        <f>NA()</f>
        <v>#N/A</v>
      </c>
      <c r="I67" s="178">
        <f>IF(ISNUMBER('将来負担比率（分子）の構造'!K$53), IF('将来負担比率（分子）の構造'!K$53 &lt; 0, 0, '将来負担比率（分子）の構造'!K$53), NA())</f>
        <v>2015</v>
      </c>
      <c r="J67" s="178" t="e">
        <f>NA()</f>
        <v>#N/A</v>
      </c>
      <c r="K67" s="178" t="e">
        <f>NA()</f>
        <v>#N/A</v>
      </c>
      <c r="L67" s="178">
        <f>IF(ISNUMBER('将来負担比率（分子）の構造'!L$53), IF('将来負担比率（分子）の構造'!L$53 &lt; 0, 0, '将来負担比率（分子）の構造'!L$53), NA())</f>
        <v>1269</v>
      </c>
      <c r="M67" s="178" t="e">
        <f>NA()</f>
        <v>#N/A</v>
      </c>
      <c r="N67" s="178" t="e">
        <f>NA()</f>
        <v>#N/A</v>
      </c>
      <c r="O67" s="178">
        <f>IF(ISNUMBER('将来負担比率（分子）の構造'!M$53), IF('将来負担比率（分子）の構造'!M$53 &lt; 0, 0, '将来負担比率（分子）の構造'!M$53), NA())</f>
        <v>955</v>
      </c>
      <c r="P67" s="178" t="e">
        <f>NA()</f>
        <v>#N/A</v>
      </c>
    </row>
    <row r="70" spans="1:16">
      <c r="A70" s="180" t="s">
        <v>76</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77</v>
      </c>
      <c r="B72" s="182">
        <f>基金残高に係る経年分析!F55</f>
        <v>1728</v>
      </c>
      <c r="C72" s="182">
        <f>基金残高に係る経年分析!G55</f>
        <v>1850</v>
      </c>
      <c r="D72" s="182">
        <f>基金残高に係る経年分析!H55</f>
        <v>2004</v>
      </c>
    </row>
    <row r="73" spans="1:16">
      <c r="A73" s="181" t="s">
        <v>78</v>
      </c>
      <c r="B73" s="182">
        <f>基金残高に係る経年分析!F56</f>
        <v>260</v>
      </c>
      <c r="C73" s="182">
        <f>基金残高に係る経年分析!G56</f>
        <v>261</v>
      </c>
      <c r="D73" s="182">
        <f>基金残高に係る経年分析!H56</f>
        <v>261</v>
      </c>
    </row>
    <row r="74" spans="1:16">
      <c r="A74" s="181" t="s">
        <v>79</v>
      </c>
      <c r="B74" s="182">
        <f>基金残高に係る経年分析!F57</f>
        <v>1045</v>
      </c>
      <c r="C74" s="182">
        <f>基金残高に係る経年分析!G57</f>
        <v>1575</v>
      </c>
      <c r="D74" s="182">
        <f>基金残高に係る経年分析!H57</f>
        <v>1590</v>
      </c>
    </row>
  </sheetData>
  <sheetProtection algorithmName="SHA-512" hashValue="XDp08h9/xrAfFMWY4oDhkVmljxS9Jk/egMzNUyOKZUBvji99ZFspGI9tQ2vdGzxAHQudB4l6jt6U3z6QQE+OHA==" saltValue="+LhnW7paAl0zna4W6cnL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214</v>
      </c>
      <c r="DI1" s="654"/>
      <c r="DJ1" s="654"/>
      <c r="DK1" s="654"/>
      <c r="DL1" s="654"/>
      <c r="DM1" s="654"/>
      <c r="DN1" s="655"/>
      <c r="DO1" s="223"/>
      <c r="DP1" s="653" t="s">
        <v>215</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56" t="s">
        <v>217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219</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c r="B4" s="656" t="s">
        <v>1</v>
      </c>
      <c r="C4" s="657"/>
      <c r="D4" s="657"/>
      <c r="E4" s="657"/>
      <c r="F4" s="657"/>
      <c r="G4" s="657"/>
      <c r="H4" s="657"/>
      <c r="I4" s="657"/>
      <c r="J4" s="657"/>
      <c r="K4" s="657"/>
      <c r="L4" s="657"/>
      <c r="M4" s="657"/>
      <c r="N4" s="657"/>
      <c r="O4" s="657"/>
      <c r="P4" s="657"/>
      <c r="Q4" s="658"/>
      <c r="R4" s="656" t="s">
        <v>220</v>
      </c>
      <c r="S4" s="657"/>
      <c r="T4" s="657"/>
      <c r="U4" s="657"/>
      <c r="V4" s="657"/>
      <c r="W4" s="657"/>
      <c r="X4" s="657"/>
      <c r="Y4" s="658"/>
      <c r="Z4" s="656" t="s">
        <v>221</v>
      </c>
      <c r="AA4" s="657"/>
      <c r="AB4" s="657"/>
      <c r="AC4" s="658"/>
      <c r="AD4" s="656" t="s">
        <v>222</v>
      </c>
      <c r="AE4" s="657"/>
      <c r="AF4" s="657"/>
      <c r="AG4" s="657"/>
      <c r="AH4" s="657"/>
      <c r="AI4" s="657"/>
      <c r="AJ4" s="657"/>
      <c r="AK4" s="658"/>
      <c r="AL4" s="656" t="s">
        <v>221</v>
      </c>
      <c r="AM4" s="657"/>
      <c r="AN4" s="657"/>
      <c r="AO4" s="658"/>
      <c r="AP4" s="662" t="s">
        <v>223</v>
      </c>
      <c r="AQ4" s="662"/>
      <c r="AR4" s="662"/>
      <c r="AS4" s="662"/>
      <c r="AT4" s="662"/>
      <c r="AU4" s="662"/>
      <c r="AV4" s="662"/>
      <c r="AW4" s="662"/>
      <c r="AX4" s="662"/>
      <c r="AY4" s="662"/>
      <c r="AZ4" s="662"/>
      <c r="BA4" s="662"/>
      <c r="BB4" s="662"/>
      <c r="BC4" s="662"/>
      <c r="BD4" s="662"/>
      <c r="BE4" s="662"/>
      <c r="BF4" s="662"/>
      <c r="BG4" s="662" t="s">
        <v>224</v>
      </c>
      <c r="BH4" s="662"/>
      <c r="BI4" s="662"/>
      <c r="BJ4" s="662"/>
      <c r="BK4" s="662"/>
      <c r="BL4" s="662"/>
      <c r="BM4" s="662"/>
      <c r="BN4" s="662"/>
      <c r="BO4" s="662" t="s">
        <v>221</v>
      </c>
      <c r="BP4" s="662"/>
      <c r="BQ4" s="662"/>
      <c r="BR4" s="662"/>
      <c r="BS4" s="662" t="s">
        <v>225</v>
      </c>
      <c r="BT4" s="662"/>
      <c r="BU4" s="662"/>
      <c r="BV4" s="662"/>
      <c r="BW4" s="662"/>
      <c r="BX4" s="662"/>
      <c r="BY4" s="662"/>
      <c r="BZ4" s="662"/>
      <c r="CA4" s="662"/>
      <c r="CB4" s="662"/>
      <c r="CD4" s="659" t="s">
        <v>226</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c r="B5" s="663" t="s">
        <v>227</v>
      </c>
      <c r="C5" s="664"/>
      <c r="D5" s="664"/>
      <c r="E5" s="664"/>
      <c r="F5" s="664"/>
      <c r="G5" s="664"/>
      <c r="H5" s="664"/>
      <c r="I5" s="664"/>
      <c r="J5" s="664"/>
      <c r="K5" s="664"/>
      <c r="L5" s="664"/>
      <c r="M5" s="664"/>
      <c r="N5" s="664"/>
      <c r="O5" s="664"/>
      <c r="P5" s="664"/>
      <c r="Q5" s="665"/>
      <c r="R5" s="666">
        <v>1115746</v>
      </c>
      <c r="S5" s="667"/>
      <c r="T5" s="667"/>
      <c r="U5" s="667"/>
      <c r="V5" s="667"/>
      <c r="W5" s="667"/>
      <c r="X5" s="667"/>
      <c r="Y5" s="668"/>
      <c r="Z5" s="669">
        <v>7.7</v>
      </c>
      <c r="AA5" s="669"/>
      <c r="AB5" s="669"/>
      <c r="AC5" s="669"/>
      <c r="AD5" s="670">
        <v>1115746</v>
      </c>
      <c r="AE5" s="670"/>
      <c r="AF5" s="670"/>
      <c r="AG5" s="670"/>
      <c r="AH5" s="670"/>
      <c r="AI5" s="670"/>
      <c r="AJ5" s="670"/>
      <c r="AK5" s="670"/>
      <c r="AL5" s="671">
        <v>21.9</v>
      </c>
      <c r="AM5" s="672"/>
      <c r="AN5" s="672"/>
      <c r="AO5" s="673"/>
      <c r="AP5" s="663" t="s">
        <v>228</v>
      </c>
      <c r="AQ5" s="664"/>
      <c r="AR5" s="664"/>
      <c r="AS5" s="664"/>
      <c r="AT5" s="664"/>
      <c r="AU5" s="664"/>
      <c r="AV5" s="664"/>
      <c r="AW5" s="664"/>
      <c r="AX5" s="664"/>
      <c r="AY5" s="664"/>
      <c r="AZ5" s="664"/>
      <c r="BA5" s="664"/>
      <c r="BB5" s="664"/>
      <c r="BC5" s="664"/>
      <c r="BD5" s="664"/>
      <c r="BE5" s="664"/>
      <c r="BF5" s="665"/>
      <c r="BG5" s="677">
        <v>1115746</v>
      </c>
      <c r="BH5" s="678"/>
      <c r="BI5" s="678"/>
      <c r="BJ5" s="678"/>
      <c r="BK5" s="678"/>
      <c r="BL5" s="678"/>
      <c r="BM5" s="678"/>
      <c r="BN5" s="679"/>
      <c r="BO5" s="680">
        <v>100</v>
      </c>
      <c r="BP5" s="680"/>
      <c r="BQ5" s="680"/>
      <c r="BR5" s="680"/>
      <c r="BS5" s="681">
        <v>44622</v>
      </c>
      <c r="BT5" s="681"/>
      <c r="BU5" s="681"/>
      <c r="BV5" s="681"/>
      <c r="BW5" s="681"/>
      <c r="BX5" s="681"/>
      <c r="BY5" s="681"/>
      <c r="BZ5" s="681"/>
      <c r="CA5" s="681"/>
      <c r="CB5" s="685"/>
      <c r="CD5" s="659" t="s">
        <v>223</v>
      </c>
      <c r="CE5" s="660"/>
      <c r="CF5" s="660"/>
      <c r="CG5" s="660"/>
      <c r="CH5" s="660"/>
      <c r="CI5" s="660"/>
      <c r="CJ5" s="660"/>
      <c r="CK5" s="660"/>
      <c r="CL5" s="660"/>
      <c r="CM5" s="660"/>
      <c r="CN5" s="660"/>
      <c r="CO5" s="660"/>
      <c r="CP5" s="660"/>
      <c r="CQ5" s="661"/>
      <c r="CR5" s="659" t="s">
        <v>229</v>
      </c>
      <c r="CS5" s="660"/>
      <c r="CT5" s="660"/>
      <c r="CU5" s="660"/>
      <c r="CV5" s="660"/>
      <c r="CW5" s="660"/>
      <c r="CX5" s="660"/>
      <c r="CY5" s="661"/>
      <c r="CZ5" s="659" t="s">
        <v>221</v>
      </c>
      <c r="DA5" s="660"/>
      <c r="DB5" s="660"/>
      <c r="DC5" s="661"/>
      <c r="DD5" s="659" t="s">
        <v>230</v>
      </c>
      <c r="DE5" s="660"/>
      <c r="DF5" s="660"/>
      <c r="DG5" s="660"/>
      <c r="DH5" s="660"/>
      <c r="DI5" s="660"/>
      <c r="DJ5" s="660"/>
      <c r="DK5" s="660"/>
      <c r="DL5" s="660"/>
      <c r="DM5" s="660"/>
      <c r="DN5" s="660"/>
      <c r="DO5" s="660"/>
      <c r="DP5" s="661"/>
      <c r="DQ5" s="659" t="s">
        <v>231</v>
      </c>
      <c r="DR5" s="660"/>
      <c r="DS5" s="660"/>
      <c r="DT5" s="660"/>
      <c r="DU5" s="660"/>
      <c r="DV5" s="660"/>
      <c r="DW5" s="660"/>
      <c r="DX5" s="660"/>
      <c r="DY5" s="660"/>
      <c r="DZ5" s="660"/>
      <c r="EA5" s="660"/>
      <c r="EB5" s="660"/>
      <c r="EC5" s="661"/>
    </row>
    <row r="6" spans="2:143" ht="11.25" customHeight="1">
      <c r="B6" s="674" t="s">
        <v>232</v>
      </c>
      <c r="C6" s="675"/>
      <c r="D6" s="675"/>
      <c r="E6" s="675"/>
      <c r="F6" s="675"/>
      <c r="G6" s="675"/>
      <c r="H6" s="675"/>
      <c r="I6" s="675"/>
      <c r="J6" s="675"/>
      <c r="K6" s="675"/>
      <c r="L6" s="675"/>
      <c r="M6" s="675"/>
      <c r="N6" s="675"/>
      <c r="O6" s="675"/>
      <c r="P6" s="675"/>
      <c r="Q6" s="676"/>
      <c r="R6" s="677">
        <v>58364</v>
      </c>
      <c r="S6" s="678"/>
      <c r="T6" s="678"/>
      <c r="U6" s="678"/>
      <c r="V6" s="678"/>
      <c r="W6" s="678"/>
      <c r="X6" s="678"/>
      <c r="Y6" s="679"/>
      <c r="Z6" s="680">
        <v>0.4</v>
      </c>
      <c r="AA6" s="680"/>
      <c r="AB6" s="680"/>
      <c r="AC6" s="680"/>
      <c r="AD6" s="681">
        <v>58364</v>
      </c>
      <c r="AE6" s="681"/>
      <c r="AF6" s="681"/>
      <c r="AG6" s="681"/>
      <c r="AH6" s="681"/>
      <c r="AI6" s="681"/>
      <c r="AJ6" s="681"/>
      <c r="AK6" s="681"/>
      <c r="AL6" s="682">
        <v>1.1000000000000001</v>
      </c>
      <c r="AM6" s="683"/>
      <c r="AN6" s="683"/>
      <c r="AO6" s="684"/>
      <c r="AP6" s="674" t="s">
        <v>233</v>
      </c>
      <c r="AQ6" s="675"/>
      <c r="AR6" s="675"/>
      <c r="AS6" s="675"/>
      <c r="AT6" s="675"/>
      <c r="AU6" s="675"/>
      <c r="AV6" s="675"/>
      <c r="AW6" s="675"/>
      <c r="AX6" s="675"/>
      <c r="AY6" s="675"/>
      <c r="AZ6" s="675"/>
      <c r="BA6" s="675"/>
      <c r="BB6" s="675"/>
      <c r="BC6" s="675"/>
      <c r="BD6" s="675"/>
      <c r="BE6" s="675"/>
      <c r="BF6" s="676"/>
      <c r="BG6" s="677">
        <v>1115746</v>
      </c>
      <c r="BH6" s="678"/>
      <c r="BI6" s="678"/>
      <c r="BJ6" s="678"/>
      <c r="BK6" s="678"/>
      <c r="BL6" s="678"/>
      <c r="BM6" s="678"/>
      <c r="BN6" s="679"/>
      <c r="BO6" s="680">
        <v>100</v>
      </c>
      <c r="BP6" s="680"/>
      <c r="BQ6" s="680"/>
      <c r="BR6" s="680"/>
      <c r="BS6" s="681">
        <v>44622</v>
      </c>
      <c r="BT6" s="681"/>
      <c r="BU6" s="681"/>
      <c r="BV6" s="681"/>
      <c r="BW6" s="681"/>
      <c r="BX6" s="681"/>
      <c r="BY6" s="681"/>
      <c r="BZ6" s="681"/>
      <c r="CA6" s="681"/>
      <c r="CB6" s="685"/>
      <c r="CD6" s="688" t="s">
        <v>234</v>
      </c>
      <c r="CE6" s="689"/>
      <c r="CF6" s="689"/>
      <c r="CG6" s="689"/>
      <c r="CH6" s="689"/>
      <c r="CI6" s="689"/>
      <c r="CJ6" s="689"/>
      <c r="CK6" s="689"/>
      <c r="CL6" s="689"/>
      <c r="CM6" s="689"/>
      <c r="CN6" s="689"/>
      <c r="CO6" s="689"/>
      <c r="CP6" s="689"/>
      <c r="CQ6" s="690"/>
      <c r="CR6" s="677">
        <v>96094</v>
      </c>
      <c r="CS6" s="678"/>
      <c r="CT6" s="678"/>
      <c r="CU6" s="678"/>
      <c r="CV6" s="678"/>
      <c r="CW6" s="678"/>
      <c r="CX6" s="678"/>
      <c r="CY6" s="679"/>
      <c r="CZ6" s="671">
        <v>0.7</v>
      </c>
      <c r="DA6" s="672"/>
      <c r="DB6" s="672"/>
      <c r="DC6" s="691"/>
      <c r="DD6" s="686" t="s">
        <v>235</v>
      </c>
      <c r="DE6" s="678"/>
      <c r="DF6" s="678"/>
      <c r="DG6" s="678"/>
      <c r="DH6" s="678"/>
      <c r="DI6" s="678"/>
      <c r="DJ6" s="678"/>
      <c r="DK6" s="678"/>
      <c r="DL6" s="678"/>
      <c r="DM6" s="678"/>
      <c r="DN6" s="678"/>
      <c r="DO6" s="678"/>
      <c r="DP6" s="679"/>
      <c r="DQ6" s="686">
        <v>96091</v>
      </c>
      <c r="DR6" s="678"/>
      <c r="DS6" s="678"/>
      <c r="DT6" s="678"/>
      <c r="DU6" s="678"/>
      <c r="DV6" s="678"/>
      <c r="DW6" s="678"/>
      <c r="DX6" s="678"/>
      <c r="DY6" s="678"/>
      <c r="DZ6" s="678"/>
      <c r="EA6" s="678"/>
      <c r="EB6" s="678"/>
      <c r="EC6" s="687"/>
    </row>
    <row r="7" spans="2:143" ht="11.25" customHeight="1">
      <c r="B7" s="674" t="s">
        <v>236</v>
      </c>
      <c r="C7" s="675"/>
      <c r="D7" s="675"/>
      <c r="E7" s="675"/>
      <c r="F7" s="675"/>
      <c r="G7" s="675"/>
      <c r="H7" s="675"/>
      <c r="I7" s="675"/>
      <c r="J7" s="675"/>
      <c r="K7" s="675"/>
      <c r="L7" s="675"/>
      <c r="M7" s="675"/>
      <c r="N7" s="675"/>
      <c r="O7" s="675"/>
      <c r="P7" s="675"/>
      <c r="Q7" s="676"/>
      <c r="R7" s="677">
        <v>3604</v>
      </c>
      <c r="S7" s="678"/>
      <c r="T7" s="678"/>
      <c r="U7" s="678"/>
      <c r="V7" s="678"/>
      <c r="W7" s="678"/>
      <c r="X7" s="678"/>
      <c r="Y7" s="679"/>
      <c r="Z7" s="680">
        <v>0</v>
      </c>
      <c r="AA7" s="680"/>
      <c r="AB7" s="680"/>
      <c r="AC7" s="680"/>
      <c r="AD7" s="681">
        <v>3604</v>
      </c>
      <c r="AE7" s="681"/>
      <c r="AF7" s="681"/>
      <c r="AG7" s="681"/>
      <c r="AH7" s="681"/>
      <c r="AI7" s="681"/>
      <c r="AJ7" s="681"/>
      <c r="AK7" s="681"/>
      <c r="AL7" s="682">
        <v>0.1</v>
      </c>
      <c r="AM7" s="683"/>
      <c r="AN7" s="683"/>
      <c r="AO7" s="684"/>
      <c r="AP7" s="674" t="s">
        <v>237</v>
      </c>
      <c r="AQ7" s="675"/>
      <c r="AR7" s="675"/>
      <c r="AS7" s="675"/>
      <c r="AT7" s="675"/>
      <c r="AU7" s="675"/>
      <c r="AV7" s="675"/>
      <c r="AW7" s="675"/>
      <c r="AX7" s="675"/>
      <c r="AY7" s="675"/>
      <c r="AZ7" s="675"/>
      <c r="BA7" s="675"/>
      <c r="BB7" s="675"/>
      <c r="BC7" s="675"/>
      <c r="BD7" s="675"/>
      <c r="BE7" s="675"/>
      <c r="BF7" s="676"/>
      <c r="BG7" s="677">
        <v>467815</v>
      </c>
      <c r="BH7" s="678"/>
      <c r="BI7" s="678"/>
      <c r="BJ7" s="678"/>
      <c r="BK7" s="678"/>
      <c r="BL7" s="678"/>
      <c r="BM7" s="678"/>
      <c r="BN7" s="679"/>
      <c r="BO7" s="680">
        <v>41.9</v>
      </c>
      <c r="BP7" s="680"/>
      <c r="BQ7" s="680"/>
      <c r="BR7" s="680"/>
      <c r="BS7" s="681">
        <v>9862</v>
      </c>
      <c r="BT7" s="681"/>
      <c r="BU7" s="681"/>
      <c r="BV7" s="681"/>
      <c r="BW7" s="681"/>
      <c r="BX7" s="681"/>
      <c r="BY7" s="681"/>
      <c r="BZ7" s="681"/>
      <c r="CA7" s="681"/>
      <c r="CB7" s="685"/>
      <c r="CD7" s="692" t="s">
        <v>238</v>
      </c>
      <c r="CE7" s="693"/>
      <c r="CF7" s="693"/>
      <c r="CG7" s="693"/>
      <c r="CH7" s="693"/>
      <c r="CI7" s="693"/>
      <c r="CJ7" s="693"/>
      <c r="CK7" s="693"/>
      <c r="CL7" s="693"/>
      <c r="CM7" s="693"/>
      <c r="CN7" s="693"/>
      <c r="CO7" s="693"/>
      <c r="CP7" s="693"/>
      <c r="CQ7" s="694"/>
      <c r="CR7" s="677">
        <v>1519404</v>
      </c>
      <c r="CS7" s="678"/>
      <c r="CT7" s="678"/>
      <c r="CU7" s="678"/>
      <c r="CV7" s="678"/>
      <c r="CW7" s="678"/>
      <c r="CX7" s="678"/>
      <c r="CY7" s="679"/>
      <c r="CZ7" s="680">
        <v>10.9</v>
      </c>
      <c r="DA7" s="680"/>
      <c r="DB7" s="680"/>
      <c r="DC7" s="680"/>
      <c r="DD7" s="686">
        <v>37296</v>
      </c>
      <c r="DE7" s="678"/>
      <c r="DF7" s="678"/>
      <c r="DG7" s="678"/>
      <c r="DH7" s="678"/>
      <c r="DI7" s="678"/>
      <c r="DJ7" s="678"/>
      <c r="DK7" s="678"/>
      <c r="DL7" s="678"/>
      <c r="DM7" s="678"/>
      <c r="DN7" s="678"/>
      <c r="DO7" s="678"/>
      <c r="DP7" s="679"/>
      <c r="DQ7" s="686">
        <v>1276601</v>
      </c>
      <c r="DR7" s="678"/>
      <c r="DS7" s="678"/>
      <c r="DT7" s="678"/>
      <c r="DU7" s="678"/>
      <c r="DV7" s="678"/>
      <c r="DW7" s="678"/>
      <c r="DX7" s="678"/>
      <c r="DY7" s="678"/>
      <c r="DZ7" s="678"/>
      <c r="EA7" s="678"/>
      <c r="EB7" s="678"/>
      <c r="EC7" s="687"/>
    </row>
    <row r="8" spans="2:143" ht="11.25" customHeight="1">
      <c r="B8" s="674" t="s">
        <v>239</v>
      </c>
      <c r="C8" s="675"/>
      <c r="D8" s="675"/>
      <c r="E8" s="675"/>
      <c r="F8" s="675"/>
      <c r="G8" s="675"/>
      <c r="H8" s="675"/>
      <c r="I8" s="675"/>
      <c r="J8" s="675"/>
      <c r="K8" s="675"/>
      <c r="L8" s="675"/>
      <c r="M8" s="675"/>
      <c r="N8" s="675"/>
      <c r="O8" s="675"/>
      <c r="P8" s="675"/>
      <c r="Q8" s="676"/>
      <c r="R8" s="677">
        <v>3464</v>
      </c>
      <c r="S8" s="678"/>
      <c r="T8" s="678"/>
      <c r="U8" s="678"/>
      <c r="V8" s="678"/>
      <c r="W8" s="678"/>
      <c r="X8" s="678"/>
      <c r="Y8" s="679"/>
      <c r="Z8" s="680">
        <v>0</v>
      </c>
      <c r="AA8" s="680"/>
      <c r="AB8" s="680"/>
      <c r="AC8" s="680"/>
      <c r="AD8" s="681">
        <v>3464</v>
      </c>
      <c r="AE8" s="681"/>
      <c r="AF8" s="681"/>
      <c r="AG8" s="681"/>
      <c r="AH8" s="681"/>
      <c r="AI8" s="681"/>
      <c r="AJ8" s="681"/>
      <c r="AK8" s="681"/>
      <c r="AL8" s="682">
        <v>0.1</v>
      </c>
      <c r="AM8" s="683"/>
      <c r="AN8" s="683"/>
      <c r="AO8" s="684"/>
      <c r="AP8" s="674" t="s">
        <v>240</v>
      </c>
      <c r="AQ8" s="675"/>
      <c r="AR8" s="675"/>
      <c r="AS8" s="675"/>
      <c r="AT8" s="675"/>
      <c r="AU8" s="675"/>
      <c r="AV8" s="675"/>
      <c r="AW8" s="675"/>
      <c r="AX8" s="675"/>
      <c r="AY8" s="675"/>
      <c r="AZ8" s="675"/>
      <c r="BA8" s="675"/>
      <c r="BB8" s="675"/>
      <c r="BC8" s="675"/>
      <c r="BD8" s="675"/>
      <c r="BE8" s="675"/>
      <c r="BF8" s="676"/>
      <c r="BG8" s="677">
        <v>19298</v>
      </c>
      <c r="BH8" s="678"/>
      <c r="BI8" s="678"/>
      <c r="BJ8" s="678"/>
      <c r="BK8" s="678"/>
      <c r="BL8" s="678"/>
      <c r="BM8" s="678"/>
      <c r="BN8" s="679"/>
      <c r="BO8" s="680">
        <v>1.7</v>
      </c>
      <c r="BP8" s="680"/>
      <c r="BQ8" s="680"/>
      <c r="BR8" s="680"/>
      <c r="BS8" s="686" t="s">
        <v>235</v>
      </c>
      <c r="BT8" s="678"/>
      <c r="BU8" s="678"/>
      <c r="BV8" s="678"/>
      <c r="BW8" s="678"/>
      <c r="BX8" s="678"/>
      <c r="BY8" s="678"/>
      <c r="BZ8" s="678"/>
      <c r="CA8" s="678"/>
      <c r="CB8" s="687"/>
      <c r="CD8" s="692" t="s">
        <v>241</v>
      </c>
      <c r="CE8" s="693"/>
      <c r="CF8" s="693"/>
      <c r="CG8" s="693"/>
      <c r="CH8" s="693"/>
      <c r="CI8" s="693"/>
      <c r="CJ8" s="693"/>
      <c r="CK8" s="693"/>
      <c r="CL8" s="693"/>
      <c r="CM8" s="693"/>
      <c r="CN8" s="693"/>
      <c r="CO8" s="693"/>
      <c r="CP8" s="693"/>
      <c r="CQ8" s="694"/>
      <c r="CR8" s="677">
        <v>4189734</v>
      </c>
      <c r="CS8" s="678"/>
      <c r="CT8" s="678"/>
      <c r="CU8" s="678"/>
      <c r="CV8" s="678"/>
      <c r="CW8" s="678"/>
      <c r="CX8" s="678"/>
      <c r="CY8" s="679"/>
      <c r="CZ8" s="680">
        <v>30.1</v>
      </c>
      <c r="DA8" s="680"/>
      <c r="DB8" s="680"/>
      <c r="DC8" s="680"/>
      <c r="DD8" s="686">
        <v>72017</v>
      </c>
      <c r="DE8" s="678"/>
      <c r="DF8" s="678"/>
      <c r="DG8" s="678"/>
      <c r="DH8" s="678"/>
      <c r="DI8" s="678"/>
      <c r="DJ8" s="678"/>
      <c r="DK8" s="678"/>
      <c r="DL8" s="678"/>
      <c r="DM8" s="678"/>
      <c r="DN8" s="678"/>
      <c r="DO8" s="678"/>
      <c r="DP8" s="679"/>
      <c r="DQ8" s="686">
        <v>2016220</v>
      </c>
      <c r="DR8" s="678"/>
      <c r="DS8" s="678"/>
      <c r="DT8" s="678"/>
      <c r="DU8" s="678"/>
      <c r="DV8" s="678"/>
      <c r="DW8" s="678"/>
      <c r="DX8" s="678"/>
      <c r="DY8" s="678"/>
      <c r="DZ8" s="678"/>
      <c r="EA8" s="678"/>
      <c r="EB8" s="678"/>
      <c r="EC8" s="687"/>
    </row>
    <row r="9" spans="2:143" ht="11.25" customHeight="1">
      <c r="B9" s="674" t="s">
        <v>242</v>
      </c>
      <c r="C9" s="675"/>
      <c r="D9" s="675"/>
      <c r="E9" s="675"/>
      <c r="F9" s="675"/>
      <c r="G9" s="675"/>
      <c r="H9" s="675"/>
      <c r="I9" s="675"/>
      <c r="J9" s="675"/>
      <c r="K9" s="675"/>
      <c r="L9" s="675"/>
      <c r="M9" s="675"/>
      <c r="N9" s="675"/>
      <c r="O9" s="675"/>
      <c r="P9" s="675"/>
      <c r="Q9" s="676"/>
      <c r="R9" s="677">
        <v>3119</v>
      </c>
      <c r="S9" s="678"/>
      <c r="T9" s="678"/>
      <c r="U9" s="678"/>
      <c r="V9" s="678"/>
      <c r="W9" s="678"/>
      <c r="X9" s="678"/>
      <c r="Y9" s="679"/>
      <c r="Z9" s="680">
        <v>0</v>
      </c>
      <c r="AA9" s="680"/>
      <c r="AB9" s="680"/>
      <c r="AC9" s="680"/>
      <c r="AD9" s="681">
        <v>3119</v>
      </c>
      <c r="AE9" s="681"/>
      <c r="AF9" s="681"/>
      <c r="AG9" s="681"/>
      <c r="AH9" s="681"/>
      <c r="AI9" s="681"/>
      <c r="AJ9" s="681"/>
      <c r="AK9" s="681"/>
      <c r="AL9" s="682">
        <v>0.1</v>
      </c>
      <c r="AM9" s="683"/>
      <c r="AN9" s="683"/>
      <c r="AO9" s="684"/>
      <c r="AP9" s="674" t="s">
        <v>243</v>
      </c>
      <c r="AQ9" s="675"/>
      <c r="AR9" s="675"/>
      <c r="AS9" s="675"/>
      <c r="AT9" s="675"/>
      <c r="AU9" s="675"/>
      <c r="AV9" s="675"/>
      <c r="AW9" s="675"/>
      <c r="AX9" s="675"/>
      <c r="AY9" s="675"/>
      <c r="AZ9" s="675"/>
      <c r="BA9" s="675"/>
      <c r="BB9" s="675"/>
      <c r="BC9" s="675"/>
      <c r="BD9" s="675"/>
      <c r="BE9" s="675"/>
      <c r="BF9" s="676"/>
      <c r="BG9" s="677">
        <v>366655</v>
      </c>
      <c r="BH9" s="678"/>
      <c r="BI9" s="678"/>
      <c r="BJ9" s="678"/>
      <c r="BK9" s="678"/>
      <c r="BL9" s="678"/>
      <c r="BM9" s="678"/>
      <c r="BN9" s="679"/>
      <c r="BO9" s="680">
        <v>32.9</v>
      </c>
      <c r="BP9" s="680"/>
      <c r="BQ9" s="680"/>
      <c r="BR9" s="680"/>
      <c r="BS9" s="686" t="s">
        <v>137</v>
      </c>
      <c r="BT9" s="678"/>
      <c r="BU9" s="678"/>
      <c r="BV9" s="678"/>
      <c r="BW9" s="678"/>
      <c r="BX9" s="678"/>
      <c r="BY9" s="678"/>
      <c r="BZ9" s="678"/>
      <c r="CA9" s="678"/>
      <c r="CB9" s="687"/>
      <c r="CD9" s="692" t="s">
        <v>244</v>
      </c>
      <c r="CE9" s="693"/>
      <c r="CF9" s="693"/>
      <c r="CG9" s="693"/>
      <c r="CH9" s="693"/>
      <c r="CI9" s="693"/>
      <c r="CJ9" s="693"/>
      <c r="CK9" s="693"/>
      <c r="CL9" s="693"/>
      <c r="CM9" s="693"/>
      <c r="CN9" s="693"/>
      <c r="CO9" s="693"/>
      <c r="CP9" s="693"/>
      <c r="CQ9" s="694"/>
      <c r="CR9" s="677">
        <v>937448</v>
      </c>
      <c r="CS9" s="678"/>
      <c r="CT9" s="678"/>
      <c r="CU9" s="678"/>
      <c r="CV9" s="678"/>
      <c r="CW9" s="678"/>
      <c r="CX9" s="678"/>
      <c r="CY9" s="679"/>
      <c r="CZ9" s="680">
        <v>6.7</v>
      </c>
      <c r="DA9" s="680"/>
      <c r="DB9" s="680"/>
      <c r="DC9" s="680"/>
      <c r="DD9" s="686">
        <v>130535</v>
      </c>
      <c r="DE9" s="678"/>
      <c r="DF9" s="678"/>
      <c r="DG9" s="678"/>
      <c r="DH9" s="678"/>
      <c r="DI9" s="678"/>
      <c r="DJ9" s="678"/>
      <c r="DK9" s="678"/>
      <c r="DL9" s="678"/>
      <c r="DM9" s="678"/>
      <c r="DN9" s="678"/>
      <c r="DO9" s="678"/>
      <c r="DP9" s="679"/>
      <c r="DQ9" s="686">
        <v>672435</v>
      </c>
      <c r="DR9" s="678"/>
      <c r="DS9" s="678"/>
      <c r="DT9" s="678"/>
      <c r="DU9" s="678"/>
      <c r="DV9" s="678"/>
      <c r="DW9" s="678"/>
      <c r="DX9" s="678"/>
      <c r="DY9" s="678"/>
      <c r="DZ9" s="678"/>
      <c r="EA9" s="678"/>
      <c r="EB9" s="678"/>
      <c r="EC9" s="687"/>
    </row>
    <row r="10" spans="2:143" ht="11.25" customHeight="1">
      <c r="B10" s="674" t="s">
        <v>245</v>
      </c>
      <c r="C10" s="675"/>
      <c r="D10" s="675"/>
      <c r="E10" s="675"/>
      <c r="F10" s="675"/>
      <c r="G10" s="675"/>
      <c r="H10" s="675"/>
      <c r="I10" s="675"/>
      <c r="J10" s="675"/>
      <c r="K10" s="675"/>
      <c r="L10" s="675"/>
      <c r="M10" s="675"/>
      <c r="N10" s="675"/>
      <c r="O10" s="675"/>
      <c r="P10" s="675"/>
      <c r="Q10" s="676"/>
      <c r="R10" s="677" t="s">
        <v>235</v>
      </c>
      <c r="S10" s="678"/>
      <c r="T10" s="678"/>
      <c r="U10" s="678"/>
      <c r="V10" s="678"/>
      <c r="W10" s="678"/>
      <c r="X10" s="678"/>
      <c r="Y10" s="679"/>
      <c r="Z10" s="680" t="s">
        <v>235</v>
      </c>
      <c r="AA10" s="680"/>
      <c r="AB10" s="680"/>
      <c r="AC10" s="680"/>
      <c r="AD10" s="681" t="s">
        <v>137</v>
      </c>
      <c r="AE10" s="681"/>
      <c r="AF10" s="681"/>
      <c r="AG10" s="681"/>
      <c r="AH10" s="681"/>
      <c r="AI10" s="681"/>
      <c r="AJ10" s="681"/>
      <c r="AK10" s="681"/>
      <c r="AL10" s="682" t="s">
        <v>137</v>
      </c>
      <c r="AM10" s="683"/>
      <c r="AN10" s="683"/>
      <c r="AO10" s="684"/>
      <c r="AP10" s="674" t="s">
        <v>246</v>
      </c>
      <c r="AQ10" s="675"/>
      <c r="AR10" s="675"/>
      <c r="AS10" s="675"/>
      <c r="AT10" s="675"/>
      <c r="AU10" s="675"/>
      <c r="AV10" s="675"/>
      <c r="AW10" s="675"/>
      <c r="AX10" s="675"/>
      <c r="AY10" s="675"/>
      <c r="AZ10" s="675"/>
      <c r="BA10" s="675"/>
      <c r="BB10" s="675"/>
      <c r="BC10" s="675"/>
      <c r="BD10" s="675"/>
      <c r="BE10" s="675"/>
      <c r="BF10" s="676"/>
      <c r="BG10" s="677">
        <v>32052</v>
      </c>
      <c r="BH10" s="678"/>
      <c r="BI10" s="678"/>
      <c r="BJ10" s="678"/>
      <c r="BK10" s="678"/>
      <c r="BL10" s="678"/>
      <c r="BM10" s="678"/>
      <c r="BN10" s="679"/>
      <c r="BO10" s="680">
        <v>2.9</v>
      </c>
      <c r="BP10" s="680"/>
      <c r="BQ10" s="680"/>
      <c r="BR10" s="680"/>
      <c r="BS10" s="686" t="s">
        <v>235</v>
      </c>
      <c r="BT10" s="678"/>
      <c r="BU10" s="678"/>
      <c r="BV10" s="678"/>
      <c r="BW10" s="678"/>
      <c r="BX10" s="678"/>
      <c r="BY10" s="678"/>
      <c r="BZ10" s="678"/>
      <c r="CA10" s="678"/>
      <c r="CB10" s="687"/>
      <c r="CD10" s="692" t="s">
        <v>247</v>
      </c>
      <c r="CE10" s="693"/>
      <c r="CF10" s="693"/>
      <c r="CG10" s="693"/>
      <c r="CH10" s="693"/>
      <c r="CI10" s="693"/>
      <c r="CJ10" s="693"/>
      <c r="CK10" s="693"/>
      <c r="CL10" s="693"/>
      <c r="CM10" s="693"/>
      <c r="CN10" s="693"/>
      <c r="CO10" s="693"/>
      <c r="CP10" s="693"/>
      <c r="CQ10" s="694"/>
      <c r="CR10" s="677" t="s">
        <v>137</v>
      </c>
      <c r="CS10" s="678"/>
      <c r="CT10" s="678"/>
      <c r="CU10" s="678"/>
      <c r="CV10" s="678"/>
      <c r="CW10" s="678"/>
      <c r="CX10" s="678"/>
      <c r="CY10" s="679"/>
      <c r="CZ10" s="680" t="s">
        <v>137</v>
      </c>
      <c r="DA10" s="680"/>
      <c r="DB10" s="680"/>
      <c r="DC10" s="680"/>
      <c r="DD10" s="686" t="s">
        <v>235</v>
      </c>
      <c r="DE10" s="678"/>
      <c r="DF10" s="678"/>
      <c r="DG10" s="678"/>
      <c r="DH10" s="678"/>
      <c r="DI10" s="678"/>
      <c r="DJ10" s="678"/>
      <c r="DK10" s="678"/>
      <c r="DL10" s="678"/>
      <c r="DM10" s="678"/>
      <c r="DN10" s="678"/>
      <c r="DO10" s="678"/>
      <c r="DP10" s="679"/>
      <c r="DQ10" s="686" t="s">
        <v>137</v>
      </c>
      <c r="DR10" s="678"/>
      <c r="DS10" s="678"/>
      <c r="DT10" s="678"/>
      <c r="DU10" s="678"/>
      <c r="DV10" s="678"/>
      <c r="DW10" s="678"/>
      <c r="DX10" s="678"/>
      <c r="DY10" s="678"/>
      <c r="DZ10" s="678"/>
      <c r="EA10" s="678"/>
      <c r="EB10" s="678"/>
      <c r="EC10" s="687"/>
    </row>
    <row r="11" spans="2:143" ht="11.25" customHeight="1">
      <c r="B11" s="674" t="s">
        <v>248</v>
      </c>
      <c r="C11" s="675"/>
      <c r="D11" s="675"/>
      <c r="E11" s="675"/>
      <c r="F11" s="675"/>
      <c r="G11" s="675"/>
      <c r="H11" s="675"/>
      <c r="I11" s="675"/>
      <c r="J11" s="675"/>
      <c r="K11" s="675"/>
      <c r="L11" s="675"/>
      <c r="M11" s="675"/>
      <c r="N11" s="675"/>
      <c r="O11" s="675"/>
      <c r="P11" s="675"/>
      <c r="Q11" s="676"/>
      <c r="R11" s="677" t="s">
        <v>137</v>
      </c>
      <c r="S11" s="678"/>
      <c r="T11" s="678"/>
      <c r="U11" s="678"/>
      <c r="V11" s="678"/>
      <c r="W11" s="678"/>
      <c r="X11" s="678"/>
      <c r="Y11" s="679"/>
      <c r="Z11" s="680" t="s">
        <v>235</v>
      </c>
      <c r="AA11" s="680"/>
      <c r="AB11" s="680"/>
      <c r="AC11" s="680"/>
      <c r="AD11" s="681" t="s">
        <v>137</v>
      </c>
      <c r="AE11" s="681"/>
      <c r="AF11" s="681"/>
      <c r="AG11" s="681"/>
      <c r="AH11" s="681"/>
      <c r="AI11" s="681"/>
      <c r="AJ11" s="681"/>
      <c r="AK11" s="681"/>
      <c r="AL11" s="682" t="s">
        <v>235</v>
      </c>
      <c r="AM11" s="683"/>
      <c r="AN11" s="683"/>
      <c r="AO11" s="684"/>
      <c r="AP11" s="674" t="s">
        <v>249</v>
      </c>
      <c r="AQ11" s="675"/>
      <c r="AR11" s="675"/>
      <c r="AS11" s="675"/>
      <c r="AT11" s="675"/>
      <c r="AU11" s="675"/>
      <c r="AV11" s="675"/>
      <c r="AW11" s="675"/>
      <c r="AX11" s="675"/>
      <c r="AY11" s="675"/>
      <c r="AZ11" s="675"/>
      <c r="BA11" s="675"/>
      <c r="BB11" s="675"/>
      <c r="BC11" s="675"/>
      <c r="BD11" s="675"/>
      <c r="BE11" s="675"/>
      <c r="BF11" s="676"/>
      <c r="BG11" s="677">
        <v>49810</v>
      </c>
      <c r="BH11" s="678"/>
      <c r="BI11" s="678"/>
      <c r="BJ11" s="678"/>
      <c r="BK11" s="678"/>
      <c r="BL11" s="678"/>
      <c r="BM11" s="678"/>
      <c r="BN11" s="679"/>
      <c r="BO11" s="680">
        <v>4.5</v>
      </c>
      <c r="BP11" s="680"/>
      <c r="BQ11" s="680"/>
      <c r="BR11" s="680"/>
      <c r="BS11" s="686">
        <v>9862</v>
      </c>
      <c r="BT11" s="678"/>
      <c r="BU11" s="678"/>
      <c r="BV11" s="678"/>
      <c r="BW11" s="678"/>
      <c r="BX11" s="678"/>
      <c r="BY11" s="678"/>
      <c r="BZ11" s="678"/>
      <c r="CA11" s="678"/>
      <c r="CB11" s="687"/>
      <c r="CD11" s="692" t="s">
        <v>250</v>
      </c>
      <c r="CE11" s="693"/>
      <c r="CF11" s="693"/>
      <c r="CG11" s="693"/>
      <c r="CH11" s="693"/>
      <c r="CI11" s="693"/>
      <c r="CJ11" s="693"/>
      <c r="CK11" s="693"/>
      <c r="CL11" s="693"/>
      <c r="CM11" s="693"/>
      <c r="CN11" s="693"/>
      <c r="CO11" s="693"/>
      <c r="CP11" s="693"/>
      <c r="CQ11" s="694"/>
      <c r="CR11" s="677">
        <v>610934</v>
      </c>
      <c r="CS11" s="678"/>
      <c r="CT11" s="678"/>
      <c r="CU11" s="678"/>
      <c r="CV11" s="678"/>
      <c r="CW11" s="678"/>
      <c r="CX11" s="678"/>
      <c r="CY11" s="679"/>
      <c r="CZ11" s="680">
        <v>4.4000000000000004</v>
      </c>
      <c r="DA11" s="680"/>
      <c r="DB11" s="680"/>
      <c r="DC11" s="680"/>
      <c r="DD11" s="686">
        <v>259377</v>
      </c>
      <c r="DE11" s="678"/>
      <c r="DF11" s="678"/>
      <c r="DG11" s="678"/>
      <c r="DH11" s="678"/>
      <c r="DI11" s="678"/>
      <c r="DJ11" s="678"/>
      <c r="DK11" s="678"/>
      <c r="DL11" s="678"/>
      <c r="DM11" s="678"/>
      <c r="DN11" s="678"/>
      <c r="DO11" s="678"/>
      <c r="DP11" s="679"/>
      <c r="DQ11" s="686">
        <v>220339</v>
      </c>
      <c r="DR11" s="678"/>
      <c r="DS11" s="678"/>
      <c r="DT11" s="678"/>
      <c r="DU11" s="678"/>
      <c r="DV11" s="678"/>
      <c r="DW11" s="678"/>
      <c r="DX11" s="678"/>
      <c r="DY11" s="678"/>
      <c r="DZ11" s="678"/>
      <c r="EA11" s="678"/>
      <c r="EB11" s="678"/>
      <c r="EC11" s="687"/>
    </row>
    <row r="12" spans="2:143" ht="11.25" customHeight="1">
      <c r="B12" s="674" t="s">
        <v>251</v>
      </c>
      <c r="C12" s="675"/>
      <c r="D12" s="675"/>
      <c r="E12" s="675"/>
      <c r="F12" s="675"/>
      <c r="G12" s="675"/>
      <c r="H12" s="675"/>
      <c r="I12" s="675"/>
      <c r="J12" s="675"/>
      <c r="K12" s="675"/>
      <c r="L12" s="675"/>
      <c r="M12" s="675"/>
      <c r="N12" s="675"/>
      <c r="O12" s="675"/>
      <c r="P12" s="675"/>
      <c r="Q12" s="676"/>
      <c r="R12" s="677">
        <v>240194</v>
      </c>
      <c r="S12" s="678"/>
      <c r="T12" s="678"/>
      <c r="U12" s="678"/>
      <c r="V12" s="678"/>
      <c r="W12" s="678"/>
      <c r="X12" s="678"/>
      <c r="Y12" s="679"/>
      <c r="Z12" s="680">
        <v>1.7</v>
      </c>
      <c r="AA12" s="680"/>
      <c r="AB12" s="680"/>
      <c r="AC12" s="680"/>
      <c r="AD12" s="681">
        <v>240194</v>
      </c>
      <c r="AE12" s="681"/>
      <c r="AF12" s="681"/>
      <c r="AG12" s="681"/>
      <c r="AH12" s="681"/>
      <c r="AI12" s="681"/>
      <c r="AJ12" s="681"/>
      <c r="AK12" s="681"/>
      <c r="AL12" s="682">
        <v>4.7</v>
      </c>
      <c r="AM12" s="683"/>
      <c r="AN12" s="683"/>
      <c r="AO12" s="684"/>
      <c r="AP12" s="674" t="s">
        <v>252</v>
      </c>
      <c r="AQ12" s="675"/>
      <c r="AR12" s="675"/>
      <c r="AS12" s="675"/>
      <c r="AT12" s="675"/>
      <c r="AU12" s="675"/>
      <c r="AV12" s="675"/>
      <c r="AW12" s="675"/>
      <c r="AX12" s="675"/>
      <c r="AY12" s="675"/>
      <c r="AZ12" s="675"/>
      <c r="BA12" s="675"/>
      <c r="BB12" s="675"/>
      <c r="BC12" s="675"/>
      <c r="BD12" s="675"/>
      <c r="BE12" s="675"/>
      <c r="BF12" s="676"/>
      <c r="BG12" s="677">
        <v>508548</v>
      </c>
      <c r="BH12" s="678"/>
      <c r="BI12" s="678"/>
      <c r="BJ12" s="678"/>
      <c r="BK12" s="678"/>
      <c r="BL12" s="678"/>
      <c r="BM12" s="678"/>
      <c r="BN12" s="679"/>
      <c r="BO12" s="680">
        <v>45.6</v>
      </c>
      <c r="BP12" s="680"/>
      <c r="BQ12" s="680"/>
      <c r="BR12" s="680"/>
      <c r="BS12" s="686">
        <v>34760</v>
      </c>
      <c r="BT12" s="678"/>
      <c r="BU12" s="678"/>
      <c r="BV12" s="678"/>
      <c r="BW12" s="678"/>
      <c r="BX12" s="678"/>
      <c r="BY12" s="678"/>
      <c r="BZ12" s="678"/>
      <c r="CA12" s="678"/>
      <c r="CB12" s="687"/>
      <c r="CD12" s="692" t="s">
        <v>253</v>
      </c>
      <c r="CE12" s="693"/>
      <c r="CF12" s="693"/>
      <c r="CG12" s="693"/>
      <c r="CH12" s="693"/>
      <c r="CI12" s="693"/>
      <c r="CJ12" s="693"/>
      <c r="CK12" s="693"/>
      <c r="CL12" s="693"/>
      <c r="CM12" s="693"/>
      <c r="CN12" s="693"/>
      <c r="CO12" s="693"/>
      <c r="CP12" s="693"/>
      <c r="CQ12" s="694"/>
      <c r="CR12" s="677">
        <v>2344420</v>
      </c>
      <c r="CS12" s="678"/>
      <c r="CT12" s="678"/>
      <c r="CU12" s="678"/>
      <c r="CV12" s="678"/>
      <c r="CW12" s="678"/>
      <c r="CX12" s="678"/>
      <c r="CY12" s="679"/>
      <c r="CZ12" s="680">
        <v>16.8</v>
      </c>
      <c r="DA12" s="680"/>
      <c r="DB12" s="680"/>
      <c r="DC12" s="680"/>
      <c r="DD12" s="686">
        <v>39750</v>
      </c>
      <c r="DE12" s="678"/>
      <c r="DF12" s="678"/>
      <c r="DG12" s="678"/>
      <c r="DH12" s="678"/>
      <c r="DI12" s="678"/>
      <c r="DJ12" s="678"/>
      <c r="DK12" s="678"/>
      <c r="DL12" s="678"/>
      <c r="DM12" s="678"/>
      <c r="DN12" s="678"/>
      <c r="DO12" s="678"/>
      <c r="DP12" s="679"/>
      <c r="DQ12" s="686">
        <v>221836</v>
      </c>
      <c r="DR12" s="678"/>
      <c r="DS12" s="678"/>
      <c r="DT12" s="678"/>
      <c r="DU12" s="678"/>
      <c r="DV12" s="678"/>
      <c r="DW12" s="678"/>
      <c r="DX12" s="678"/>
      <c r="DY12" s="678"/>
      <c r="DZ12" s="678"/>
      <c r="EA12" s="678"/>
      <c r="EB12" s="678"/>
      <c r="EC12" s="687"/>
    </row>
    <row r="13" spans="2:143" ht="11.25" customHeight="1">
      <c r="B13" s="674" t="s">
        <v>254</v>
      </c>
      <c r="C13" s="675"/>
      <c r="D13" s="675"/>
      <c r="E13" s="675"/>
      <c r="F13" s="675"/>
      <c r="G13" s="675"/>
      <c r="H13" s="675"/>
      <c r="I13" s="675"/>
      <c r="J13" s="675"/>
      <c r="K13" s="675"/>
      <c r="L13" s="675"/>
      <c r="M13" s="675"/>
      <c r="N13" s="675"/>
      <c r="O13" s="675"/>
      <c r="P13" s="675"/>
      <c r="Q13" s="676"/>
      <c r="R13" s="677" t="s">
        <v>137</v>
      </c>
      <c r="S13" s="678"/>
      <c r="T13" s="678"/>
      <c r="U13" s="678"/>
      <c r="V13" s="678"/>
      <c r="W13" s="678"/>
      <c r="X13" s="678"/>
      <c r="Y13" s="679"/>
      <c r="Z13" s="680" t="s">
        <v>137</v>
      </c>
      <c r="AA13" s="680"/>
      <c r="AB13" s="680"/>
      <c r="AC13" s="680"/>
      <c r="AD13" s="681" t="s">
        <v>137</v>
      </c>
      <c r="AE13" s="681"/>
      <c r="AF13" s="681"/>
      <c r="AG13" s="681"/>
      <c r="AH13" s="681"/>
      <c r="AI13" s="681"/>
      <c r="AJ13" s="681"/>
      <c r="AK13" s="681"/>
      <c r="AL13" s="682" t="s">
        <v>235</v>
      </c>
      <c r="AM13" s="683"/>
      <c r="AN13" s="683"/>
      <c r="AO13" s="684"/>
      <c r="AP13" s="674" t="s">
        <v>255</v>
      </c>
      <c r="AQ13" s="675"/>
      <c r="AR13" s="675"/>
      <c r="AS13" s="675"/>
      <c r="AT13" s="675"/>
      <c r="AU13" s="675"/>
      <c r="AV13" s="675"/>
      <c r="AW13" s="675"/>
      <c r="AX13" s="675"/>
      <c r="AY13" s="675"/>
      <c r="AZ13" s="675"/>
      <c r="BA13" s="675"/>
      <c r="BB13" s="675"/>
      <c r="BC13" s="675"/>
      <c r="BD13" s="675"/>
      <c r="BE13" s="675"/>
      <c r="BF13" s="676"/>
      <c r="BG13" s="677">
        <v>498102</v>
      </c>
      <c r="BH13" s="678"/>
      <c r="BI13" s="678"/>
      <c r="BJ13" s="678"/>
      <c r="BK13" s="678"/>
      <c r="BL13" s="678"/>
      <c r="BM13" s="678"/>
      <c r="BN13" s="679"/>
      <c r="BO13" s="680">
        <v>44.6</v>
      </c>
      <c r="BP13" s="680"/>
      <c r="BQ13" s="680"/>
      <c r="BR13" s="680"/>
      <c r="BS13" s="686">
        <v>34760</v>
      </c>
      <c r="BT13" s="678"/>
      <c r="BU13" s="678"/>
      <c r="BV13" s="678"/>
      <c r="BW13" s="678"/>
      <c r="BX13" s="678"/>
      <c r="BY13" s="678"/>
      <c r="BZ13" s="678"/>
      <c r="CA13" s="678"/>
      <c r="CB13" s="687"/>
      <c r="CD13" s="692" t="s">
        <v>256</v>
      </c>
      <c r="CE13" s="693"/>
      <c r="CF13" s="693"/>
      <c r="CG13" s="693"/>
      <c r="CH13" s="693"/>
      <c r="CI13" s="693"/>
      <c r="CJ13" s="693"/>
      <c r="CK13" s="693"/>
      <c r="CL13" s="693"/>
      <c r="CM13" s="693"/>
      <c r="CN13" s="693"/>
      <c r="CO13" s="693"/>
      <c r="CP13" s="693"/>
      <c r="CQ13" s="694"/>
      <c r="CR13" s="677">
        <v>1014616</v>
      </c>
      <c r="CS13" s="678"/>
      <c r="CT13" s="678"/>
      <c r="CU13" s="678"/>
      <c r="CV13" s="678"/>
      <c r="CW13" s="678"/>
      <c r="CX13" s="678"/>
      <c r="CY13" s="679"/>
      <c r="CZ13" s="680">
        <v>7.3</v>
      </c>
      <c r="DA13" s="680"/>
      <c r="DB13" s="680"/>
      <c r="DC13" s="680"/>
      <c r="DD13" s="686">
        <v>790291</v>
      </c>
      <c r="DE13" s="678"/>
      <c r="DF13" s="678"/>
      <c r="DG13" s="678"/>
      <c r="DH13" s="678"/>
      <c r="DI13" s="678"/>
      <c r="DJ13" s="678"/>
      <c r="DK13" s="678"/>
      <c r="DL13" s="678"/>
      <c r="DM13" s="678"/>
      <c r="DN13" s="678"/>
      <c r="DO13" s="678"/>
      <c r="DP13" s="679"/>
      <c r="DQ13" s="686">
        <v>288797</v>
      </c>
      <c r="DR13" s="678"/>
      <c r="DS13" s="678"/>
      <c r="DT13" s="678"/>
      <c r="DU13" s="678"/>
      <c r="DV13" s="678"/>
      <c r="DW13" s="678"/>
      <c r="DX13" s="678"/>
      <c r="DY13" s="678"/>
      <c r="DZ13" s="678"/>
      <c r="EA13" s="678"/>
      <c r="EB13" s="678"/>
      <c r="EC13" s="687"/>
    </row>
    <row r="14" spans="2:143" ht="11.25" customHeight="1">
      <c r="B14" s="674" t="s">
        <v>257</v>
      </c>
      <c r="C14" s="675"/>
      <c r="D14" s="675"/>
      <c r="E14" s="675"/>
      <c r="F14" s="675"/>
      <c r="G14" s="675"/>
      <c r="H14" s="675"/>
      <c r="I14" s="675"/>
      <c r="J14" s="675"/>
      <c r="K14" s="675"/>
      <c r="L14" s="675"/>
      <c r="M14" s="675"/>
      <c r="N14" s="675"/>
      <c r="O14" s="675"/>
      <c r="P14" s="675"/>
      <c r="Q14" s="676"/>
      <c r="R14" s="677" t="s">
        <v>137</v>
      </c>
      <c r="S14" s="678"/>
      <c r="T14" s="678"/>
      <c r="U14" s="678"/>
      <c r="V14" s="678"/>
      <c r="W14" s="678"/>
      <c r="X14" s="678"/>
      <c r="Y14" s="679"/>
      <c r="Z14" s="680" t="s">
        <v>137</v>
      </c>
      <c r="AA14" s="680"/>
      <c r="AB14" s="680"/>
      <c r="AC14" s="680"/>
      <c r="AD14" s="681" t="s">
        <v>137</v>
      </c>
      <c r="AE14" s="681"/>
      <c r="AF14" s="681"/>
      <c r="AG14" s="681"/>
      <c r="AH14" s="681"/>
      <c r="AI14" s="681"/>
      <c r="AJ14" s="681"/>
      <c r="AK14" s="681"/>
      <c r="AL14" s="682" t="s">
        <v>137</v>
      </c>
      <c r="AM14" s="683"/>
      <c r="AN14" s="683"/>
      <c r="AO14" s="684"/>
      <c r="AP14" s="674" t="s">
        <v>258</v>
      </c>
      <c r="AQ14" s="675"/>
      <c r="AR14" s="675"/>
      <c r="AS14" s="675"/>
      <c r="AT14" s="675"/>
      <c r="AU14" s="675"/>
      <c r="AV14" s="675"/>
      <c r="AW14" s="675"/>
      <c r="AX14" s="675"/>
      <c r="AY14" s="675"/>
      <c r="AZ14" s="675"/>
      <c r="BA14" s="675"/>
      <c r="BB14" s="675"/>
      <c r="BC14" s="675"/>
      <c r="BD14" s="675"/>
      <c r="BE14" s="675"/>
      <c r="BF14" s="676"/>
      <c r="BG14" s="677">
        <v>54953</v>
      </c>
      <c r="BH14" s="678"/>
      <c r="BI14" s="678"/>
      <c r="BJ14" s="678"/>
      <c r="BK14" s="678"/>
      <c r="BL14" s="678"/>
      <c r="BM14" s="678"/>
      <c r="BN14" s="679"/>
      <c r="BO14" s="680">
        <v>4.9000000000000004</v>
      </c>
      <c r="BP14" s="680"/>
      <c r="BQ14" s="680"/>
      <c r="BR14" s="680"/>
      <c r="BS14" s="686" t="s">
        <v>137</v>
      </c>
      <c r="BT14" s="678"/>
      <c r="BU14" s="678"/>
      <c r="BV14" s="678"/>
      <c r="BW14" s="678"/>
      <c r="BX14" s="678"/>
      <c r="BY14" s="678"/>
      <c r="BZ14" s="678"/>
      <c r="CA14" s="678"/>
      <c r="CB14" s="687"/>
      <c r="CD14" s="692" t="s">
        <v>259</v>
      </c>
      <c r="CE14" s="693"/>
      <c r="CF14" s="693"/>
      <c r="CG14" s="693"/>
      <c r="CH14" s="693"/>
      <c r="CI14" s="693"/>
      <c r="CJ14" s="693"/>
      <c r="CK14" s="693"/>
      <c r="CL14" s="693"/>
      <c r="CM14" s="693"/>
      <c r="CN14" s="693"/>
      <c r="CO14" s="693"/>
      <c r="CP14" s="693"/>
      <c r="CQ14" s="694"/>
      <c r="CR14" s="677">
        <v>918377</v>
      </c>
      <c r="CS14" s="678"/>
      <c r="CT14" s="678"/>
      <c r="CU14" s="678"/>
      <c r="CV14" s="678"/>
      <c r="CW14" s="678"/>
      <c r="CX14" s="678"/>
      <c r="CY14" s="679"/>
      <c r="CZ14" s="680">
        <v>6.6</v>
      </c>
      <c r="DA14" s="680"/>
      <c r="DB14" s="680"/>
      <c r="DC14" s="680"/>
      <c r="DD14" s="686">
        <v>358031</v>
      </c>
      <c r="DE14" s="678"/>
      <c r="DF14" s="678"/>
      <c r="DG14" s="678"/>
      <c r="DH14" s="678"/>
      <c r="DI14" s="678"/>
      <c r="DJ14" s="678"/>
      <c r="DK14" s="678"/>
      <c r="DL14" s="678"/>
      <c r="DM14" s="678"/>
      <c r="DN14" s="678"/>
      <c r="DO14" s="678"/>
      <c r="DP14" s="679"/>
      <c r="DQ14" s="686">
        <v>391869</v>
      </c>
      <c r="DR14" s="678"/>
      <c r="DS14" s="678"/>
      <c r="DT14" s="678"/>
      <c r="DU14" s="678"/>
      <c r="DV14" s="678"/>
      <c r="DW14" s="678"/>
      <c r="DX14" s="678"/>
      <c r="DY14" s="678"/>
      <c r="DZ14" s="678"/>
      <c r="EA14" s="678"/>
      <c r="EB14" s="678"/>
      <c r="EC14" s="687"/>
    </row>
    <row r="15" spans="2:143" ht="11.25" customHeight="1">
      <c r="B15" s="674" t="s">
        <v>260</v>
      </c>
      <c r="C15" s="675"/>
      <c r="D15" s="675"/>
      <c r="E15" s="675"/>
      <c r="F15" s="675"/>
      <c r="G15" s="675"/>
      <c r="H15" s="675"/>
      <c r="I15" s="675"/>
      <c r="J15" s="675"/>
      <c r="K15" s="675"/>
      <c r="L15" s="675"/>
      <c r="M15" s="675"/>
      <c r="N15" s="675"/>
      <c r="O15" s="675"/>
      <c r="P15" s="675"/>
      <c r="Q15" s="676"/>
      <c r="R15" s="677">
        <v>11462</v>
      </c>
      <c r="S15" s="678"/>
      <c r="T15" s="678"/>
      <c r="U15" s="678"/>
      <c r="V15" s="678"/>
      <c r="W15" s="678"/>
      <c r="X15" s="678"/>
      <c r="Y15" s="679"/>
      <c r="Z15" s="680">
        <v>0.1</v>
      </c>
      <c r="AA15" s="680"/>
      <c r="AB15" s="680"/>
      <c r="AC15" s="680"/>
      <c r="AD15" s="681">
        <v>11462</v>
      </c>
      <c r="AE15" s="681"/>
      <c r="AF15" s="681"/>
      <c r="AG15" s="681"/>
      <c r="AH15" s="681"/>
      <c r="AI15" s="681"/>
      <c r="AJ15" s="681"/>
      <c r="AK15" s="681"/>
      <c r="AL15" s="682">
        <v>0.2</v>
      </c>
      <c r="AM15" s="683"/>
      <c r="AN15" s="683"/>
      <c r="AO15" s="684"/>
      <c r="AP15" s="674" t="s">
        <v>261</v>
      </c>
      <c r="AQ15" s="675"/>
      <c r="AR15" s="675"/>
      <c r="AS15" s="675"/>
      <c r="AT15" s="675"/>
      <c r="AU15" s="675"/>
      <c r="AV15" s="675"/>
      <c r="AW15" s="675"/>
      <c r="AX15" s="675"/>
      <c r="AY15" s="675"/>
      <c r="AZ15" s="675"/>
      <c r="BA15" s="675"/>
      <c r="BB15" s="675"/>
      <c r="BC15" s="675"/>
      <c r="BD15" s="675"/>
      <c r="BE15" s="675"/>
      <c r="BF15" s="676"/>
      <c r="BG15" s="677">
        <v>84430</v>
      </c>
      <c r="BH15" s="678"/>
      <c r="BI15" s="678"/>
      <c r="BJ15" s="678"/>
      <c r="BK15" s="678"/>
      <c r="BL15" s="678"/>
      <c r="BM15" s="678"/>
      <c r="BN15" s="679"/>
      <c r="BO15" s="680">
        <v>7.6</v>
      </c>
      <c r="BP15" s="680"/>
      <c r="BQ15" s="680"/>
      <c r="BR15" s="680"/>
      <c r="BS15" s="686" t="s">
        <v>235</v>
      </c>
      <c r="BT15" s="678"/>
      <c r="BU15" s="678"/>
      <c r="BV15" s="678"/>
      <c r="BW15" s="678"/>
      <c r="BX15" s="678"/>
      <c r="BY15" s="678"/>
      <c r="BZ15" s="678"/>
      <c r="CA15" s="678"/>
      <c r="CB15" s="687"/>
      <c r="CD15" s="692" t="s">
        <v>262</v>
      </c>
      <c r="CE15" s="693"/>
      <c r="CF15" s="693"/>
      <c r="CG15" s="693"/>
      <c r="CH15" s="693"/>
      <c r="CI15" s="693"/>
      <c r="CJ15" s="693"/>
      <c r="CK15" s="693"/>
      <c r="CL15" s="693"/>
      <c r="CM15" s="693"/>
      <c r="CN15" s="693"/>
      <c r="CO15" s="693"/>
      <c r="CP15" s="693"/>
      <c r="CQ15" s="694"/>
      <c r="CR15" s="677">
        <v>1148531</v>
      </c>
      <c r="CS15" s="678"/>
      <c r="CT15" s="678"/>
      <c r="CU15" s="678"/>
      <c r="CV15" s="678"/>
      <c r="CW15" s="678"/>
      <c r="CX15" s="678"/>
      <c r="CY15" s="679"/>
      <c r="CZ15" s="680">
        <v>8.1999999999999993</v>
      </c>
      <c r="DA15" s="680"/>
      <c r="DB15" s="680"/>
      <c r="DC15" s="680"/>
      <c r="DD15" s="686">
        <v>634988</v>
      </c>
      <c r="DE15" s="678"/>
      <c r="DF15" s="678"/>
      <c r="DG15" s="678"/>
      <c r="DH15" s="678"/>
      <c r="DI15" s="678"/>
      <c r="DJ15" s="678"/>
      <c r="DK15" s="678"/>
      <c r="DL15" s="678"/>
      <c r="DM15" s="678"/>
      <c r="DN15" s="678"/>
      <c r="DO15" s="678"/>
      <c r="DP15" s="679"/>
      <c r="DQ15" s="686">
        <v>410381</v>
      </c>
      <c r="DR15" s="678"/>
      <c r="DS15" s="678"/>
      <c r="DT15" s="678"/>
      <c r="DU15" s="678"/>
      <c r="DV15" s="678"/>
      <c r="DW15" s="678"/>
      <c r="DX15" s="678"/>
      <c r="DY15" s="678"/>
      <c r="DZ15" s="678"/>
      <c r="EA15" s="678"/>
      <c r="EB15" s="678"/>
      <c r="EC15" s="687"/>
    </row>
    <row r="16" spans="2:143" ht="11.25" customHeight="1">
      <c r="B16" s="674" t="s">
        <v>263</v>
      </c>
      <c r="C16" s="675"/>
      <c r="D16" s="675"/>
      <c r="E16" s="675"/>
      <c r="F16" s="675"/>
      <c r="G16" s="675"/>
      <c r="H16" s="675"/>
      <c r="I16" s="675"/>
      <c r="J16" s="675"/>
      <c r="K16" s="675"/>
      <c r="L16" s="675"/>
      <c r="M16" s="675"/>
      <c r="N16" s="675"/>
      <c r="O16" s="675"/>
      <c r="P16" s="675"/>
      <c r="Q16" s="676"/>
      <c r="R16" s="677" t="s">
        <v>235</v>
      </c>
      <c r="S16" s="678"/>
      <c r="T16" s="678"/>
      <c r="U16" s="678"/>
      <c r="V16" s="678"/>
      <c r="W16" s="678"/>
      <c r="X16" s="678"/>
      <c r="Y16" s="679"/>
      <c r="Z16" s="680" t="s">
        <v>137</v>
      </c>
      <c r="AA16" s="680"/>
      <c r="AB16" s="680"/>
      <c r="AC16" s="680"/>
      <c r="AD16" s="681" t="s">
        <v>137</v>
      </c>
      <c r="AE16" s="681"/>
      <c r="AF16" s="681"/>
      <c r="AG16" s="681"/>
      <c r="AH16" s="681"/>
      <c r="AI16" s="681"/>
      <c r="AJ16" s="681"/>
      <c r="AK16" s="681"/>
      <c r="AL16" s="682" t="s">
        <v>137</v>
      </c>
      <c r="AM16" s="683"/>
      <c r="AN16" s="683"/>
      <c r="AO16" s="684"/>
      <c r="AP16" s="674" t="s">
        <v>264</v>
      </c>
      <c r="AQ16" s="675"/>
      <c r="AR16" s="675"/>
      <c r="AS16" s="675"/>
      <c r="AT16" s="675"/>
      <c r="AU16" s="675"/>
      <c r="AV16" s="675"/>
      <c r="AW16" s="675"/>
      <c r="AX16" s="675"/>
      <c r="AY16" s="675"/>
      <c r="AZ16" s="675"/>
      <c r="BA16" s="675"/>
      <c r="BB16" s="675"/>
      <c r="BC16" s="675"/>
      <c r="BD16" s="675"/>
      <c r="BE16" s="675"/>
      <c r="BF16" s="676"/>
      <c r="BG16" s="677" t="s">
        <v>235</v>
      </c>
      <c r="BH16" s="678"/>
      <c r="BI16" s="678"/>
      <c r="BJ16" s="678"/>
      <c r="BK16" s="678"/>
      <c r="BL16" s="678"/>
      <c r="BM16" s="678"/>
      <c r="BN16" s="679"/>
      <c r="BO16" s="680" t="s">
        <v>137</v>
      </c>
      <c r="BP16" s="680"/>
      <c r="BQ16" s="680"/>
      <c r="BR16" s="680"/>
      <c r="BS16" s="686" t="s">
        <v>235</v>
      </c>
      <c r="BT16" s="678"/>
      <c r="BU16" s="678"/>
      <c r="BV16" s="678"/>
      <c r="BW16" s="678"/>
      <c r="BX16" s="678"/>
      <c r="BY16" s="678"/>
      <c r="BZ16" s="678"/>
      <c r="CA16" s="678"/>
      <c r="CB16" s="687"/>
      <c r="CD16" s="692" t="s">
        <v>265</v>
      </c>
      <c r="CE16" s="693"/>
      <c r="CF16" s="693"/>
      <c r="CG16" s="693"/>
      <c r="CH16" s="693"/>
      <c r="CI16" s="693"/>
      <c r="CJ16" s="693"/>
      <c r="CK16" s="693"/>
      <c r="CL16" s="693"/>
      <c r="CM16" s="693"/>
      <c r="CN16" s="693"/>
      <c r="CO16" s="693"/>
      <c r="CP16" s="693"/>
      <c r="CQ16" s="694"/>
      <c r="CR16" s="677">
        <v>32452</v>
      </c>
      <c r="CS16" s="678"/>
      <c r="CT16" s="678"/>
      <c r="CU16" s="678"/>
      <c r="CV16" s="678"/>
      <c r="CW16" s="678"/>
      <c r="CX16" s="678"/>
      <c r="CY16" s="679"/>
      <c r="CZ16" s="680">
        <v>0.2</v>
      </c>
      <c r="DA16" s="680"/>
      <c r="DB16" s="680"/>
      <c r="DC16" s="680"/>
      <c r="DD16" s="686" t="s">
        <v>137</v>
      </c>
      <c r="DE16" s="678"/>
      <c r="DF16" s="678"/>
      <c r="DG16" s="678"/>
      <c r="DH16" s="678"/>
      <c r="DI16" s="678"/>
      <c r="DJ16" s="678"/>
      <c r="DK16" s="678"/>
      <c r="DL16" s="678"/>
      <c r="DM16" s="678"/>
      <c r="DN16" s="678"/>
      <c r="DO16" s="678"/>
      <c r="DP16" s="679"/>
      <c r="DQ16" s="686">
        <v>24728</v>
      </c>
      <c r="DR16" s="678"/>
      <c r="DS16" s="678"/>
      <c r="DT16" s="678"/>
      <c r="DU16" s="678"/>
      <c r="DV16" s="678"/>
      <c r="DW16" s="678"/>
      <c r="DX16" s="678"/>
      <c r="DY16" s="678"/>
      <c r="DZ16" s="678"/>
      <c r="EA16" s="678"/>
      <c r="EB16" s="678"/>
      <c r="EC16" s="687"/>
    </row>
    <row r="17" spans="2:133" ht="11.25" customHeight="1">
      <c r="B17" s="674" t="s">
        <v>266</v>
      </c>
      <c r="C17" s="675"/>
      <c r="D17" s="675"/>
      <c r="E17" s="675"/>
      <c r="F17" s="675"/>
      <c r="G17" s="675"/>
      <c r="H17" s="675"/>
      <c r="I17" s="675"/>
      <c r="J17" s="675"/>
      <c r="K17" s="675"/>
      <c r="L17" s="675"/>
      <c r="M17" s="675"/>
      <c r="N17" s="675"/>
      <c r="O17" s="675"/>
      <c r="P17" s="675"/>
      <c r="Q17" s="676"/>
      <c r="R17" s="677">
        <v>1771</v>
      </c>
      <c r="S17" s="678"/>
      <c r="T17" s="678"/>
      <c r="U17" s="678"/>
      <c r="V17" s="678"/>
      <c r="W17" s="678"/>
      <c r="X17" s="678"/>
      <c r="Y17" s="679"/>
      <c r="Z17" s="680">
        <v>0</v>
      </c>
      <c r="AA17" s="680"/>
      <c r="AB17" s="680"/>
      <c r="AC17" s="680"/>
      <c r="AD17" s="681">
        <v>1771</v>
      </c>
      <c r="AE17" s="681"/>
      <c r="AF17" s="681"/>
      <c r="AG17" s="681"/>
      <c r="AH17" s="681"/>
      <c r="AI17" s="681"/>
      <c r="AJ17" s="681"/>
      <c r="AK17" s="681"/>
      <c r="AL17" s="682">
        <v>0</v>
      </c>
      <c r="AM17" s="683"/>
      <c r="AN17" s="683"/>
      <c r="AO17" s="684"/>
      <c r="AP17" s="674" t="s">
        <v>267</v>
      </c>
      <c r="AQ17" s="675"/>
      <c r="AR17" s="675"/>
      <c r="AS17" s="675"/>
      <c r="AT17" s="675"/>
      <c r="AU17" s="675"/>
      <c r="AV17" s="675"/>
      <c r="AW17" s="675"/>
      <c r="AX17" s="675"/>
      <c r="AY17" s="675"/>
      <c r="AZ17" s="675"/>
      <c r="BA17" s="675"/>
      <c r="BB17" s="675"/>
      <c r="BC17" s="675"/>
      <c r="BD17" s="675"/>
      <c r="BE17" s="675"/>
      <c r="BF17" s="676"/>
      <c r="BG17" s="677" t="s">
        <v>137</v>
      </c>
      <c r="BH17" s="678"/>
      <c r="BI17" s="678"/>
      <c r="BJ17" s="678"/>
      <c r="BK17" s="678"/>
      <c r="BL17" s="678"/>
      <c r="BM17" s="678"/>
      <c r="BN17" s="679"/>
      <c r="BO17" s="680" t="s">
        <v>235</v>
      </c>
      <c r="BP17" s="680"/>
      <c r="BQ17" s="680"/>
      <c r="BR17" s="680"/>
      <c r="BS17" s="686" t="s">
        <v>235</v>
      </c>
      <c r="BT17" s="678"/>
      <c r="BU17" s="678"/>
      <c r="BV17" s="678"/>
      <c r="BW17" s="678"/>
      <c r="BX17" s="678"/>
      <c r="BY17" s="678"/>
      <c r="BZ17" s="678"/>
      <c r="CA17" s="678"/>
      <c r="CB17" s="687"/>
      <c r="CD17" s="692" t="s">
        <v>268</v>
      </c>
      <c r="CE17" s="693"/>
      <c r="CF17" s="693"/>
      <c r="CG17" s="693"/>
      <c r="CH17" s="693"/>
      <c r="CI17" s="693"/>
      <c r="CJ17" s="693"/>
      <c r="CK17" s="693"/>
      <c r="CL17" s="693"/>
      <c r="CM17" s="693"/>
      <c r="CN17" s="693"/>
      <c r="CO17" s="693"/>
      <c r="CP17" s="693"/>
      <c r="CQ17" s="694"/>
      <c r="CR17" s="677">
        <v>1120952</v>
      </c>
      <c r="CS17" s="678"/>
      <c r="CT17" s="678"/>
      <c r="CU17" s="678"/>
      <c r="CV17" s="678"/>
      <c r="CW17" s="678"/>
      <c r="CX17" s="678"/>
      <c r="CY17" s="679"/>
      <c r="CZ17" s="680">
        <v>8</v>
      </c>
      <c r="DA17" s="680"/>
      <c r="DB17" s="680"/>
      <c r="DC17" s="680"/>
      <c r="DD17" s="686" t="s">
        <v>137</v>
      </c>
      <c r="DE17" s="678"/>
      <c r="DF17" s="678"/>
      <c r="DG17" s="678"/>
      <c r="DH17" s="678"/>
      <c r="DI17" s="678"/>
      <c r="DJ17" s="678"/>
      <c r="DK17" s="678"/>
      <c r="DL17" s="678"/>
      <c r="DM17" s="678"/>
      <c r="DN17" s="678"/>
      <c r="DO17" s="678"/>
      <c r="DP17" s="679"/>
      <c r="DQ17" s="686">
        <v>1068388</v>
      </c>
      <c r="DR17" s="678"/>
      <c r="DS17" s="678"/>
      <c r="DT17" s="678"/>
      <c r="DU17" s="678"/>
      <c r="DV17" s="678"/>
      <c r="DW17" s="678"/>
      <c r="DX17" s="678"/>
      <c r="DY17" s="678"/>
      <c r="DZ17" s="678"/>
      <c r="EA17" s="678"/>
      <c r="EB17" s="678"/>
      <c r="EC17" s="687"/>
    </row>
    <row r="18" spans="2:133" ht="11.25" customHeight="1">
      <c r="B18" s="674" t="s">
        <v>269</v>
      </c>
      <c r="C18" s="675"/>
      <c r="D18" s="675"/>
      <c r="E18" s="675"/>
      <c r="F18" s="675"/>
      <c r="G18" s="675"/>
      <c r="H18" s="675"/>
      <c r="I18" s="675"/>
      <c r="J18" s="675"/>
      <c r="K18" s="675"/>
      <c r="L18" s="675"/>
      <c r="M18" s="675"/>
      <c r="N18" s="675"/>
      <c r="O18" s="675"/>
      <c r="P18" s="675"/>
      <c r="Q18" s="676"/>
      <c r="R18" s="677">
        <v>4514984</v>
      </c>
      <c r="S18" s="678"/>
      <c r="T18" s="678"/>
      <c r="U18" s="678"/>
      <c r="V18" s="678"/>
      <c r="W18" s="678"/>
      <c r="X18" s="678"/>
      <c r="Y18" s="679"/>
      <c r="Z18" s="680">
        <v>31.2</v>
      </c>
      <c r="AA18" s="680"/>
      <c r="AB18" s="680"/>
      <c r="AC18" s="680"/>
      <c r="AD18" s="681">
        <v>3645194</v>
      </c>
      <c r="AE18" s="681"/>
      <c r="AF18" s="681"/>
      <c r="AG18" s="681"/>
      <c r="AH18" s="681"/>
      <c r="AI18" s="681"/>
      <c r="AJ18" s="681"/>
      <c r="AK18" s="681"/>
      <c r="AL18" s="682">
        <v>71.5</v>
      </c>
      <c r="AM18" s="683"/>
      <c r="AN18" s="683"/>
      <c r="AO18" s="684"/>
      <c r="AP18" s="674" t="s">
        <v>270</v>
      </c>
      <c r="AQ18" s="675"/>
      <c r="AR18" s="675"/>
      <c r="AS18" s="675"/>
      <c r="AT18" s="675"/>
      <c r="AU18" s="675"/>
      <c r="AV18" s="675"/>
      <c r="AW18" s="675"/>
      <c r="AX18" s="675"/>
      <c r="AY18" s="675"/>
      <c r="AZ18" s="675"/>
      <c r="BA18" s="675"/>
      <c r="BB18" s="675"/>
      <c r="BC18" s="675"/>
      <c r="BD18" s="675"/>
      <c r="BE18" s="675"/>
      <c r="BF18" s="676"/>
      <c r="BG18" s="677" t="s">
        <v>235</v>
      </c>
      <c r="BH18" s="678"/>
      <c r="BI18" s="678"/>
      <c r="BJ18" s="678"/>
      <c r="BK18" s="678"/>
      <c r="BL18" s="678"/>
      <c r="BM18" s="678"/>
      <c r="BN18" s="679"/>
      <c r="BO18" s="680" t="s">
        <v>137</v>
      </c>
      <c r="BP18" s="680"/>
      <c r="BQ18" s="680"/>
      <c r="BR18" s="680"/>
      <c r="BS18" s="686" t="s">
        <v>137</v>
      </c>
      <c r="BT18" s="678"/>
      <c r="BU18" s="678"/>
      <c r="BV18" s="678"/>
      <c r="BW18" s="678"/>
      <c r="BX18" s="678"/>
      <c r="BY18" s="678"/>
      <c r="BZ18" s="678"/>
      <c r="CA18" s="678"/>
      <c r="CB18" s="687"/>
      <c r="CD18" s="692" t="s">
        <v>271</v>
      </c>
      <c r="CE18" s="693"/>
      <c r="CF18" s="693"/>
      <c r="CG18" s="693"/>
      <c r="CH18" s="693"/>
      <c r="CI18" s="693"/>
      <c r="CJ18" s="693"/>
      <c r="CK18" s="693"/>
      <c r="CL18" s="693"/>
      <c r="CM18" s="693"/>
      <c r="CN18" s="693"/>
      <c r="CO18" s="693"/>
      <c r="CP18" s="693"/>
      <c r="CQ18" s="694"/>
      <c r="CR18" s="677" t="s">
        <v>137</v>
      </c>
      <c r="CS18" s="678"/>
      <c r="CT18" s="678"/>
      <c r="CU18" s="678"/>
      <c r="CV18" s="678"/>
      <c r="CW18" s="678"/>
      <c r="CX18" s="678"/>
      <c r="CY18" s="679"/>
      <c r="CZ18" s="680" t="s">
        <v>137</v>
      </c>
      <c r="DA18" s="680"/>
      <c r="DB18" s="680"/>
      <c r="DC18" s="680"/>
      <c r="DD18" s="686" t="s">
        <v>235</v>
      </c>
      <c r="DE18" s="678"/>
      <c r="DF18" s="678"/>
      <c r="DG18" s="678"/>
      <c r="DH18" s="678"/>
      <c r="DI18" s="678"/>
      <c r="DJ18" s="678"/>
      <c r="DK18" s="678"/>
      <c r="DL18" s="678"/>
      <c r="DM18" s="678"/>
      <c r="DN18" s="678"/>
      <c r="DO18" s="678"/>
      <c r="DP18" s="679"/>
      <c r="DQ18" s="686" t="s">
        <v>235</v>
      </c>
      <c r="DR18" s="678"/>
      <c r="DS18" s="678"/>
      <c r="DT18" s="678"/>
      <c r="DU18" s="678"/>
      <c r="DV18" s="678"/>
      <c r="DW18" s="678"/>
      <c r="DX18" s="678"/>
      <c r="DY18" s="678"/>
      <c r="DZ18" s="678"/>
      <c r="EA18" s="678"/>
      <c r="EB18" s="678"/>
      <c r="EC18" s="687"/>
    </row>
    <row r="19" spans="2:133" ht="11.25" customHeight="1">
      <c r="B19" s="674" t="s">
        <v>272</v>
      </c>
      <c r="C19" s="675"/>
      <c r="D19" s="675"/>
      <c r="E19" s="675"/>
      <c r="F19" s="675"/>
      <c r="G19" s="675"/>
      <c r="H19" s="675"/>
      <c r="I19" s="675"/>
      <c r="J19" s="675"/>
      <c r="K19" s="675"/>
      <c r="L19" s="675"/>
      <c r="M19" s="675"/>
      <c r="N19" s="675"/>
      <c r="O19" s="675"/>
      <c r="P19" s="675"/>
      <c r="Q19" s="676"/>
      <c r="R19" s="677">
        <v>3645194</v>
      </c>
      <c r="S19" s="678"/>
      <c r="T19" s="678"/>
      <c r="U19" s="678"/>
      <c r="V19" s="678"/>
      <c r="W19" s="678"/>
      <c r="X19" s="678"/>
      <c r="Y19" s="679"/>
      <c r="Z19" s="680">
        <v>25.2</v>
      </c>
      <c r="AA19" s="680"/>
      <c r="AB19" s="680"/>
      <c r="AC19" s="680"/>
      <c r="AD19" s="681">
        <v>3645194</v>
      </c>
      <c r="AE19" s="681"/>
      <c r="AF19" s="681"/>
      <c r="AG19" s="681"/>
      <c r="AH19" s="681"/>
      <c r="AI19" s="681"/>
      <c r="AJ19" s="681"/>
      <c r="AK19" s="681"/>
      <c r="AL19" s="682">
        <v>71.5</v>
      </c>
      <c r="AM19" s="683"/>
      <c r="AN19" s="683"/>
      <c r="AO19" s="684"/>
      <c r="AP19" s="674" t="s">
        <v>273</v>
      </c>
      <c r="AQ19" s="675"/>
      <c r="AR19" s="675"/>
      <c r="AS19" s="675"/>
      <c r="AT19" s="675"/>
      <c r="AU19" s="675"/>
      <c r="AV19" s="675"/>
      <c r="AW19" s="675"/>
      <c r="AX19" s="675"/>
      <c r="AY19" s="675"/>
      <c r="AZ19" s="675"/>
      <c r="BA19" s="675"/>
      <c r="BB19" s="675"/>
      <c r="BC19" s="675"/>
      <c r="BD19" s="675"/>
      <c r="BE19" s="675"/>
      <c r="BF19" s="676"/>
      <c r="BG19" s="677" t="s">
        <v>235</v>
      </c>
      <c r="BH19" s="678"/>
      <c r="BI19" s="678"/>
      <c r="BJ19" s="678"/>
      <c r="BK19" s="678"/>
      <c r="BL19" s="678"/>
      <c r="BM19" s="678"/>
      <c r="BN19" s="679"/>
      <c r="BO19" s="680" t="s">
        <v>137</v>
      </c>
      <c r="BP19" s="680"/>
      <c r="BQ19" s="680"/>
      <c r="BR19" s="680"/>
      <c r="BS19" s="686" t="s">
        <v>235</v>
      </c>
      <c r="BT19" s="678"/>
      <c r="BU19" s="678"/>
      <c r="BV19" s="678"/>
      <c r="BW19" s="678"/>
      <c r="BX19" s="678"/>
      <c r="BY19" s="678"/>
      <c r="BZ19" s="678"/>
      <c r="CA19" s="678"/>
      <c r="CB19" s="687"/>
      <c r="CD19" s="692" t="s">
        <v>274</v>
      </c>
      <c r="CE19" s="693"/>
      <c r="CF19" s="693"/>
      <c r="CG19" s="693"/>
      <c r="CH19" s="693"/>
      <c r="CI19" s="693"/>
      <c r="CJ19" s="693"/>
      <c r="CK19" s="693"/>
      <c r="CL19" s="693"/>
      <c r="CM19" s="693"/>
      <c r="CN19" s="693"/>
      <c r="CO19" s="693"/>
      <c r="CP19" s="693"/>
      <c r="CQ19" s="694"/>
      <c r="CR19" s="677" t="s">
        <v>235</v>
      </c>
      <c r="CS19" s="678"/>
      <c r="CT19" s="678"/>
      <c r="CU19" s="678"/>
      <c r="CV19" s="678"/>
      <c r="CW19" s="678"/>
      <c r="CX19" s="678"/>
      <c r="CY19" s="679"/>
      <c r="CZ19" s="680" t="s">
        <v>137</v>
      </c>
      <c r="DA19" s="680"/>
      <c r="DB19" s="680"/>
      <c r="DC19" s="680"/>
      <c r="DD19" s="686" t="s">
        <v>235</v>
      </c>
      <c r="DE19" s="678"/>
      <c r="DF19" s="678"/>
      <c r="DG19" s="678"/>
      <c r="DH19" s="678"/>
      <c r="DI19" s="678"/>
      <c r="DJ19" s="678"/>
      <c r="DK19" s="678"/>
      <c r="DL19" s="678"/>
      <c r="DM19" s="678"/>
      <c r="DN19" s="678"/>
      <c r="DO19" s="678"/>
      <c r="DP19" s="679"/>
      <c r="DQ19" s="686" t="s">
        <v>235</v>
      </c>
      <c r="DR19" s="678"/>
      <c r="DS19" s="678"/>
      <c r="DT19" s="678"/>
      <c r="DU19" s="678"/>
      <c r="DV19" s="678"/>
      <c r="DW19" s="678"/>
      <c r="DX19" s="678"/>
      <c r="DY19" s="678"/>
      <c r="DZ19" s="678"/>
      <c r="EA19" s="678"/>
      <c r="EB19" s="678"/>
      <c r="EC19" s="687"/>
    </row>
    <row r="20" spans="2:133" ht="11.25" customHeight="1">
      <c r="B20" s="674" t="s">
        <v>275</v>
      </c>
      <c r="C20" s="675"/>
      <c r="D20" s="675"/>
      <c r="E20" s="675"/>
      <c r="F20" s="675"/>
      <c r="G20" s="675"/>
      <c r="H20" s="675"/>
      <c r="I20" s="675"/>
      <c r="J20" s="675"/>
      <c r="K20" s="675"/>
      <c r="L20" s="675"/>
      <c r="M20" s="675"/>
      <c r="N20" s="675"/>
      <c r="O20" s="675"/>
      <c r="P20" s="675"/>
      <c r="Q20" s="676"/>
      <c r="R20" s="677">
        <v>869790</v>
      </c>
      <c r="S20" s="678"/>
      <c r="T20" s="678"/>
      <c r="U20" s="678"/>
      <c r="V20" s="678"/>
      <c r="W20" s="678"/>
      <c r="X20" s="678"/>
      <c r="Y20" s="679"/>
      <c r="Z20" s="680">
        <v>6</v>
      </c>
      <c r="AA20" s="680"/>
      <c r="AB20" s="680"/>
      <c r="AC20" s="680"/>
      <c r="AD20" s="681" t="s">
        <v>235</v>
      </c>
      <c r="AE20" s="681"/>
      <c r="AF20" s="681"/>
      <c r="AG20" s="681"/>
      <c r="AH20" s="681"/>
      <c r="AI20" s="681"/>
      <c r="AJ20" s="681"/>
      <c r="AK20" s="681"/>
      <c r="AL20" s="682" t="s">
        <v>235</v>
      </c>
      <c r="AM20" s="683"/>
      <c r="AN20" s="683"/>
      <c r="AO20" s="684"/>
      <c r="AP20" s="674" t="s">
        <v>276</v>
      </c>
      <c r="AQ20" s="675"/>
      <c r="AR20" s="675"/>
      <c r="AS20" s="675"/>
      <c r="AT20" s="675"/>
      <c r="AU20" s="675"/>
      <c r="AV20" s="675"/>
      <c r="AW20" s="675"/>
      <c r="AX20" s="675"/>
      <c r="AY20" s="675"/>
      <c r="AZ20" s="675"/>
      <c r="BA20" s="675"/>
      <c r="BB20" s="675"/>
      <c r="BC20" s="675"/>
      <c r="BD20" s="675"/>
      <c r="BE20" s="675"/>
      <c r="BF20" s="676"/>
      <c r="BG20" s="677" t="s">
        <v>137</v>
      </c>
      <c r="BH20" s="678"/>
      <c r="BI20" s="678"/>
      <c r="BJ20" s="678"/>
      <c r="BK20" s="678"/>
      <c r="BL20" s="678"/>
      <c r="BM20" s="678"/>
      <c r="BN20" s="679"/>
      <c r="BO20" s="680" t="s">
        <v>235</v>
      </c>
      <c r="BP20" s="680"/>
      <c r="BQ20" s="680"/>
      <c r="BR20" s="680"/>
      <c r="BS20" s="686" t="s">
        <v>235</v>
      </c>
      <c r="BT20" s="678"/>
      <c r="BU20" s="678"/>
      <c r="BV20" s="678"/>
      <c r="BW20" s="678"/>
      <c r="BX20" s="678"/>
      <c r="BY20" s="678"/>
      <c r="BZ20" s="678"/>
      <c r="CA20" s="678"/>
      <c r="CB20" s="687"/>
      <c r="CD20" s="692" t="s">
        <v>277</v>
      </c>
      <c r="CE20" s="693"/>
      <c r="CF20" s="693"/>
      <c r="CG20" s="693"/>
      <c r="CH20" s="693"/>
      <c r="CI20" s="693"/>
      <c r="CJ20" s="693"/>
      <c r="CK20" s="693"/>
      <c r="CL20" s="693"/>
      <c r="CM20" s="693"/>
      <c r="CN20" s="693"/>
      <c r="CO20" s="693"/>
      <c r="CP20" s="693"/>
      <c r="CQ20" s="694"/>
      <c r="CR20" s="677">
        <v>13932962</v>
      </c>
      <c r="CS20" s="678"/>
      <c r="CT20" s="678"/>
      <c r="CU20" s="678"/>
      <c r="CV20" s="678"/>
      <c r="CW20" s="678"/>
      <c r="CX20" s="678"/>
      <c r="CY20" s="679"/>
      <c r="CZ20" s="680">
        <v>100</v>
      </c>
      <c r="DA20" s="680"/>
      <c r="DB20" s="680"/>
      <c r="DC20" s="680"/>
      <c r="DD20" s="686">
        <v>2322285</v>
      </c>
      <c r="DE20" s="678"/>
      <c r="DF20" s="678"/>
      <c r="DG20" s="678"/>
      <c r="DH20" s="678"/>
      <c r="DI20" s="678"/>
      <c r="DJ20" s="678"/>
      <c r="DK20" s="678"/>
      <c r="DL20" s="678"/>
      <c r="DM20" s="678"/>
      <c r="DN20" s="678"/>
      <c r="DO20" s="678"/>
      <c r="DP20" s="679"/>
      <c r="DQ20" s="686">
        <v>6687685</v>
      </c>
      <c r="DR20" s="678"/>
      <c r="DS20" s="678"/>
      <c r="DT20" s="678"/>
      <c r="DU20" s="678"/>
      <c r="DV20" s="678"/>
      <c r="DW20" s="678"/>
      <c r="DX20" s="678"/>
      <c r="DY20" s="678"/>
      <c r="DZ20" s="678"/>
      <c r="EA20" s="678"/>
      <c r="EB20" s="678"/>
      <c r="EC20" s="687"/>
    </row>
    <row r="21" spans="2:133" ht="11.25" customHeight="1">
      <c r="B21" s="674" t="s">
        <v>278</v>
      </c>
      <c r="C21" s="675"/>
      <c r="D21" s="675"/>
      <c r="E21" s="675"/>
      <c r="F21" s="675"/>
      <c r="G21" s="675"/>
      <c r="H21" s="675"/>
      <c r="I21" s="675"/>
      <c r="J21" s="675"/>
      <c r="K21" s="675"/>
      <c r="L21" s="675"/>
      <c r="M21" s="675"/>
      <c r="N21" s="675"/>
      <c r="O21" s="675"/>
      <c r="P21" s="675"/>
      <c r="Q21" s="676"/>
      <c r="R21" s="677" t="s">
        <v>137</v>
      </c>
      <c r="S21" s="678"/>
      <c r="T21" s="678"/>
      <c r="U21" s="678"/>
      <c r="V21" s="678"/>
      <c r="W21" s="678"/>
      <c r="X21" s="678"/>
      <c r="Y21" s="679"/>
      <c r="Z21" s="680" t="s">
        <v>137</v>
      </c>
      <c r="AA21" s="680"/>
      <c r="AB21" s="680"/>
      <c r="AC21" s="680"/>
      <c r="AD21" s="681" t="s">
        <v>137</v>
      </c>
      <c r="AE21" s="681"/>
      <c r="AF21" s="681"/>
      <c r="AG21" s="681"/>
      <c r="AH21" s="681"/>
      <c r="AI21" s="681"/>
      <c r="AJ21" s="681"/>
      <c r="AK21" s="681"/>
      <c r="AL21" s="682" t="s">
        <v>137</v>
      </c>
      <c r="AM21" s="683"/>
      <c r="AN21" s="683"/>
      <c r="AO21" s="684"/>
      <c r="AP21" s="695" t="s">
        <v>279</v>
      </c>
      <c r="AQ21" s="696"/>
      <c r="AR21" s="696"/>
      <c r="AS21" s="696"/>
      <c r="AT21" s="696"/>
      <c r="AU21" s="696"/>
      <c r="AV21" s="696"/>
      <c r="AW21" s="696"/>
      <c r="AX21" s="696"/>
      <c r="AY21" s="696"/>
      <c r="AZ21" s="696"/>
      <c r="BA21" s="696"/>
      <c r="BB21" s="696"/>
      <c r="BC21" s="696"/>
      <c r="BD21" s="696"/>
      <c r="BE21" s="696"/>
      <c r="BF21" s="697"/>
      <c r="BG21" s="677" t="s">
        <v>137</v>
      </c>
      <c r="BH21" s="678"/>
      <c r="BI21" s="678"/>
      <c r="BJ21" s="678"/>
      <c r="BK21" s="678"/>
      <c r="BL21" s="678"/>
      <c r="BM21" s="678"/>
      <c r="BN21" s="679"/>
      <c r="BO21" s="680" t="s">
        <v>137</v>
      </c>
      <c r="BP21" s="680"/>
      <c r="BQ21" s="680"/>
      <c r="BR21" s="680"/>
      <c r="BS21" s="686" t="s">
        <v>137</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c r="B22" s="674" t="s">
        <v>280</v>
      </c>
      <c r="C22" s="675"/>
      <c r="D22" s="675"/>
      <c r="E22" s="675"/>
      <c r="F22" s="675"/>
      <c r="G22" s="675"/>
      <c r="H22" s="675"/>
      <c r="I22" s="675"/>
      <c r="J22" s="675"/>
      <c r="K22" s="675"/>
      <c r="L22" s="675"/>
      <c r="M22" s="675"/>
      <c r="N22" s="675"/>
      <c r="O22" s="675"/>
      <c r="P22" s="675"/>
      <c r="Q22" s="676"/>
      <c r="R22" s="677">
        <v>5952708</v>
      </c>
      <c r="S22" s="678"/>
      <c r="T22" s="678"/>
      <c r="U22" s="678"/>
      <c r="V22" s="678"/>
      <c r="W22" s="678"/>
      <c r="X22" s="678"/>
      <c r="Y22" s="679"/>
      <c r="Z22" s="680">
        <v>41.1</v>
      </c>
      <c r="AA22" s="680"/>
      <c r="AB22" s="680"/>
      <c r="AC22" s="680"/>
      <c r="AD22" s="681">
        <v>5082918</v>
      </c>
      <c r="AE22" s="681"/>
      <c r="AF22" s="681"/>
      <c r="AG22" s="681"/>
      <c r="AH22" s="681"/>
      <c r="AI22" s="681"/>
      <c r="AJ22" s="681"/>
      <c r="AK22" s="681"/>
      <c r="AL22" s="682">
        <v>99.7</v>
      </c>
      <c r="AM22" s="683"/>
      <c r="AN22" s="683"/>
      <c r="AO22" s="684"/>
      <c r="AP22" s="695" t="s">
        <v>281</v>
      </c>
      <c r="AQ22" s="696"/>
      <c r="AR22" s="696"/>
      <c r="AS22" s="696"/>
      <c r="AT22" s="696"/>
      <c r="AU22" s="696"/>
      <c r="AV22" s="696"/>
      <c r="AW22" s="696"/>
      <c r="AX22" s="696"/>
      <c r="AY22" s="696"/>
      <c r="AZ22" s="696"/>
      <c r="BA22" s="696"/>
      <c r="BB22" s="696"/>
      <c r="BC22" s="696"/>
      <c r="BD22" s="696"/>
      <c r="BE22" s="696"/>
      <c r="BF22" s="697"/>
      <c r="BG22" s="677" t="s">
        <v>137</v>
      </c>
      <c r="BH22" s="678"/>
      <c r="BI22" s="678"/>
      <c r="BJ22" s="678"/>
      <c r="BK22" s="678"/>
      <c r="BL22" s="678"/>
      <c r="BM22" s="678"/>
      <c r="BN22" s="679"/>
      <c r="BO22" s="680" t="s">
        <v>137</v>
      </c>
      <c r="BP22" s="680"/>
      <c r="BQ22" s="680"/>
      <c r="BR22" s="680"/>
      <c r="BS22" s="686" t="s">
        <v>235</v>
      </c>
      <c r="BT22" s="678"/>
      <c r="BU22" s="678"/>
      <c r="BV22" s="678"/>
      <c r="BW22" s="678"/>
      <c r="BX22" s="678"/>
      <c r="BY22" s="678"/>
      <c r="BZ22" s="678"/>
      <c r="CA22" s="678"/>
      <c r="CB22" s="687"/>
      <c r="CD22" s="659" t="s">
        <v>282</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c r="B23" s="674" t="s">
        <v>283</v>
      </c>
      <c r="C23" s="675"/>
      <c r="D23" s="675"/>
      <c r="E23" s="675"/>
      <c r="F23" s="675"/>
      <c r="G23" s="675"/>
      <c r="H23" s="675"/>
      <c r="I23" s="675"/>
      <c r="J23" s="675"/>
      <c r="K23" s="675"/>
      <c r="L23" s="675"/>
      <c r="M23" s="675"/>
      <c r="N23" s="675"/>
      <c r="O23" s="675"/>
      <c r="P23" s="675"/>
      <c r="Q23" s="676"/>
      <c r="R23" s="677">
        <v>938</v>
      </c>
      <c r="S23" s="678"/>
      <c r="T23" s="678"/>
      <c r="U23" s="678"/>
      <c r="V23" s="678"/>
      <c r="W23" s="678"/>
      <c r="X23" s="678"/>
      <c r="Y23" s="679"/>
      <c r="Z23" s="680">
        <v>0</v>
      </c>
      <c r="AA23" s="680"/>
      <c r="AB23" s="680"/>
      <c r="AC23" s="680"/>
      <c r="AD23" s="681">
        <v>938</v>
      </c>
      <c r="AE23" s="681"/>
      <c r="AF23" s="681"/>
      <c r="AG23" s="681"/>
      <c r="AH23" s="681"/>
      <c r="AI23" s="681"/>
      <c r="AJ23" s="681"/>
      <c r="AK23" s="681"/>
      <c r="AL23" s="682">
        <v>0</v>
      </c>
      <c r="AM23" s="683"/>
      <c r="AN23" s="683"/>
      <c r="AO23" s="684"/>
      <c r="AP23" s="695" t="s">
        <v>284</v>
      </c>
      <c r="AQ23" s="696"/>
      <c r="AR23" s="696"/>
      <c r="AS23" s="696"/>
      <c r="AT23" s="696"/>
      <c r="AU23" s="696"/>
      <c r="AV23" s="696"/>
      <c r="AW23" s="696"/>
      <c r="AX23" s="696"/>
      <c r="AY23" s="696"/>
      <c r="AZ23" s="696"/>
      <c r="BA23" s="696"/>
      <c r="BB23" s="696"/>
      <c r="BC23" s="696"/>
      <c r="BD23" s="696"/>
      <c r="BE23" s="696"/>
      <c r="BF23" s="697"/>
      <c r="BG23" s="677" t="s">
        <v>137</v>
      </c>
      <c r="BH23" s="678"/>
      <c r="BI23" s="678"/>
      <c r="BJ23" s="678"/>
      <c r="BK23" s="678"/>
      <c r="BL23" s="678"/>
      <c r="BM23" s="678"/>
      <c r="BN23" s="679"/>
      <c r="BO23" s="680" t="s">
        <v>235</v>
      </c>
      <c r="BP23" s="680"/>
      <c r="BQ23" s="680"/>
      <c r="BR23" s="680"/>
      <c r="BS23" s="686" t="s">
        <v>137</v>
      </c>
      <c r="BT23" s="678"/>
      <c r="BU23" s="678"/>
      <c r="BV23" s="678"/>
      <c r="BW23" s="678"/>
      <c r="BX23" s="678"/>
      <c r="BY23" s="678"/>
      <c r="BZ23" s="678"/>
      <c r="CA23" s="678"/>
      <c r="CB23" s="687"/>
      <c r="CD23" s="659" t="s">
        <v>223</v>
      </c>
      <c r="CE23" s="660"/>
      <c r="CF23" s="660"/>
      <c r="CG23" s="660"/>
      <c r="CH23" s="660"/>
      <c r="CI23" s="660"/>
      <c r="CJ23" s="660"/>
      <c r="CK23" s="660"/>
      <c r="CL23" s="660"/>
      <c r="CM23" s="660"/>
      <c r="CN23" s="660"/>
      <c r="CO23" s="660"/>
      <c r="CP23" s="660"/>
      <c r="CQ23" s="661"/>
      <c r="CR23" s="659" t="s">
        <v>285</v>
      </c>
      <c r="CS23" s="660"/>
      <c r="CT23" s="660"/>
      <c r="CU23" s="660"/>
      <c r="CV23" s="660"/>
      <c r="CW23" s="660"/>
      <c r="CX23" s="660"/>
      <c r="CY23" s="661"/>
      <c r="CZ23" s="659" t="s">
        <v>286</v>
      </c>
      <c r="DA23" s="660"/>
      <c r="DB23" s="660"/>
      <c r="DC23" s="661"/>
      <c r="DD23" s="659" t="s">
        <v>287</v>
      </c>
      <c r="DE23" s="660"/>
      <c r="DF23" s="660"/>
      <c r="DG23" s="660"/>
      <c r="DH23" s="660"/>
      <c r="DI23" s="660"/>
      <c r="DJ23" s="660"/>
      <c r="DK23" s="661"/>
      <c r="DL23" s="707" t="s">
        <v>288</v>
      </c>
      <c r="DM23" s="708"/>
      <c r="DN23" s="708"/>
      <c r="DO23" s="708"/>
      <c r="DP23" s="708"/>
      <c r="DQ23" s="708"/>
      <c r="DR23" s="708"/>
      <c r="DS23" s="708"/>
      <c r="DT23" s="708"/>
      <c r="DU23" s="708"/>
      <c r="DV23" s="709"/>
      <c r="DW23" s="659" t="s">
        <v>289</v>
      </c>
      <c r="DX23" s="660"/>
      <c r="DY23" s="660"/>
      <c r="DZ23" s="660"/>
      <c r="EA23" s="660"/>
      <c r="EB23" s="660"/>
      <c r="EC23" s="661"/>
    </row>
    <row r="24" spans="2:133" ht="11.25" customHeight="1">
      <c r="B24" s="674" t="s">
        <v>290</v>
      </c>
      <c r="C24" s="675"/>
      <c r="D24" s="675"/>
      <c r="E24" s="675"/>
      <c r="F24" s="675"/>
      <c r="G24" s="675"/>
      <c r="H24" s="675"/>
      <c r="I24" s="675"/>
      <c r="J24" s="675"/>
      <c r="K24" s="675"/>
      <c r="L24" s="675"/>
      <c r="M24" s="675"/>
      <c r="N24" s="675"/>
      <c r="O24" s="675"/>
      <c r="P24" s="675"/>
      <c r="Q24" s="676"/>
      <c r="R24" s="677">
        <v>171602</v>
      </c>
      <c r="S24" s="678"/>
      <c r="T24" s="678"/>
      <c r="U24" s="678"/>
      <c r="V24" s="678"/>
      <c r="W24" s="678"/>
      <c r="X24" s="678"/>
      <c r="Y24" s="679"/>
      <c r="Z24" s="680">
        <v>1.2</v>
      </c>
      <c r="AA24" s="680"/>
      <c r="AB24" s="680"/>
      <c r="AC24" s="680"/>
      <c r="AD24" s="681" t="s">
        <v>235</v>
      </c>
      <c r="AE24" s="681"/>
      <c r="AF24" s="681"/>
      <c r="AG24" s="681"/>
      <c r="AH24" s="681"/>
      <c r="AI24" s="681"/>
      <c r="AJ24" s="681"/>
      <c r="AK24" s="681"/>
      <c r="AL24" s="682" t="s">
        <v>137</v>
      </c>
      <c r="AM24" s="683"/>
      <c r="AN24" s="683"/>
      <c r="AO24" s="684"/>
      <c r="AP24" s="695" t="s">
        <v>291</v>
      </c>
      <c r="AQ24" s="696"/>
      <c r="AR24" s="696"/>
      <c r="AS24" s="696"/>
      <c r="AT24" s="696"/>
      <c r="AU24" s="696"/>
      <c r="AV24" s="696"/>
      <c r="AW24" s="696"/>
      <c r="AX24" s="696"/>
      <c r="AY24" s="696"/>
      <c r="AZ24" s="696"/>
      <c r="BA24" s="696"/>
      <c r="BB24" s="696"/>
      <c r="BC24" s="696"/>
      <c r="BD24" s="696"/>
      <c r="BE24" s="696"/>
      <c r="BF24" s="697"/>
      <c r="BG24" s="677" t="s">
        <v>137</v>
      </c>
      <c r="BH24" s="678"/>
      <c r="BI24" s="678"/>
      <c r="BJ24" s="678"/>
      <c r="BK24" s="678"/>
      <c r="BL24" s="678"/>
      <c r="BM24" s="678"/>
      <c r="BN24" s="679"/>
      <c r="BO24" s="680" t="s">
        <v>137</v>
      </c>
      <c r="BP24" s="680"/>
      <c r="BQ24" s="680"/>
      <c r="BR24" s="680"/>
      <c r="BS24" s="686" t="s">
        <v>137</v>
      </c>
      <c r="BT24" s="678"/>
      <c r="BU24" s="678"/>
      <c r="BV24" s="678"/>
      <c r="BW24" s="678"/>
      <c r="BX24" s="678"/>
      <c r="BY24" s="678"/>
      <c r="BZ24" s="678"/>
      <c r="CA24" s="678"/>
      <c r="CB24" s="687"/>
      <c r="CD24" s="688" t="s">
        <v>292</v>
      </c>
      <c r="CE24" s="689"/>
      <c r="CF24" s="689"/>
      <c r="CG24" s="689"/>
      <c r="CH24" s="689"/>
      <c r="CI24" s="689"/>
      <c r="CJ24" s="689"/>
      <c r="CK24" s="689"/>
      <c r="CL24" s="689"/>
      <c r="CM24" s="689"/>
      <c r="CN24" s="689"/>
      <c r="CO24" s="689"/>
      <c r="CP24" s="689"/>
      <c r="CQ24" s="690"/>
      <c r="CR24" s="666">
        <v>5294471</v>
      </c>
      <c r="CS24" s="667"/>
      <c r="CT24" s="667"/>
      <c r="CU24" s="667"/>
      <c r="CV24" s="667"/>
      <c r="CW24" s="667"/>
      <c r="CX24" s="667"/>
      <c r="CY24" s="668"/>
      <c r="CZ24" s="671">
        <v>38</v>
      </c>
      <c r="DA24" s="672"/>
      <c r="DB24" s="672"/>
      <c r="DC24" s="691"/>
      <c r="DD24" s="710">
        <v>3270007</v>
      </c>
      <c r="DE24" s="667"/>
      <c r="DF24" s="667"/>
      <c r="DG24" s="667"/>
      <c r="DH24" s="667"/>
      <c r="DI24" s="667"/>
      <c r="DJ24" s="667"/>
      <c r="DK24" s="668"/>
      <c r="DL24" s="710">
        <v>3237635</v>
      </c>
      <c r="DM24" s="667"/>
      <c r="DN24" s="667"/>
      <c r="DO24" s="667"/>
      <c r="DP24" s="667"/>
      <c r="DQ24" s="667"/>
      <c r="DR24" s="667"/>
      <c r="DS24" s="667"/>
      <c r="DT24" s="667"/>
      <c r="DU24" s="667"/>
      <c r="DV24" s="668"/>
      <c r="DW24" s="671">
        <v>61</v>
      </c>
      <c r="DX24" s="672"/>
      <c r="DY24" s="672"/>
      <c r="DZ24" s="672"/>
      <c r="EA24" s="672"/>
      <c r="EB24" s="672"/>
      <c r="EC24" s="673"/>
    </row>
    <row r="25" spans="2:133" ht="11.25" customHeight="1">
      <c r="B25" s="674" t="s">
        <v>293</v>
      </c>
      <c r="C25" s="675"/>
      <c r="D25" s="675"/>
      <c r="E25" s="675"/>
      <c r="F25" s="675"/>
      <c r="G25" s="675"/>
      <c r="H25" s="675"/>
      <c r="I25" s="675"/>
      <c r="J25" s="675"/>
      <c r="K25" s="675"/>
      <c r="L25" s="675"/>
      <c r="M25" s="675"/>
      <c r="N25" s="675"/>
      <c r="O25" s="675"/>
      <c r="P25" s="675"/>
      <c r="Q25" s="676"/>
      <c r="R25" s="677">
        <v>149569</v>
      </c>
      <c r="S25" s="678"/>
      <c r="T25" s="678"/>
      <c r="U25" s="678"/>
      <c r="V25" s="678"/>
      <c r="W25" s="678"/>
      <c r="X25" s="678"/>
      <c r="Y25" s="679"/>
      <c r="Z25" s="680">
        <v>1</v>
      </c>
      <c r="AA25" s="680"/>
      <c r="AB25" s="680"/>
      <c r="AC25" s="680"/>
      <c r="AD25" s="681">
        <v>4403</v>
      </c>
      <c r="AE25" s="681"/>
      <c r="AF25" s="681"/>
      <c r="AG25" s="681"/>
      <c r="AH25" s="681"/>
      <c r="AI25" s="681"/>
      <c r="AJ25" s="681"/>
      <c r="AK25" s="681"/>
      <c r="AL25" s="682">
        <v>0.1</v>
      </c>
      <c r="AM25" s="683"/>
      <c r="AN25" s="683"/>
      <c r="AO25" s="684"/>
      <c r="AP25" s="695" t="s">
        <v>294</v>
      </c>
      <c r="AQ25" s="696"/>
      <c r="AR25" s="696"/>
      <c r="AS25" s="696"/>
      <c r="AT25" s="696"/>
      <c r="AU25" s="696"/>
      <c r="AV25" s="696"/>
      <c r="AW25" s="696"/>
      <c r="AX25" s="696"/>
      <c r="AY25" s="696"/>
      <c r="AZ25" s="696"/>
      <c r="BA25" s="696"/>
      <c r="BB25" s="696"/>
      <c r="BC25" s="696"/>
      <c r="BD25" s="696"/>
      <c r="BE25" s="696"/>
      <c r="BF25" s="697"/>
      <c r="BG25" s="677" t="s">
        <v>137</v>
      </c>
      <c r="BH25" s="678"/>
      <c r="BI25" s="678"/>
      <c r="BJ25" s="678"/>
      <c r="BK25" s="678"/>
      <c r="BL25" s="678"/>
      <c r="BM25" s="678"/>
      <c r="BN25" s="679"/>
      <c r="BO25" s="680" t="s">
        <v>137</v>
      </c>
      <c r="BP25" s="680"/>
      <c r="BQ25" s="680"/>
      <c r="BR25" s="680"/>
      <c r="BS25" s="686" t="s">
        <v>137</v>
      </c>
      <c r="BT25" s="678"/>
      <c r="BU25" s="678"/>
      <c r="BV25" s="678"/>
      <c r="BW25" s="678"/>
      <c r="BX25" s="678"/>
      <c r="BY25" s="678"/>
      <c r="BZ25" s="678"/>
      <c r="CA25" s="678"/>
      <c r="CB25" s="687"/>
      <c r="CD25" s="692" t="s">
        <v>295</v>
      </c>
      <c r="CE25" s="693"/>
      <c r="CF25" s="693"/>
      <c r="CG25" s="693"/>
      <c r="CH25" s="693"/>
      <c r="CI25" s="693"/>
      <c r="CJ25" s="693"/>
      <c r="CK25" s="693"/>
      <c r="CL25" s="693"/>
      <c r="CM25" s="693"/>
      <c r="CN25" s="693"/>
      <c r="CO25" s="693"/>
      <c r="CP25" s="693"/>
      <c r="CQ25" s="694"/>
      <c r="CR25" s="677">
        <v>1777944</v>
      </c>
      <c r="CS25" s="713"/>
      <c r="CT25" s="713"/>
      <c r="CU25" s="713"/>
      <c r="CV25" s="713"/>
      <c r="CW25" s="713"/>
      <c r="CX25" s="713"/>
      <c r="CY25" s="714"/>
      <c r="CZ25" s="682">
        <v>12.8</v>
      </c>
      <c r="DA25" s="711"/>
      <c r="DB25" s="711"/>
      <c r="DC25" s="715"/>
      <c r="DD25" s="686">
        <v>1556584</v>
      </c>
      <c r="DE25" s="713"/>
      <c r="DF25" s="713"/>
      <c r="DG25" s="713"/>
      <c r="DH25" s="713"/>
      <c r="DI25" s="713"/>
      <c r="DJ25" s="713"/>
      <c r="DK25" s="714"/>
      <c r="DL25" s="686">
        <v>1524758</v>
      </c>
      <c r="DM25" s="713"/>
      <c r="DN25" s="713"/>
      <c r="DO25" s="713"/>
      <c r="DP25" s="713"/>
      <c r="DQ25" s="713"/>
      <c r="DR25" s="713"/>
      <c r="DS25" s="713"/>
      <c r="DT25" s="713"/>
      <c r="DU25" s="713"/>
      <c r="DV25" s="714"/>
      <c r="DW25" s="682">
        <v>28.7</v>
      </c>
      <c r="DX25" s="711"/>
      <c r="DY25" s="711"/>
      <c r="DZ25" s="711"/>
      <c r="EA25" s="711"/>
      <c r="EB25" s="711"/>
      <c r="EC25" s="712"/>
    </row>
    <row r="26" spans="2:133" ht="11.25" customHeight="1">
      <c r="B26" s="674" t="s">
        <v>296</v>
      </c>
      <c r="C26" s="675"/>
      <c r="D26" s="675"/>
      <c r="E26" s="675"/>
      <c r="F26" s="675"/>
      <c r="G26" s="675"/>
      <c r="H26" s="675"/>
      <c r="I26" s="675"/>
      <c r="J26" s="675"/>
      <c r="K26" s="675"/>
      <c r="L26" s="675"/>
      <c r="M26" s="675"/>
      <c r="N26" s="675"/>
      <c r="O26" s="675"/>
      <c r="P26" s="675"/>
      <c r="Q26" s="676"/>
      <c r="R26" s="677">
        <v>44023</v>
      </c>
      <c r="S26" s="678"/>
      <c r="T26" s="678"/>
      <c r="U26" s="678"/>
      <c r="V26" s="678"/>
      <c r="W26" s="678"/>
      <c r="X26" s="678"/>
      <c r="Y26" s="679"/>
      <c r="Z26" s="680">
        <v>0.3</v>
      </c>
      <c r="AA26" s="680"/>
      <c r="AB26" s="680"/>
      <c r="AC26" s="680"/>
      <c r="AD26" s="681" t="s">
        <v>235</v>
      </c>
      <c r="AE26" s="681"/>
      <c r="AF26" s="681"/>
      <c r="AG26" s="681"/>
      <c r="AH26" s="681"/>
      <c r="AI26" s="681"/>
      <c r="AJ26" s="681"/>
      <c r="AK26" s="681"/>
      <c r="AL26" s="682" t="s">
        <v>137</v>
      </c>
      <c r="AM26" s="683"/>
      <c r="AN26" s="683"/>
      <c r="AO26" s="684"/>
      <c r="AP26" s="695" t="s">
        <v>297</v>
      </c>
      <c r="AQ26" s="716"/>
      <c r="AR26" s="716"/>
      <c r="AS26" s="716"/>
      <c r="AT26" s="716"/>
      <c r="AU26" s="716"/>
      <c r="AV26" s="716"/>
      <c r="AW26" s="716"/>
      <c r="AX26" s="716"/>
      <c r="AY26" s="716"/>
      <c r="AZ26" s="716"/>
      <c r="BA26" s="716"/>
      <c r="BB26" s="716"/>
      <c r="BC26" s="716"/>
      <c r="BD26" s="716"/>
      <c r="BE26" s="716"/>
      <c r="BF26" s="697"/>
      <c r="BG26" s="677" t="s">
        <v>137</v>
      </c>
      <c r="BH26" s="678"/>
      <c r="BI26" s="678"/>
      <c r="BJ26" s="678"/>
      <c r="BK26" s="678"/>
      <c r="BL26" s="678"/>
      <c r="BM26" s="678"/>
      <c r="BN26" s="679"/>
      <c r="BO26" s="680" t="s">
        <v>235</v>
      </c>
      <c r="BP26" s="680"/>
      <c r="BQ26" s="680"/>
      <c r="BR26" s="680"/>
      <c r="BS26" s="686" t="s">
        <v>137</v>
      </c>
      <c r="BT26" s="678"/>
      <c r="BU26" s="678"/>
      <c r="BV26" s="678"/>
      <c r="BW26" s="678"/>
      <c r="BX26" s="678"/>
      <c r="BY26" s="678"/>
      <c r="BZ26" s="678"/>
      <c r="CA26" s="678"/>
      <c r="CB26" s="687"/>
      <c r="CD26" s="692" t="s">
        <v>298</v>
      </c>
      <c r="CE26" s="693"/>
      <c r="CF26" s="693"/>
      <c r="CG26" s="693"/>
      <c r="CH26" s="693"/>
      <c r="CI26" s="693"/>
      <c r="CJ26" s="693"/>
      <c r="CK26" s="693"/>
      <c r="CL26" s="693"/>
      <c r="CM26" s="693"/>
      <c r="CN26" s="693"/>
      <c r="CO26" s="693"/>
      <c r="CP26" s="693"/>
      <c r="CQ26" s="694"/>
      <c r="CR26" s="677">
        <v>1132555</v>
      </c>
      <c r="CS26" s="678"/>
      <c r="CT26" s="678"/>
      <c r="CU26" s="678"/>
      <c r="CV26" s="678"/>
      <c r="CW26" s="678"/>
      <c r="CX26" s="678"/>
      <c r="CY26" s="679"/>
      <c r="CZ26" s="682">
        <v>8.1</v>
      </c>
      <c r="DA26" s="711"/>
      <c r="DB26" s="711"/>
      <c r="DC26" s="715"/>
      <c r="DD26" s="686">
        <v>958458</v>
      </c>
      <c r="DE26" s="678"/>
      <c r="DF26" s="678"/>
      <c r="DG26" s="678"/>
      <c r="DH26" s="678"/>
      <c r="DI26" s="678"/>
      <c r="DJ26" s="678"/>
      <c r="DK26" s="679"/>
      <c r="DL26" s="686" t="s">
        <v>137</v>
      </c>
      <c r="DM26" s="678"/>
      <c r="DN26" s="678"/>
      <c r="DO26" s="678"/>
      <c r="DP26" s="678"/>
      <c r="DQ26" s="678"/>
      <c r="DR26" s="678"/>
      <c r="DS26" s="678"/>
      <c r="DT26" s="678"/>
      <c r="DU26" s="678"/>
      <c r="DV26" s="679"/>
      <c r="DW26" s="682" t="s">
        <v>137</v>
      </c>
      <c r="DX26" s="711"/>
      <c r="DY26" s="711"/>
      <c r="DZ26" s="711"/>
      <c r="EA26" s="711"/>
      <c r="EB26" s="711"/>
      <c r="EC26" s="712"/>
    </row>
    <row r="27" spans="2:133" ht="11.25" customHeight="1">
      <c r="B27" s="674" t="s">
        <v>299</v>
      </c>
      <c r="C27" s="675"/>
      <c r="D27" s="675"/>
      <c r="E27" s="675"/>
      <c r="F27" s="675"/>
      <c r="G27" s="675"/>
      <c r="H27" s="675"/>
      <c r="I27" s="675"/>
      <c r="J27" s="675"/>
      <c r="K27" s="675"/>
      <c r="L27" s="675"/>
      <c r="M27" s="675"/>
      <c r="N27" s="675"/>
      <c r="O27" s="675"/>
      <c r="P27" s="675"/>
      <c r="Q27" s="676"/>
      <c r="R27" s="677">
        <v>2118172</v>
      </c>
      <c r="S27" s="678"/>
      <c r="T27" s="678"/>
      <c r="U27" s="678"/>
      <c r="V27" s="678"/>
      <c r="W27" s="678"/>
      <c r="X27" s="678"/>
      <c r="Y27" s="679"/>
      <c r="Z27" s="680">
        <v>14.6</v>
      </c>
      <c r="AA27" s="680"/>
      <c r="AB27" s="680"/>
      <c r="AC27" s="680"/>
      <c r="AD27" s="681" t="s">
        <v>235</v>
      </c>
      <c r="AE27" s="681"/>
      <c r="AF27" s="681"/>
      <c r="AG27" s="681"/>
      <c r="AH27" s="681"/>
      <c r="AI27" s="681"/>
      <c r="AJ27" s="681"/>
      <c r="AK27" s="681"/>
      <c r="AL27" s="682" t="s">
        <v>137</v>
      </c>
      <c r="AM27" s="683"/>
      <c r="AN27" s="683"/>
      <c r="AO27" s="684"/>
      <c r="AP27" s="674" t="s">
        <v>300</v>
      </c>
      <c r="AQ27" s="675"/>
      <c r="AR27" s="675"/>
      <c r="AS27" s="675"/>
      <c r="AT27" s="675"/>
      <c r="AU27" s="675"/>
      <c r="AV27" s="675"/>
      <c r="AW27" s="675"/>
      <c r="AX27" s="675"/>
      <c r="AY27" s="675"/>
      <c r="AZ27" s="675"/>
      <c r="BA27" s="675"/>
      <c r="BB27" s="675"/>
      <c r="BC27" s="675"/>
      <c r="BD27" s="675"/>
      <c r="BE27" s="675"/>
      <c r="BF27" s="676"/>
      <c r="BG27" s="677">
        <v>1115746</v>
      </c>
      <c r="BH27" s="678"/>
      <c r="BI27" s="678"/>
      <c r="BJ27" s="678"/>
      <c r="BK27" s="678"/>
      <c r="BL27" s="678"/>
      <c r="BM27" s="678"/>
      <c r="BN27" s="679"/>
      <c r="BO27" s="680">
        <v>100</v>
      </c>
      <c r="BP27" s="680"/>
      <c r="BQ27" s="680"/>
      <c r="BR27" s="680"/>
      <c r="BS27" s="686">
        <v>44622</v>
      </c>
      <c r="BT27" s="678"/>
      <c r="BU27" s="678"/>
      <c r="BV27" s="678"/>
      <c r="BW27" s="678"/>
      <c r="BX27" s="678"/>
      <c r="BY27" s="678"/>
      <c r="BZ27" s="678"/>
      <c r="CA27" s="678"/>
      <c r="CB27" s="687"/>
      <c r="CD27" s="692" t="s">
        <v>301</v>
      </c>
      <c r="CE27" s="693"/>
      <c r="CF27" s="693"/>
      <c r="CG27" s="693"/>
      <c r="CH27" s="693"/>
      <c r="CI27" s="693"/>
      <c r="CJ27" s="693"/>
      <c r="CK27" s="693"/>
      <c r="CL27" s="693"/>
      <c r="CM27" s="693"/>
      <c r="CN27" s="693"/>
      <c r="CO27" s="693"/>
      <c r="CP27" s="693"/>
      <c r="CQ27" s="694"/>
      <c r="CR27" s="677">
        <v>2395575</v>
      </c>
      <c r="CS27" s="713"/>
      <c r="CT27" s="713"/>
      <c r="CU27" s="713"/>
      <c r="CV27" s="713"/>
      <c r="CW27" s="713"/>
      <c r="CX27" s="713"/>
      <c r="CY27" s="714"/>
      <c r="CZ27" s="682">
        <v>17.2</v>
      </c>
      <c r="DA27" s="711"/>
      <c r="DB27" s="711"/>
      <c r="DC27" s="715"/>
      <c r="DD27" s="686">
        <v>645035</v>
      </c>
      <c r="DE27" s="713"/>
      <c r="DF27" s="713"/>
      <c r="DG27" s="713"/>
      <c r="DH27" s="713"/>
      <c r="DI27" s="713"/>
      <c r="DJ27" s="713"/>
      <c r="DK27" s="714"/>
      <c r="DL27" s="686">
        <v>644489</v>
      </c>
      <c r="DM27" s="713"/>
      <c r="DN27" s="713"/>
      <c r="DO27" s="713"/>
      <c r="DP27" s="713"/>
      <c r="DQ27" s="713"/>
      <c r="DR27" s="713"/>
      <c r="DS27" s="713"/>
      <c r="DT27" s="713"/>
      <c r="DU27" s="713"/>
      <c r="DV27" s="714"/>
      <c r="DW27" s="682">
        <v>12.1</v>
      </c>
      <c r="DX27" s="711"/>
      <c r="DY27" s="711"/>
      <c r="DZ27" s="711"/>
      <c r="EA27" s="711"/>
      <c r="EB27" s="711"/>
      <c r="EC27" s="712"/>
    </row>
    <row r="28" spans="2:133" ht="11.25" customHeight="1">
      <c r="B28" s="719" t="s">
        <v>302</v>
      </c>
      <c r="C28" s="720"/>
      <c r="D28" s="720"/>
      <c r="E28" s="720"/>
      <c r="F28" s="720"/>
      <c r="G28" s="720"/>
      <c r="H28" s="720"/>
      <c r="I28" s="720"/>
      <c r="J28" s="720"/>
      <c r="K28" s="720"/>
      <c r="L28" s="720"/>
      <c r="M28" s="720"/>
      <c r="N28" s="720"/>
      <c r="O28" s="720"/>
      <c r="P28" s="720"/>
      <c r="Q28" s="721"/>
      <c r="R28" s="677" t="s">
        <v>137</v>
      </c>
      <c r="S28" s="678"/>
      <c r="T28" s="678"/>
      <c r="U28" s="678"/>
      <c r="V28" s="678"/>
      <c r="W28" s="678"/>
      <c r="X28" s="678"/>
      <c r="Y28" s="679"/>
      <c r="Z28" s="680" t="s">
        <v>137</v>
      </c>
      <c r="AA28" s="680"/>
      <c r="AB28" s="680"/>
      <c r="AC28" s="680"/>
      <c r="AD28" s="681" t="s">
        <v>137</v>
      </c>
      <c r="AE28" s="681"/>
      <c r="AF28" s="681"/>
      <c r="AG28" s="681"/>
      <c r="AH28" s="681"/>
      <c r="AI28" s="681"/>
      <c r="AJ28" s="681"/>
      <c r="AK28" s="681"/>
      <c r="AL28" s="682" t="s">
        <v>137</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303</v>
      </c>
      <c r="CE28" s="693"/>
      <c r="CF28" s="693"/>
      <c r="CG28" s="693"/>
      <c r="CH28" s="693"/>
      <c r="CI28" s="693"/>
      <c r="CJ28" s="693"/>
      <c r="CK28" s="693"/>
      <c r="CL28" s="693"/>
      <c r="CM28" s="693"/>
      <c r="CN28" s="693"/>
      <c r="CO28" s="693"/>
      <c r="CP28" s="693"/>
      <c r="CQ28" s="694"/>
      <c r="CR28" s="677">
        <v>1120952</v>
      </c>
      <c r="CS28" s="678"/>
      <c r="CT28" s="678"/>
      <c r="CU28" s="678"/>
      <c r="CV28" s="678"/>
      <c r="CW28" s="678"/>
      <c r="CX28" s="678"/>
      <c r="CY28" s="679"/>
      <c r="CZ28" s="682">
        <v>8</v>
      </c>
      <c r="DA28" s="711"/>
      <c r="DB28" s="711"/>
      <c r="DC28" s="715"/>
      <c r="DD28" s="686">
        <v>1068388</v>
      </c>
      <c r="DE28" s="678"/>
      <c r="DF28" s="678"/>
      <c r="DG28" s="678"/>
      <c r="DH28" s="678"/>
      <c r="DI28" s="678"/>
      <c r="DJ28" s="678"/>
      <c r="DK28" s="679"/>
      <c r="DL28" s="686">
        <v>1068388</v>
      </c>
      <c r="DM28" s="678"/>
      <c r="DN28" s="678"/>
      <c r="DO28" s="678"/>
      <c r="DP28" s="678"/>
      <c r="DQ28" s="678"/>
      <c r="DR28" s="678"/>
      <c r="DS28" s="678"/>
      <c r="DT28" s="678"/>
      <c r="DU28" s="678"/>
      <c r="DV28" s="679"/>
      <c r="DW28" s="682">
        <v>20.100000000000001</v>
      </c>
      <c r="DX28" s="711"/>
      <c r="DY28" s="711"/>
      <c r="DZ28" s="711"/>
      <c r="EA28" s="711"/>
      <c r="EB28" s="711"/>
      <c r="EC28" s="712"/>
    </row>
    <row r="29" spans="2:133" ht="11.25" customHeight="1">
      <c r="B29" s="674" t="s">
        <v>304</v>
      </c>
      <c r="C29" s="675"/>
      <c r="D29" s="675"/>
      <c r="E29" s="675"/>
      <c r="F29" s="675"/>
      <c r="G29" s="675"/>
      <c r="H29" s="675"/>
      <c r="I29" s="675"/>
      <c r="J29" s="675"/>
      <c r="K29" s="675"/>
      <c r="L29" s="675"/>
      <c r="M29" s="675"/>
      <c r="N29" s="675"/>
      <c r="O29" s="675"/>
      <c r="P29" s="675"/>
      <c r="Q29" s="676"/>
      <c r="R29" s="677">
        <v>873763</v>
      </c>
      <c r="S29" s="678"/>
      <c r="T29" s="678"/>
      <c r="U29" s="678"/>
      <c r="V29" s="678"/>
      <c r="W29" s="678"/>
      <c r="X29" s="678"/>
      <c r="Y29" s="679"/>
      <c r="Z29" s="680">
        <v>6</v>
      </c>
      <c r="AA29" s="680"/>
      <c r="AB29" s="680"/>
      <c r="AC29" s="680"/>
      <c r="AD29" s="681" t="s">
        <v>137</v>
      </c>
      <c r="AE29" s="681"/>
      <c r="AF29" s="681"/>
      <c r="AG29" s="681"/>
      <c r="AH29" s="681"/>
      <c r="AI29" s="681"/>
      <c r="AJ29" s="681"/>
      <c r="AK29" s="681"/>
      <c r="AL29" s="682" t="s">
        <v>137</v>
      </c>
      <c r="AM29" s="683"/>
      <c r="AN29" s="683"/>
      <c r="AO29" s="684"/>
      <c r="AP29" s="656" t="s">
        <v>223</v>
      </c>
      <c r="AQ29" s="657"/>
      <c r="AR29" s="657"/>
      <c r="AS29" s="657"/>
      <c r="AT29" s="657"/>
      <c r="AU29" s="657"/>
      <c r="AV29" s="657"/>
      <c r="AW29" s="657"/>
      <c r="AX29" s="657"/>
      <c r="AY29" s="657"/>
      <c r="AZ29" s="657"/>
      <c r="BA29" s="657"/>
      <c r="BB29" s="657"/>
      <c r="BC29" s="657"/>
      <c r="BD29" s="657"/>
      <c r="BE29" s="657"/>
      <c r="BF29" s="658"/>
      <c r="BG29" s="656" t="s">
        <v>305</v>
      </c>
      <c r="BH29" s="717"/>
      <c r="BI29" s="717"/>
      <c r="BJ29" s="717"/>
      <c r="BK29" s="717"/>
      <c r="BL29" s="717"/>
      <c r="BM29" s="717"/>
      <c r="BN29" s="717"/>
      <c r="BO29" s="717"/>
      <c r="BP29" s="717"/>
      <c r="BQ29" s="718"/>
      <c r="BR29" s="656" t="s">
        <v>306</v>
      </c>
      <c r="BS29" s="717"/>
      <c r="BT29" s="717"/>
      <c r="BU29" s="717"/>
      <c r="BV29" s="717"/>
      <c r="BW29" s="717"/>
      <c r="BX29" s="717"/>
      <c r="BY29" s="717"/>
      <c r="BZ29" s="717"/>
      <c r="CA29" s="717"/>
      <c r="CB29" s="718"/>
      <c r="CD29" s="740" t="s">
        <v>307</v>
      </c>
      <c r="CE29" s="741"/>
      <c r="CF29" s="692" t="s">
        <v>308</v>
      </c>
      <c r="CG29" s="693"/>
      <c r="CH29" s="693"/>
      <c r="CI29" s="693"/>
      <c r="CJ29" s="693"/>
      <c r="CK29" s="693"/>
      <c r="CL29" s="693"/>
      <c r="CM29" s="693"/>
      <c r="CN29" s="693"/>
      <c r="CO29" s="693"/>
      <c r="CP29" s="693"/>
      <c r="CQ29" s="694"/>
      <c r="CR29" s="677">
        <v>1120896</v>
      </c>
      <c r="CS29" s="713"/>
      <c r="CT29" s="713"/>
      <c r="CU29" s="713"/>
      <c r="CV29" s="713"/>
      <c r="CW29" s="713"/>
      <c r="CX29" s="713"/>
      <c r="CY29" s="714"/>
      <c r="CZ29" s="682">
        <v>8</v>
      </c>
      <c r="DA29" s="711"/>
      <c r="DB29" s="711"/>
      <c r="DC29" s="715"/>
      <c r="DD29" s="686">
        <v>1068332</v>
      </c>
      <c r="DE29" s="713"/>
      <c r="DF29" s="713"/>
      <c r="DG29" s="713"/>
      <c r="DH29" s="713"/>
      <c r="DI29" s="713"/>
      <c r="DJ29" s="713"/>
      <c r="DK29" s="714"/>
      <c r="DL29" s="686">
        <v>1068332</v>
      </c>
      <c r="DM29" s="713"/>
      <c r="DN29" s="713"/>
      <c r="DO29" s="713"/>
      <c r="DP29" s="713"/>
      <c r="DQ29" s="713"/>
      <c r="DR29" s="713"/>
      <c r="DS29" s="713"/>
      <c r="DT29" s="713"/>
      <c r="DU29" s="713"/>
      <c r="DV29" s="714"/>
      <c r="DW29" s="682">
        <v>20.100000000000001</v>
      </c>
      <c r="DX29" s="711"/>
      <c r="DY29" s="711"/>
      <c r="DZ29" s="711"/>
      <c r="EA29" s="711"/>
      <c r="EB29" s="711"/>
      <c r="EC29" s="712"/>
    </row>
    <row r="30" spans="2:133" ht="11.25" customHeight="1">
      <c r="B30" s="674" t="s">
        <v>309</v>
      </c>
      <c r="C30" s="675"/>
      <c r="D30" s="675"/>
      <c r="E30" s="675"/>
      <c r="F30" s="675"/>
      <c r="G30" s="675"/>
      <c r="H30" s="675"/>
      <c r="I30" s="675"/>
      <c r="J30" s="675"/>
      <c r="K30" s="675"/>
      <c r="L30" s="675"/>
      <c r="M30" s="675"/>
      <c r="N30" s="675"/>
      <c r="O30" s="675"/>
      <c r="P30" s="675"/>
      <c r="Q30" s="676"/>
      <c r="R30" s="677">
        <v>75231</v>
      </c>
      <c r="S30" s="678"/>
      <c r="T30" s="678"/>
      <c r="U30" s="678"/>
      <c r="V30" s="678"/>
      <c r="W30" s="678"/>
      <c r="X30" s="678"/>
      <c r="Y30" s="679"/>
      <c r="Z30" s="680">
        <v>0.5</v>
      </c>
      <c r="AA30" s="680"/>
      <c r="AB30" s="680"/>
      <c r="AC30" s="680"/>
      <c r="AD30" s="681">
        <v>8739</v>
      </c>
      <c r="AE30" s="681"/>
      <c r="AF30" s="681"/>
      <c r="AG30" s="681"/>
      <c r="AH30" s="681"/>
      <c r="AI30" s="681"/>
      <c r="AJ30" s="681"/>
      <c r="AK30" s="681"/>
      <c r="AL30" s="682">
        <v>0.2</v>
      </c>
      <c r="AM30" s="683"/>
      <c r="AN30" s="683"/>
      <c r="AO30" s="684"/>
      <c r="AP30" s="725" t="s">
        <v>310</v>
      </c>
      <c r="AQ30" s="726"/>
      <c r="AR30" s="726"/>
      <c r="AS30" s="726"/>
      <c r="AT30" s="731" t="s">
        <v>311</v>
      </c>
      <c r="AU30" s="228"/>
      <c r="AV30" s="228"/>
      <c r="AW30" s="228"/>
      <c r="AX30" s="663" t="s">
        <v>186</v>
      </c>
      <c r="AY30" s="664"/>
      <c r="AZ30" s="664"/>
      <c r="BA30" s="664"/>
      <c r="BB30" s="664"/>
      <c r="BC30" s="664"/>
      <c r="BD30" s="664"/>
      <c r="BE30" s="664"/>
      <c r="BF30" s="665"/>
      <c r="BG30" s="737">
        <v>99.2</v>
      </c>
      <c r="BH30" s="738"/>
      <c r="BI30" s="738"/>
      <c r="BJ30" s="738"/>
      <c r="BK30" s="738"/>
      <c r="BL30" s="738"/>
      <c r="BM30" s="672">
        <v>96.7</v>
      </c>
      <c r="BN30" s="738"/>
      <c r="BO30" s="738"/>
      <c r="BP30" s="738"/>
      <c r="BQ30" s="739"/>
      <c r="BR30" s="737">
        <v>99</v>
      </c>
      <c r="BS30" s="738"/>
      <c r="BT30" s="738"/>
      <c r="BU30" s="738"/>
      <c r="BV30" s="738"/>
      <c r="BW30" s="738"/>
      <c r="BX30" s="672">
        <v>95.6</v>
      </c>
      <c r="BY30" s="738"/>
      <c r="BZ30" s="738"/>
      <c r="CA30" s="738"/>
      <c r="CB30" s="739"/>
      <c r="CD30" s="742"/>
      <c r="CE30" s="743"/>
      <c r="CF30" s="692" t="s">
        <v>312</v>
      </c>
      <c r="CG30" s="693"/>
      <c r="CH30" s="693"/>
      <c r="CI30" s="693"/>
      <c r="CJ30" s="693"/>
      <c r="CK30" s="693"/>
      <c r="CL30" s="693"/>
      <c r="CM30" s="693"/>
      <c r="CN30" s="693"/>
      <c r="CO30" s="693"/>
      <c r="CP30" s="693"/>
      <c r="CQ30" s="694"/>
      <c r="CR30" s="677">
        <v>1058450</v>
      </c>
      <c r="CS30" s="678"/>
      <c r="CT30" s="678"/>
      <c r="CU30" s="678"/>
      <c r="CV30" s="678"/>
      <c r="CW30" s="678"/>
      <c r="CX30" s="678"/>
      <c r="CY30" s="679"/>
      <c r="CZ30" s="682">
        <v>7.6</v>
      </c>
      <c r="DA30" s="711"/>
      <c r="DB30" s="711"/>
      <c r="DC30" s="715"/>
      <c r="DD30" s="686">
        <v>1005886</v>
      </c>
      <c r="DE30" s="678"/>
      <c r="DF30" s="678"/>
      <c r="DG30" s="678"/>
      <c r="DH30" s="678"/>
      <c r="DI30" s="678"/>
      <c r="DJ30" s="678"/>
      <c r="DK30" s="679"/>
      <c r="DL30" s="686">
        <v>1005886</v>
      </c>
      <c r="DM30" s="678"/>
      <c r="DN30" s="678"/>
      <c r="DO30" s="678"/>
      <c r="DP30" s="678"/>
      <c r="DQ30" s="678"/>
      <c r="DR30" s="678"/>
      <c r="DS30" s="678"/>
      <c r="DT30" s="678"/>
      <c r="DU30" s="678"/>
      <c r="DV30" s="679"/>
      <c r="DW30" s="682">
        <v>18.899999999999999</v>
      </c>
      <c r="DX30" s="711"/>
      <c r="DY30" s="711"/>
      <c r="DZ30" s="711"/>
      <c r="EA30" s="711"/>
      <c r="EB30" s="711"/>
      <c r="EC30" s="712"/>
    </row>
    <row r="31" spans="2:133" ht="11.25" customHeight="1">
      <c r="B31" s="674" t="s">
        <v>313</v>
      </c>
      <c r="C31" s="675"/>
      <c r="D31" s="675"/>
      <c r="E31" s="675"/>
      <c r="F31" s="675"/>
      <c r="G31" s="675"/>
      <c r="H31" s="675"/>
      <c r="I31" s="675"/>
      <c r="J31" s="675"/>
      <c r="K31" s="675"/>
      <c r="L31" s="675"/>
      <c r="M31" s="675"/>
      <c r="N31" s="675"/>
      <c r="O31" s="675"/>
      <c r="P31" s="675"/>
      <c r="Q31" s="676"/>
      <c r="R31" s="677">
        <v>1228802</v>
      </c>
      <c r="S31" s="678"/>
      <c r="T31" s="678"/>
      <c r="U31" s="678"/>
      <c r="V31" s="678"/>
      <c r="W31" s="678"/>
      <c r="X31" s="678"/>
      <c r="Y31" s="679"/>
      <c r="Z31" s="680">
        <v>8.5</v>
      </c>
      <c r="AA31" s="680"/>
      <c r="AB31" s="680"/>
      <c r="AC31" s="680"/>
      <c r="AD31" s="681" t="s">
        <v>137</v>
      </c>
      <c r="AE31" s="681"/>
      <c r="AF31" s="681"/>
      <c r="AG31" s="681"/>
      <c r="AH31" s="681"/>
      <c r="AI31" s="681"/>
      <c r="AJ31" s="681"/>
      <c r="AK31" s="681"/>
      <c r="AL31" s="682" t="s">
        <v>137</v>
      </c>
      <c r="AM31" s="683"/>
      <c r="AN31" s="683"/>
      <c r="AO31" s="684"/>
      <c r="AP31" s="727"/>
      <c r="AQ31" s="728"/>
      <c r="AR31" s="728"/>
      <c r="AS31" s="728"/>
      <c r="AT31" s="732"/>
      <c r="AU31" s="227" t="s">
        <v>314</v>
      </c>
      <c r="AV31" s="227"/>
      <c r="AW31" s="227"/>
      <c r="AX31" s="674" t="s">
        <v>315</v>
      </c>
      <c r="AY31" s="675"/>
      <c r="AZ31" s="675"/>
      <c r="BA31" s="675"/>
      <c r="BB31" s="675"/>
      <c r="BC31" s="675"/>
      <c r="BD31" s="675"/>
      <c r="BE31" s="675"/>
      <c r="BF31" s="676"/>
      <c r="BG31" s="734">
        <v>99.4</v>
      </c>
      <c r="BH31" s="713"/>
      <c r="BI31" s="713"/>
      <c r="BJ31" s="713"/>
      <c r="BK31" s="713"/>
      <c r="BL31" s="713"/>
      <c r="BM31" s="683">
        <v>98.4</v>
      </c>
      <c r="BN31" s="735"/>
      <c r="BO31" s="735"/>
      <c r="BP31" s="735"/>
      <c r="BQ31" s="736"/>
      <c r="BR31" s="734">
        <v>99.2</v>
      </c>
      <c r="BS31" s="713"/>
      <c r="BT31" s="713"/>
      <c r="BU31" s="713"/>
      <c r="BV31" s="713"/>
      <c r="BW31" s="713"/>
      <c r="BX31" s="683">
        <v>97.3</v>
      </c>
      <c r="BY31" s="735"/>
      <c r="BZ31" s="735"/>
      <c r="CA31" s="735"/>
      <c r="CB31" s="736"/>
      <c r="CD31" s="742"/>
      <c r="CE31" s="743"/>
      <c r="CF31" s="692" t="s">
        <v>316</v>
      </c>
      <c r="CG31" s="693"/>
      <c r="CH31" s="693"/>
      <c r="CI31" s="693"/>
      <c r="CJ31" s="693"/>
      <c r="CK31" s="693"/>
      <c r="CL31" s="693"/>
      <c r="CM31" s="693"/>
      <c r="CN31" s="693"/>
      <c r="CO31" s="693"/>
      <c r="CP31" s="693"/>
      <c r="CQ31" s="694"/>
      <c r="CR31" s="677">
        <v>62446</v>
      </c>
      <c r="CS31" s="713"/>
      <c r="CT31" s="713"/>
      <c r="CU31" s="713"/>
      <c r="CV31" s="713"/>
      <c r="CW31" s="713"/>
      <c r="CX31" s="713"/>
      <c r="CY31" s="714"/>
      <c r="CZ31" s="682">
        <v>0.4</v>
      </c>
      <c r="DA31" s="711"/>
      <c r="DB31" s="711"/>
      <c r="DC31" s="715"/>
      <c r="DD31" s="686">
        <v>62446</v>
      </c>
      <c r="DE31" s="713"/>
      <c r="DF31" s="713"/>
      <c r="DG31" s="713"/>
      <c r="DH31" s="713"/>
      <c r="DI31" s="713"/>
      <c r="DJ31" s="713"/>
      <c r="DK31" s="714"/>
      <c r="DL31" s="686">
        <v>62446</v>
      </c>
      <c r="DM31" s="713"/>
      <c r="DN31" s="713"/>
      <c r="DO31" s="713"/>
      <c r="DP31" s="713"/>
      <c r="DQ31" s="713"/>
      <c r="DR31" s="713"/>
      <c r="DS31" s="713"/>
      <c r="DT31" s="713"/>
      <c r="DU31" s="713"/>
      <c r="DV31" s="714"/>
      <c r="DW31" s="682">
        <v>1.2</v>
      </c>
      <c r="DX31" s="711"/>
      <c r="DY31" s="711"/>
      <c r="DZ31" s="711"/>
      <c r="EA31" s="711"/>
      <c r="EB31" s="711"/>
      <c r="EC31" s="712"/>
    </row>
    <row r="32" spans="2:133" ht="11.25" customHeight="1">
      <c r="B32" s="674" t="s">
        <v>317</v>
      </c>
      <c r="C32" s="675"/>
      <c r="D32" s="675"/>
      <c r="E32" s="675"/>
      <c r="F32" s="675"/>
      <c r="G32" s="675"/>
      <c r="H32" s="675"/>
      <c r="I32" s="675"/>
      <c r="J32" s="675"/>
      <c r="K32" s="675"/>
      <c r="L32" s="675"/>
      <c r="M32" s="675"/>
      <c r="N32" s="675"/>
      <c r="O32" s="675"/>
      <c r="P32" s="675"/>
      <c r="Q32" s="676"/>
      <c r="R32" s="677">
        <v>1523262</v>
      </c>
      <c r="S32" s="678"/>
      <c r="T32" s="678"/>
      <c r="U32" s="678"/>
      <c r="V32" s="678"/>
      <c r="W32" s="678"/>
      <c r="X32" s="678"/>
      <c r="Y32" s="679"/>
      <c r="Z32" s="680">
        <v>10.5</v>
      </c>
      <c r="AA32" s="680"/>
      <c r="AB32" s="680"/>
      <c r="AC32" s="680"/>
      <c r="AD32" s="681" t="s">
        <v>137</v>
      </c>
      <c r="AE32" s="681"/>
      <c r="AF32" s="681"/>
      <c r="AG32" s="681"/>
      <c r="AH32" s="681"/>
      <c r="AI32" s="681"/>
      <c r="AJ32" s="681"/>
      <c r="AK32" s="681"/>
      <c r="AL32" s="682" t="s">
        <v>137</v>
      </c>
      <c r="AM32" s="683"/>
      <c r="AN32" s="683"/>
      <c r="AO32" s="684"/>
      <c r="AP32" s="729"/>
      <c r="AQ32" s="730"/>
      <c r="AR32" s="730"/>
      <c r="AS32" s="730"/>
      <c r="AT32" s="733"/>
      <c r="AU32" s="229"/>
      <c r="AV32" s="229"/>
      <c r="AW32" s="229"/>
      <c r="AX32" s="722" t="s">
        <v>318</v>
      </c>
      <c r="AY32" s="723"/>
      <c r="AZ32" s="723"/>
      <c r="BA32" s="723"/>
      <c r="BB32" s="723"/>
      <c r="BC32" s="723"/>
      <c r="BD32" s="723"/>
      <c r="BE32" s="723"/>
      <c r="BF32" s="724"/>
      <c r="BG32" s="746">
        <v>98.9</v>
      </c>
      <c r="BH32" s="747"/>
      <c r="BI32" s="747"/>
      <c r="BJ32" s="747"/>
      <c r="BK32" s="747"/>
      <c r="BL32" s="747"/>
      <c r="BM32" s="748">
        <v>95</v>
      </c>
      <c r="BN32" s="747"/>
      <c r="BO32" s="747"/>
      <c r="BP32" s="747"/>
      <c r="BQ32" s="749"/>
      <c r="BR32" s="746">
        <v>98.6</v>
      </c>
      <c r="BS32" s="747"/>
      <c r="BT32" s="747"/>
      <c r="BU32" s="747"/>
      <c r="BV32" s="747"/>
      <c r="BW32" s="747"/>
      <c r="BX32" s="748">
        <v>93.8</v>
      </c>
      <c r="BY32" s="747"/>
      <c r="BZ32" s="747"/>
      <c r="CA32" s="747"/>
      <c r="CB32" s="749"/>
      <c r="CD32" s="744"/>
      <c r="CE32" s="745"/>
      <c r="CF32" s="692" t="s">
        <v>319</v>
      </c>
      <c r="CG32" s="693"/>
      <c r="CH32" s="693"/>
      <c r="CI32" s="693"/>
      <c r="CJ32" s="693"/>
      <c r="CK32" s="693"/>
      <c r="CL32" s="693"/>
      <c r="CM32" s="693"/>
      <c r="CN32" s="693"/>
      <c r="CO32" s="693"/>
      <c r="CP32" s="693"/>
      <c r="CQ32" s="694"/>
      <c r="CR32" s="677">
        <v>56</v>
      </c>
      <c r="CS32" s="678"/>
      <c r="CT32" s="678"/>
      <c r="CU32" s="678"/>
      <c r="CV32" s="678"/>
      <c r="CW32" s="678"/>
      <c r="CX32" s="678"/>
      <c r="CY32" s="679"/>
      <c r="CZ32" s="682">
        <v>0</v>
      </c>
      <c r="DA32" s="711"/>
      <c r="DB32" s="711"/>
      <c r="DC32" s="715"/>
      <c r="DD32" s="686">
        <v>56</v>
      </c>
      <c r="DE32" s="678"/>
      <c r="DF32" s="678"/>
      <c r="DG32" s="678"/>
      <c r="DH32" s="678"/>
      <c r="DI32" s="678"/>
      <c r="DJ32" s="678"/>
      <c r="DK32" s="679"/>
      <c r="DL32" s="686">
        <v>56</v>
      </c>
      <c r="DM32" s="678"/>
      <c r="DN32" s="678"/>
      <c r="DO32" s="678"/>
      <c r="DP32" s="678"/>
      <c r="DQ32" s="678"/>
      <c r="DR32" s="678"/>
      <c r="DS32" s="678"/>
      <c r="DT32" s="678"/>
      <c r="DU32" s="678"/>
      <c r="DV32" s="679"/>
      <c r="DW32" s="682">
        <v>0</v>
      </c>
      <c r="DX32" s="711"/>
      <c r="DY32" s="711"/>
      <c r="DZ32" s="711"/>
      <c r="EA32" s="711"/>
      <c r="EB32" s="711"/>
      <c r="EC32" s="712"/>
    </row>
    <row r="33" spans="2:133" ht="11.25" customHeight="1">
      <c r="B33" s="674" t="s">
        <v>320</v>
      </c>
      <c r="C33" s="675"/>
      <c r="D33" s="675"/>
      <c r="E33" s="675"/>
      <c r="F33" s="675"/>
      <c r="G33" s="675"/>
      <c r="H33" s="675"/>
      <c r="I33" s="675"/>
      <c r="J33" s="675"/>
      <c r="K33" s="675"/>
      <c r="L33" s="675"/>
      <c r="M33" s="675"/>
      <c r="N33" s="675"/>
      <c r="O33" s="675"/>
      <c r="P33" s="675"/>
      <c r="Q33" s="676"/>
      <c r="R33" s="677">
        <v>581471</v>
      </c>
      <c r="S33" s="678"/>
      <c r="T33" s="678"/>
      <c r="U33" s="678"/>
      <c r="V33" s="678"/>
      <c r="W33" s="678"/>
      <c r="X33" s="678"/>
      <c r="Y33" s="679"/>
      <c r="Z33" s="680">
        <v>4</v>
      </c>
      <c r="AA33" s="680"/>
      <c r="AB33" s="680"/>
      <c r="AC33" s="680"/>
      <c r="AD33" s="681" t="s">
        <v>235</v>
      </c>
      <c r="AE33" s="681"/>
      <c r="AF33" s="681"/>
      <c r="AG33" s="681"/>
      <c r="AH33" s="681"/>
      <c r="AI33" s="681"/>
      <c r="AJ33" s="681"/>
      <c r="AK33" s="681"/>
      <c r="AL33" s="682" t="s">
        <v>137</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321</v>
      </c>
      <c r="CE33" s="693"/>
      <c r="CF33" s="693"/>
      <c r="CG33" s="693"/>
      <c r="CH33" s="693"/>
      <c r="CI33" s="693"/>
      <c r="CJ33" s="693"/>
      <c r="CK33" s="693"/>
      <c r="CL33" s="693"/>
      <c r="CM33" s="693"/>
      <c r="CN33" s="693"/>
      <c r="CO33" s="693"/>
      <c r="CP33" s="693"/>
      <c r="CQ33" s="694"/>
      <c r="CR33" s="677">
        <v>6283754</v>
      </c>
      <c r="CS33" s="713"/>
      <c r="CT33" s="713"/>
      <c r="CU33" s="713"/>
      <c r="CV33" s="713"/>
      <c r="CW33" s="713"/>
      <c r="CX33" s="713"/>
      <c r="CY33" s="714"/>
      <c r="CZ33" s="682">
        <v>45.1</v>
      </c>
      <c r="DA33" s="711"/>
      <c r="DB33" s="711"/>
      <c r="DC33" s="715"/>
      <c r="DD33" s="686">
        <v>3033253</v>
      </c>
      <c r="DE33" s="713"/>
      <c r="DF33" s="713"/>
      <c r="DG33" s="713"/>
      <c r="DH33" s="713"/>
      <c r="DI33" s="713"/>
      <c r="DJ33" s="713"/>
      <c r="DK33" s="714"/>
      <c r="DL33" s="686">
        <v>1870703</v>
      </c>
      <c r="DM33" s="713"/>
      <c r="DN33" s="713"/>
      <c r="DO33" s="713"/>
      <c r="DP33" s="713"/>
      <c r="DQ33" s="713"/>
      <c r="DR33" s="713"/>
      <c r="DS33" s="713"/>
      <c r="DT33" s="713"/>
      <c r="DU33" s="713"/>
      <c r="DV33" s="714"/>
      <c r="DW33" s="682">
        <v>35.200000000000003</v>
      </c>
      <c r="DX33" s="711"/>
      <c r="DY33" s="711"/>
      <c r="DZ33" s="711"/>
      <c r="EA33" s="711"/>
      <c r="EB33" s="711"/>
      <c r="EC33" s="712"/>
    </row>
    <row r="34" spans="2:133" ht="11.25" customHeight="1">
      <c r="B34" s="674" t="s">
        <v>322</v>
      </c>
      <c r="C34" s="675"/>
      <c r="D34" s="675"/>
      <c r="E34" s="675"/>
      <c r="F34" s="675"/>
      <c r="G34" s="675"/>
      <c r="H34" s="675"/>
      <c r="I34" s="675"/>
      <c r="J34" s="675"/>
      <c r="K34" s="675"/>
      <c r="L34" s="675"/>
      <c r="M34" s="675"/>
      <c r="N34" s="675"/>
      <c r="O34" s="675"/>
      <c r="P34" s="675"/>
      <c r="Q34" s="676"/>
      <c r="R34" s="677">
        <v>190422</v>
      </c>
      <c r="S34" s="678"/>
      <c r="T34" s="678"/>
      <c r="U34" s="678"/>
      <c r="V34" s="678"/>
      <c r="W34" s="678"/>
      <c r="X34" s="678"/>
      <c r="Y34" s="679"/>
      <c r="Z34" s="680">
        <v>1.3</v>
      </c>
      <c r="AA34" s="680"/>
      <c r="AB34" s="680"/>
      <c r="AC34" s="680"/>
      <c r="AD34" s="681">
        <v>1991</v>
      </c>
      <c r="AE34" s="681"/>
      <c r="AF34" s="681"/>
      <c r="AG34" s="681"/>
      <c r="AH34" s="681"/>
      <c r="AI34" s="681"/>
      <c r="AJ34" s="681"/>
      <c r="AK34" s="681"/>
      <c r="AL34" s="682">
        <v>0</v>
      </c>
      <c r="AM34" s="683"/>
      <c r="AN34" s="683"/>
      <c r="AO34" s="684"/>
      <c r="AP34" s="232"/>
      <c r="AQ34" s="656" t="s">
        <v>323</v>
      </c>
      <c r="AR34" s="657"/>
      <c r="AS34" s="657"/>
      <c r="AT34" s="657"/>
      <c r="AU34" s="657"/>
      <c r="AV34" s="657"/>
      <c r="AW34" s="657"/>
      <c r="AX34" s="657"/>
      <c r="AY34" s="657"/>
      <c r="AZ34" s="657"/>
      <c r="BA34" s="657"/>
      <c r="BB34" s="657"/>
      <c r="BC34" s="657"/>
      <c r="BD34" s="657"/>
      <c r="BE34" s="657"/>
      <c r="BF34" s="658"/>
      <c r="BG34" s="656" t="s">
        <v>324</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325</v>
      </c>
      <c r="CE34" s="693"/>
      <c r="CF34" s="693"/>
      <c r="CG34" s="693"/>
      <c r="CH34" s="693"/>
      <c r="CI34" s="693"/>
      <c r="CJ34" s="693"/>
      <c r="CK34" s="693"/>
      <c r="CL34" s="693"/>
      <c r="CM34" s="693"/>
      <c r="CN34" s="693"/>
      <c r="CO34" s="693"/>
      <c r="CP34" s="693"/>
      <c r="CQ34" s="694"/>
      <c r="CR34" s="677">
        <v>1498691</v>
      </c>
      <c r="CS34" s="678"/>
      <c r="CT34" s="678"/>
      <c r="CU34" s="678"/>
      <c r="CV34" s="678"/>
      <c r="CW34" s="678"/>
      <c r="CX34" s="678"/>
      <c r="CY34" s="679"/>
      <c r="CZ34" s="682">
        <v>10.8</v>
      </c>
      <c r="DA34" s="711"/>
      <c r="DB34" s="711"/>
      <c r="DC34" s="715"/>
      <c r="DD34" s="686">
        <v>859344</v>
      </c>
      <c r="DE34" s="678"/>
      <c r="DF34" s="678"/>
      <c r="DG34" s="678"/>
      <c r="DH34" s="678"/>
      <c r="DI34" s="678"/>
      <c r="DJ34" s="678"/>
      <c r="DK34" s="679"/>
      <c r="DL34" s="686">
        <v>645960</v>
      </c>
      <c r="DM34" s="678"/>
      <c r="DN34" s="678"/>
      <c r="DO34" s="678"/>
      <c r="DP34" s="678"/>
      <c r="DQ34" s="678"/>
      <c r="DR34" s="678"/>
      <c r="DS34" s="678"/>
      <c r="DT34" s="678"/>
      <c r="DU34" s="678"/>
      <c r="DV34" s="679"/>
      <c r="DW34" s="682">
        <v>12.2</v>
      </c>
      <c r="DX34" s="711"/>
      <c r="DY34" s="711"/>
      <c r="DZ34" s="711"/>
      <c r="EA34" s="711"/>
      <c r="EB34" s="711"/>
      <c r="EC34" s="712"/>
    </row>
    <row r="35" spans="2:133" ht="11.25" customHeight="1">
      <c r="B35" s="674" t="s">
        <v>326</v>
      </c>
      <c r="C35" s="675"/>
      <c r="D35" s="675"/>
      <c r="E35" s="675"/>
      <c r="F35" s="675"/>
      <c r="G35" s="675"/>
      <c r="H35" s="675"/>
      <c r="I35" s="675"/>
      <c r="J35" s="675"/>
      <c r="K35" s="675"/>
      <c r="L35" s="675"/>
      <c r="M35" s="675"/>
      <c r="N35" s="675"/>
      <c r="O35" s="675"/>
      <c r="P35" s="675"/>
      <c r="Q35" s="676"/>
      <c r="R35" s="677">
        <v>1574645</v>
      </c>
      <c r="S35" s="678"/>
      <c r="T35" s="678"/>
      <c r="U35" s="678"/>
      <c r="V35" s="678"/>
      <c r="W35" s="678"/>
      <c r="X35" s="678"/>
      <c r="Y35" s="679"/>
      <c r="Z35" s="680">
        <v>10.9</v>
      </c>
      <c r="AA35" s="680"/>
      <c r="AB35" s="680"/>
      <c r="AC35" s="680"/>
      <c r="AD35" s="681" t="s">
        <v>137</v>
      </c>
      <c r="AE35" s="681"/>
      <c r="AF35" s="681"/>
      <c r="AG35" s="681"/>
      <c r="AH35" s="681"/>
      <c r="AI35" s="681"/>
      <c r="AJ35" s="681"/>
      <c r="AK35" s="681"/>
      <c r="AL35" s="682" t="s">
        <v>137</v>
      </c>
      <c r="AM35" s="683"/>
      <c r="AN35" s="683"/>
      <c r="AO35" s="684"/>
      <c r="AP35" s="232"/>
      <c r="AQ35" s="750" t="s">
        <v>327</v>
      </c>
      <c r="AR35" s="751"/>
      <c r="AS35" s="751"/>
      <c r="AT35" s="751"/>
      <c r="AU35" s="751"/>
      <c r="AV35" s="751"/>
      <c r="AW35" s="751"/>
      <c r="AX35" s="751"/>
      <c r="AY35" s="752"/>
      <c r="AZ35" s="666">
        <v>1186970</v>
      </c>
      <c r="BA35" s="667"/>
      <c r="BB35" s="667"/>
      <c r="BC35" s="667"/>
      <c r="BD35" s="667"/>
      <c r="BE35" s="667"/>
      <c r="BF35" s="753"/>
      <c r="BG35" s="688" t="s">
        <v>328</v>
      </c>
      <c r="BH35" s="689"/>
      <c r="BI35" s="689"/>
      <c r="BJ35" s="689"/>
      <c r="BK35" s="689"/>
      <c r="BL35" s="689"/>
      <c r="BM35" s="689"/>
      <c r="BN35" s="689"/>
      <c r="BO35" s="689"/>
      <c r="BP35" s="689"/>
      <c r="BQ35" s="689"/>
      <c r="BR35" s="689"/>
      <c r="BS35" s="689"/>
      <c r="BT35" s="689"/>
      <c r="BU35" s="690"/>
      <c r="BV35" s="666">
        <v>-54948</v>
      </c>
      <c r="BW35" s="667"/>
      <c r="BX35" s="667"/>
      <c r="BY35" s="667"/>
      <c r="BZ35" s="667"/>
      <c r="CA35" s="667"/>
      <c r="CB35" s="753"/>
      <c r="CD35" s="692" t="s">
        <v>329</v>
      </c>
      <c r="CE35" s="693"/>
      <c r="CF35" s="693"/>
      <c r="CG35" s="693"/>
      <c r="CH35" s="693"/>
      <c r="CI35" s="693"/>
      <c r="CJ35" s="693"/>
      <c r="CK35" s="693"/>
      <c r="CL35" s="693"/>
      <c r="CM35" s="693"/>
      <c r="CN35" s="693"/>
      <c r="CO35" s="693"/>
      <c r="CP35" s="693"/>
      <c r="CQ35" s="694"/>
      <c r="CR35" s="677">
        <v>155693</v>
      </c>
      <c r="CS35" s="713"/>
      <c r="CT35" s="713"/>
      <c r="CU35" s="713"/>
      <c r="CV35" s="713"/>
      <c r="CW35" s="713"/>
      <c r="CX35" s="713"/>
      <c r="CY35" s="714"/>
      <c r="CZ35" s="682">
        <v>1.1000000000000001</v>
      </c>
      <c r="DA35" s="711"/>
      <c r="DB35" s="711"/>
      <c r="DC35" s="715"/>
      <c r="DD35" s="686">
        <v>127389</v>
      </c>
      <c r="DE35" s="713"/>
      <c r="DF35" s="713"/>
      <c r="DG35" s="713"/>
      <c r="DH35" s="713"/>
      <c r="DI35" s="713"/>
      <c r="DJ35" s="713"/>
      <c r="DK35" s="714"/>
      <c r="DL35" s="686">
        <v>87245</v>
      </c>
      <c r="DM35" s="713"/>
      <c r="DN35" s="713"/>
      <c r="DO35" s="713"/>
      <c r="DP35" s="713"/>
      <c r="DQ35" s="713"/>
      <c r="DR35" s="713"/>
      <c r="DS35" s="713"/>
      <c r="DT35" s="713"/>
      <c r="DU35" s="713"/>
      <c r="DV35" s="714"/>
      <c r="DW35" s="682">
        <v>1.6</v>
      </c>
      <c r="DX35" s="711"/>
      <c r="DY35" s="711"/>
      <c r="DZ35" s="711"/>
      <c r="EA35" s="711"/>
      <c r="EB35" s="711"/>
      <c r="EC35" s="712"/>
    </row>
    <row r="36" spans="2:133" ht="11.25" customHeight="1">
      <c r="B36" s="674" t="s">
        <v>330</v>
      </c>
      <c r="C36" s="675"/>
      <c r="D36" s="675"/>
      <c r="E36" s="675"/>
      <c r="F36" s="675"/>
      <c r="G36" s="675"/>
      <c r="H36" s="675"/>
      <c r="I36" s="675"/>
      <c r="J36" s="675"/>
      <c r="K36" s="675"/>
      <c r="L36" s="675"/>
      <c r="M36" s="675"/>
      <c r="N36" s="675"/>
      <c r="O36" s="675"/>
      <c r="P36" s="675"/>
      <c r="Q36" s="676"/>
      <c r="R36" s="677" t="s">
        <v>235</v>
      </c>
      <c r="S36" s="678"/>
      <c r="T36" s="678"/>
      <c r="U36" s="678"/>
      <c r="V36" s="678"/>
      <c r="W36" s="678"/>
      <c r="X36" s="678"/>
      <c r="Y36" s="679"/>
      <c r="Z36" s="680" t="s">
        <v>137</v>
      </c>
      <c r="AA36" s="680"/>
      <c r="AB36" s="680"/>
      <c r="AC36" s="680"/>
      <c r="AD36" s="681" t="s">
        <v>137</v>
      </c>
      <c r="AE36" s="681"/>
      <c r="AF36" s="681"/>
      <c r="AG36" s="681"/>
      <c r="AH36" s="681"/>
      <c r="AI36" s="681"/>
      <c r="AJ36" s="681"/>
      <c r="AK36" s="681"/>
      <c r="AL36" s="682" t="s">
        <v>137</v>
      </c>
      <c r="AM36" s="683"/>
      <c r="AN36" s="683"/>
      <c r="AO36" s="684"/>
      <c r="AQ36" s="754" t="s">
        <v>331</v>
      </c>
      <c r="AR36" s="755"/>
      <c r="AS36" s="755"/>
      <c r="AT36" s="755"/>
      <c r="AU36" s="755"/>
      <c r="AV36" s="755"/>
      <c r="AW36" s="755"/>
      <c r="AX36" s="755"/>
      <c r="AY36" s="756"/>
      <c r="AZ36" s="677">
        <v>24629</v>
      </c>
      <c r="BA36" s="678"/>
      <c r="BB36" s="678"/>
      <c r="BC36" s="678"/>
      <c r="BD36" s="713"/>
      <c r="BE36" s="713"/>
      <c r="BF36" s="736"/>
      <c r="BG36" s="692" t="s">
        <v>332</v>
      </c>
      <c r="BH36" s="693"/>
      <c r="BI36" s="693"/>
      <c r="BJ36" s="693"/>
      <c r="BK36" s="693"/>
      <c r="BL36" s="693"/>
      <c r="BM36" s="693"/>
      <c r="BN36" s="693"/>
      <c r="BO36" s="693"/>
      <c r="BP36" s="693"/>
      <c r="BQ36" s="693"/>
      <c r="BR36" s="693"/>
      <c r="BS36" s="693"/>
      <c r="BT36" s="693"/>
      <c r="BU36" s="694"/>
      <c r="BV36" s="677">
        <v>-90426</v>
      </c>
      <c r="BW36" s="678"/>
      <c r="BX36" s="678"/>
      <c r="BY36" s="678"/>
      <c r="BZ36" s="678"/>
      <c r="CA36" s="678"/>
      <c r="CB36" s="687"/>
      <c r="CD36" s="692" t="s">
        <v>333</v>
      </c>
      <c r="CE36" s="693"/>
      <c r="CF36" s="693"/>
      <c r="CG36" s="693"/>
      <c r="CH36" s="693"/>
      <c r="CI36" s="693"/>
      <c r="CJ36" s="693"/>
      <c r="CK36" s="693"/>
      <c r="CL36" s="693"/>
      <c r="CM36" s="693"/>
      <c r="CN36" s="693"/>
      <c r="CO36" s="693"/>
      <c r="CP36" s="693"/>
      <c r="CQ36" s="694"/>
      <c r="CR36" s="677">
        <v>1758409</v>
      </c>
      <c r="CS36" s="678"/>
      <c r="CT36" s="678"/>
      <c r="CU36" s="678"/>
      <c r="CV36" s="678"/>
      <c r="CW36" s="678"/>
      <c r="CX36" s="678"/>
      <c r="CY36" s="679"/>
      <c r="CZ36" s="682">
        <v>12.6</v>
      </c>
      <c r="DA36" s="711"/>
      <c r="DB36" s="711"/>
      <c r="DC36" s="715"/>
      <c r="DD36" s="686">
        <v>728311</v>
      </c>
      <c r="DE36" s="678"/>
      <c r="DF36" s="678"/>
      <c r="DG36" s="678"/>
      <c r="DH36" s="678"/>
      <c r="DI36" s="678"/>
      <c r="DJ36" s="678"/>
      <c r="DK36" s="679"/>
      <c r="DL36" s="686">
        <v>400275</v>
      </c>
      <c r="DM36" s="678"/>
      <c r="DN36" s="678"/>
      <c r="DO36" s="678"/>
      <c r="DP36" s="678"/>
      <c r="DQ36" s="678"/>
      <c r="DR36" s="678"/>
      <c r="DS36" s="678"/>
      <c r="DT36" s="678"/>
      <c r="DU36" s="678"/>
      <c r="DV36" s="679"/>
      <c r="DW36" s="682">
        <v>7.5</v>
      </c>
      <c r="DX36" s="711"/>
      <c r="DY36" s="711"/>
      <c r="DZ36" s="711"/>
      <c r="EA36" s="711"/>
      <c r="EB36" s="711"/>
      <c r="EC36" s="712"/>
    </row>
    <row r="37" spans="2:133" ht="11.25" customHeight="1">
      <c r="B37" s="674" t="s">
        <v>334</v>
      </c>
      <c r="C37" s="675"/>
      <c r="D37" s="675"/>
      <c r="E37" s="675"/>
      <c r="F37" s="675"/>
      <c r="G37" s="675"/>
      <c r="H37" s="675"/>
      <c r="I37" s="675"/>
      <c r="J37" s="675"/>
      <c r="K37" s="675"/>
      <c r="L37" s="675"/>
      <c r="M37" s="675"/>
      <c r="N37" s="675"/>
      <c r="O37" s="675"/>
      <c r="P37" s="675"/>
      <c r="Q37" s="676"/>
      <c r="R37" s="677">
        <v>212845</v>
      </c>
      <c r="S37" s="678"/>
      <c r="T37" s="678"/>
      <c r="U37" s="678"/>
      <c r="V37" s="678"/>
      <c r="W37" s="678"/>
      <c r="X37" s="678"/>
      <c r="Y37" s="679"/>
      <c r="Z37" s="680">
        <v>1.5</v>
      </c>
      <c r="AA37" s="680"/>
      <c r="AB37" s="680"/>
      <c r="AC37" s="680"/>
      <c r="AD37" s="681" t="s">
        <v>235</v>
      </c>
      <c r="AE37" s="681"/>
      <c r="AF37" s="681"/>
      <c r="AG37" s="681"/>
      <c r="AH37" s="681"/>
      <c r="AI37" s="681"/>
      <c r="AJ37" s="681"/>
      <c r="AK37" s="681"/>
      <c r="AL37" s="682" t="s">
        <v>137</v>
      </c>
      <c r="AM37" s="683"/>
      <c r="AN37" s="683"/>
      <c r="AO37" s="684"/>
      <c r="AQ37" s="754" t="s">
        <v>335</v>
      </c>
      <c r="AR37" s="755"/>
      <c r="AS37" s="755"/>
      <c r="AT37" s="755"/>
      <c r="AU37" s="755"/>
      <c r="AV37" s="755"/>
      <c r="AW37" s="755"/>
      <c r="AX37" s="755"/>
      <c r="AY37" s="756"/>
      <c r="AZ37" s="677">
        <v>1460</v>
      </c>
      <c r="BA37" s="678"/>
      <c r="BB37" s="678"/>
      <c r="BC37" s="678"/>
      <c r="BD37" s="713"/>
      <c r="BE37" s="713"/>
      <c r="BF37" s="736"/>
      <c r="BG37" s="692" t="s">
        <v>336</v>
      </c>
      <c r="BH37" s="693"/>
      <c r="BI37" s="693"/>
      <c r="BJ37" s="693"/>
      <c r="BK37" s="693"/>
      <c r="BL37" s="693"/>
      <c r="BM37" s="693"/>
      <c r="BN37" s="693"/>
      <c r="BO37" s="693"/>
      <c r="BP37" s="693"/>
      <c r="BQ37" s="693"/>
      <c r="BR37" s="693"/>
      <c r="BS37" s="693"/>
      <c r="BT37" s="693"/>
      <c r="BU37" s="694"/>
      <c r="BV37" s="677">
        <v>2876</v>
      </c>
      <c r="BW37" s="678"/>
      <c r="BX37" s="678"/>
      <c r="BY37" s="678"/>
      <c r="BZ37" s="678"/>
      <c r="CA37" s="678"/>
      <c r="CB37" s="687"/>
      <c r="CD37" s="692" t="s">
        <v>337</v>
      </c>
      <c r="CE37" s="693"/>
      <c r="CF37" s="693"/>
      <c r="CG37" s="693"/>
      <c r="CH37" s="693"/>
      <c r="CI37" s="693"/>
      <c r="CJ37" s="693"/>
      <c r="CK37" s="693"/>
      <c r="CL37" s="693"/>
      <c r="CM37" s="693"/>
      <c r="CN37" s="693"/>
      <c r="CO37" s="693"/>
      <c r="CP37" s="693"/>
      <c r="CQ37" s="694"/>
      <c r="CR37" s="677">
        <v>370589</v>
      </c>
      <c r="CS37" s="713"/>
      <c r="CT37" s="713"/>
      <c r="CU37" s="713"/>
      <c r="CV37" s="713"/>
      <c r="CW37" s="713"/>
      <c r="CX37" s="713"/>
      <c r="CY37" s="714"/>
      <c r="CZ37" s="682">
        <v>2.7</v>
      </c>
      <c r="DA37" s="711"/>
      <c r="DB37" s="711"/>
      <c r="DC37" s="715"/>
      <c r="DD37" s="686">
        <v>370589</v>
      </c>
      <c r="DE37" s="713"/>
      <c r="DF37" s="713"/>
      <c r="DG37" s="713"/>
      <c r="DH37" s="713"/>
      <c r="DI37" s="713"/>
      <c r="DJ37" s="713"/>
      <c r="DK37" s="714"/>
      <c r="DL37" s="686">
        <v>259042</v>
      </c>
      <c r="DM37" s="713"/>
      <c r="DN37" s="713"/>
      <c r="DO37" s="713"/>
      <c r="DP37" s="713"/>
      <c r="DQ37" s="713"/>
      <c r="DR37" s="713"/>
      <c r="DS37" s="713"/>
      <c r="DT37" s="713"/>
      <c r="DU37" s="713"/>
      <c r="DV37" s="714"/>
      <c r="DW37" s="682">
        <v>4.9000000000000004</v>
      </c>
      <c r="DX37" s="711"/>
      <c r="DY37" s="711"/>
      <c r="DZ37" s="711"/>
      <c r="EA37" s="711"/>
      <c r="EB37" s="711"/>
      <c r="EC37" s="712"/>
    </row>
    <row r="38" spans="2:133" ht="11.25" customHeight="1">
      <c r="B38" s="722" t="s">
        <v>338</v>
      </c>
      <c r="C38" s="723"/>
      <c r="D38" s="723"/>
      <c r="E38" s="723"/>
      <c r="F38" s="723"/>
      <c r="G38" s="723"/>
      <c r="H38" s="723"/>
      <c r="I38" s="723"/>
      <c r="J38" s="723"/>
      <c r="K38" s="723"/>
      <c r="L38" s="723"/>
      <c r="M38" s="723"/>
      <c r="N38" s="723"/>
      <c r="O38" s="723"/>
      <c r="P38" s="723"/>
      <c r="Q38" s="724"/>
      <c r="R38" s="757">
        <v>14484608</v>
      </c>
      <c r="S38" s="758"/>
      <c r="T38" s="758"/>
      <c r="U38" s="758"/>
      <c r="V38" s="758"/>
      <c r="W38" s="758"/>
      <c r="X38" s="758"/>
      <c r="Y38" s="759"/>
      <c r="Z38" s="760">
        <v>100</v>
      </c>
      <c r="AA38" s="760"/>
      <c r="AB38" s="760"/>
      <c r="AC38" s="760"/>
      <c r="AD38" s="761">
        <v>5098989</v>
      </c>
      <c r="AE38" s="761"/>
      <c r="AF38" s="761"/>
      <c r="AG38" s="761"/>
      <c r="AH38" s="761"/>
      <c r="AI38" s="761"/>
      <c r="AJ38" s="761"/>
      <c r="AK38" s="761"/>
      <c r="AL38" s="762">
        <v>100</v>
      </c>
      <c r="AM38" s="748"/>
      <c r="AN38" s="748"/>
      <c r="AO38" s="763"/>
      <c r="AQ38" s="754" t="s">
        <v>339</v>
      </c>
      <c r="AR38" s="755"/>
      <c r="AS38" s="755"/>
      <c r="AT38" s="755"/>
      <c r="AU38" s="755"/>
      <c r="AV38" s="755"/>
      <c r="AW38" s="755"/>
      <c r="AX38" s="755"/>
      <c r="AY38" s="756"/>
      <c r="AZ38" s="677" t="s">
        <v>137</v>
      </c>
      <c r="BA38" s="678"/>
      <c r="BB38" s="678"/>
      <c r="BC38" s="678"/>
      <c r="BD38" s="713"/>
      <c r="BE38" s="713"/>
      <c r="BF38" s="736"/>
      <c r="BG38" s="692" t="s">
        <v>340</v>
      </c>
      <c r="BH38" s="693"/>
      <c r="BI38" s="693"/>
      <c r="BJ38" s="693"/>
      <c r="BK38" s="693"/>
      <c r="BL38" s="693"/>
      <c r="BM38" s="693"/>
      <c r="BN38" s="693"/>
      <c r="BO38" s="693"/>
      <c r="BP38" s="693"/>
      <c r="BQ38" s="693"/>
      <c r="BR38" s="693"/>
      <c r="BS38" s="693"/>
      <c r="BT38" s="693"/>
      <c r="BU38" s="694"/>
      <c r="BV38" s="677">
        <v>4418</v>
      </c>
      <c r="BW38" s="678"/>
      <c r="BX38" s="678"/>
      <c r="BY38" s="678"/>
      <c r="BZ38" s="678"/>
      <c r="CA38" s="678"/>
      <c r="CB38" s="687"/>
      <c r="CD38" s="692" t="s">
        <v>341</v>
      </c>
      <c r="CE38" s="693"/>
      <c r="CF38" s="693"/>
      <c r="CG38" s="693"/>
      <c r="CH38" s="693"/>
      <c r="CI38" s="693"/>
      <c r="CJ38" s="693"/>
      <c r="CK38" s="693"/>
      <c r="CL38" s="693"/>
      <c r="CM38" s="693"/>
      <c r="CN38" s="693"/>
      <c r="CO38" s="693"/>
      <c r="CP38" s="693"/>
      <c r="CQ38" s="694"/>
      <c r="CR38" s="677">
        <v>1162341</v>
      </c>
      <c r="CS38" s="678"/>
      <c r="CT38" s="678"/>
      <c r="CU38" s="678"/>
      <c r="CV38" s="678"/>
      <c r="CW38" s="678"/>
      <c r="CX38" s="678"/>
      <c r="CY38" s="679"/>
      <c r="CZ38" s="682">
        <v>8.3000000000000007</v>
      </c>
      <c r="DA38" s="711"/>
      <c r="DB38" s="711"/>
      <c r="DC38" s="715"/>
      <c r="DD38" s="686">
        <v>966633</v>
      </c>
      <c r="DE38" s="678"/>
      <c r="DF38" s="678"/>
      <c r="DG38" s="678"/>
      <c r="DH38" s="678"/>
      <c r="DI38" s="678"/>
      <c r="DJ38" s="678"/>
      <c r="DK38" s="679"/>
      <c r="DL38" s="686">
        <v>737223</v>
      </c>
      <c r="DM38" s="678"/>
      <c r="DN38" s="678"/>
      <c r="DO38" s="678"/>
      <c r="DP38" s="678"/>
      <c r="DQ38" s="678"/>
      <c r="DR38" s="678"/>
      <c r="DS38" s="678"/>
      <c r="DT38" s="678"/>
      <c r="DU38" s="678"/>
      <c r="DV38" s="679"/>
      <c r="DW38" s="682">
        <v>13.9</v>
      </c>
      <c r="DX38" s="711"/>
      <c r="DY38" s="711"/>
      <c r="DZ38" s="711"/>
      <c r="EA38" s="711"/>
      <c r="EB38" s="711"/>
      <c r="EC38" s="712"/>
    </row>
    <row r="39" spans="2:133" ht="11.25" customHeight="1">
      <c r="AQ39" s="754" t="s">
        <v>342</v>
      </c>
      <c r="AR39" s="755"/>
      <c r="AS39" s="755"/>
      <c r="AT39" s="755"/>
      <c r="AU39" s="755"/>
      <c r="AV39" s="755"/>
      <c r="AW39" s="755"/>
      <c r="AX39" s="755"/>
      <c r="AY39" s="756"/>
      <c r="AZ39" s="677" t="s">
        <v>235</v>
      </c>
      <c r="BA39" s="678"/>
      <c r="BB39" s="678"/>
      <c r="BC39" s="678"/>
      <c r="BD39" s="713"/>
      <c r="BE39" s="713"/>
      <c r="BF39" s="736"/>
      <c r="BG39" s="768" t="s">
        <v>343</v>
      </c>
      <c r="BH39" s="769"/>
      <c r="BI39" s="769"/>
      <c r="BJ39" s="769"/>
      <c r="BK39" s="769"/>
      <c r="BL39" s="233"/>
      <c r="BM39" s="693" t="s">
        <v>344</v>
      </c>
      <c r="BN39" s="693"/>
      <c r="BO39" s="693"/>
      <c r="BP39" s="693"/>
      <c r="BQ39" s="693"/>
      <c r="BR39" s="693"/>
      <c r="BS39" s="693"/>
      <c r="BT39" s="693"/>
      <c r="BU39" s="694"/>
      <c r="BV39" s="677">
        <v>96</v>
      </c>
      <c r="BW39" s="678"/>
      <c r="BX39" s="678"/>
      <c r="BY39" s="678"/>
      <c r="BZ39" s="678"/>
      <c r="CA39" s="678"/>
      <c r="CB39" s="687"/>
      <c r="CD39" s="692" t="s">
        <v>345</v>
      </c>
      <c r="CE39" s="693"/>
      <c r="CF39" s="693"/>
      <c r="CG39" s="693"/>
      <c r="CH39" s="693"/>
      <c r="CI39" s="693"/>
      <c r="CJ39" s="693"/>
      <c r="CK39" s="693"/>
      <c r="CL39" s="693"/>
      <c r="CM39" s="693"/>
      <c r="CN39" s="693"/>
      <c r="CO39" s="693"/>
      <c r="CP39" s="693"/>
      <c r="CQ39" s="694"/>
      <c r="CR39" s="677">
        <v>1688286</v>
      </c>
      <c r="CS39" s="713"/>
      <c r="CT39" s="713"/>
      <c r="CU39" s="713"/>
      <c r="CV39" s="713"/>
      <c r="CW39" s="713"/>
      <c r="CX39" s="713"/>
      <c r="CY39" s="714"/>
      <c r="CZ39" s="682">
        <v>12.1</v>
      </c>
      <c r="DA39" s="711"/>
      <c r="DB39" s="711"/>
      <c r="DC39" s="715"/>
      <c r="DD39" s="686">
        <v>351575</v>
      </c>
      <c r="DE39" s="713"/>
      <c r="DF39" s="713"/>
      <c r="DG39" s="713"/>
      <c r="DH39" s="713"/>
      <c r="DI39" s="713"/>
      <c r="DJ39" s="713"/>
      <c r="DK39" s="714"/>
      <c r="DL39" s="686" t="s">
        <v>235</v>
      </c>
      <c r="DM39" s="713"/>
      <c r="DN39" s="713"/>
      <c r="DO39" s="713"/>
      <c r="DP39" s="713"/>
      <c r="DQ39" s="713"/>
      <c r="DR39" s="713"/>
      <c r="DS39" s="713"/>
      <c r="DT39" s="713"/>
      <c r="DU39" s="713"/>
      <c r="DV39" s="714"/>
      <c r="DW39" s="682" t="s">
        <v>137</v>
      </c>
      <c r="DX39" s="711"/>
      <c r="DY39" s="711"/>
      <c r="DZ39" s="711"/>
      <c r="EA39" s="711"/>
      <c r="EB39" s="711"/>
      <c r="EC39" s="712"/>
    </row>
    <row r="40" spans="2:133" ht="11.25" customHeight="1">
      <c r="AQ40" s="754" t="s">
        <v>346</v>
      </c>
      <c r="AR40" s="755"/>
      <c r="AS40" s="755"/>
      <c r="AT40" s="755"/>
      <c r="AU40" s="755"/>
      <c r="AV40" s="755"/>
      <c r="AW40" s="755"/>
      <c r="AX40" s="755"/>
      <c r="AY40" s="756"/>
      <c r="AZ40" s="677">
        <v>455836</v>
      </c>
      <c r="BA40" s="678"/>
      <c r="BB40" s="678"/>
      <c r="BC40" s="678"/>
      <c r="BD40" s="713"/>
      <c r="BE40" s="713"/>
      <c r="BF40" s="736"/>
      <c r="BG40" s="768"/>
      <c r="BH40" s="769"/>
      <c r="BI40" s="769"/>
      <c r="BJ40" s="769"/>
      <c r="BK40" s="769"/>
      <c r="BL40" s="233"/>
      <c r="BM40" s="693" t="s">
        <v>347</v>
      </c>
      <c r="BN40" s="693"/>
      <c r="BO40" s="693"/>
      <c r="BP40" s="693"/>
      <c r="BQ40" s="693"/>
      <c r="BR40" s="693"/>
      <c r="BS40" s="693"/>
      <c r="BT40" s="693"/>
      <c r="BU40" s="694"/>
      <c r="BV40" s="677" t="s">
        <v>137</v>
      </c>
      <c r="BW40" s="678"/>
      <c r="BX40" s="678"/>
      <c r="BY40" s="678"/>
      <c r="BZ40" s="678"/>
      <c r="CA40" s="678"/>
      <c r="CB40" s="687"/>
      <c r="CD40" s="692" t="s">
        <v>348</v>
      </c>
      <c r="CE40" s="693"/>
      <c r="CF40" s="693"/>
      <c r="CG40" s="693"/>
      <c r="CH40" s="693"/>
      <c r="CI40" s="693"/>
      <c r="CJ40" s="693"/>
      <c r="CK40" s="693"/>
      <c r="CL40" s="693"/>
      <c r="CM40" s="693"/>
      <c r="CN40" s="693"/>
      <c r="CO40" s="693"/>
      <c r="CP40" s="693"/>
      <c r="CQ40" s="694"/>
      <c r="CR40" s="677">
        <v>20334</v>
      </c>
      <c r="CS40" s="678"/>
      <c r="CT40" s="678"/>
      <c r="CU40" s="678"/>
      <c r="CV40" s="678"/>
      <c r="CW40" s="678"/>
      <c r="CX40" s="678"/>
      <c r="CY40" s="679"/>
      <c r="CZ40" s="682">
        <v>0.1</v>
      </c>
      <c r="DA40" s="711"/>
      <c r="DB40" s="711"/>
      <c r="DC40" s="715"/>
      <c r="DD40" s="686">
        <v>1</v>
      </c>
      <c r="DE40" s="678"/>
      <c r="DF40" s="678"/>
      <c r="DG40" s="678"/>
      <c r="DH40" s="678"/>
      <c r="DI40" s="678"/>
      <c r="DJ40" s="678"/>
      <c r="DK40" s="679"/>
      <c r="DL40" s="686" t="s">
        <v>137</v>
      </c>
      <c r="DM40" s="678"/>
      <c r="DN40" s="678"/>
      <c r="DO40" s="678"/>
      <c r="DP40" s="678"/>
      <c r="DQ40" s="678"/>
      <c r="DR40" s="678"/>
      <c r="DS40" s="678"/>
      <c r="DT40" s="678"/>
      <c r="DU40" s="678"/>
      <c r="DV40" s="679"/>
      <c r="DW40" s="682" t="s">
        <v>235</v>
      </c>
      <c r="DX40" s="711"/>
      <c r="DY40" s="711"/>
      <c r="DZ40" s="711"/>
      <c r="EA40" s="711"/>
      <c r="EB40" s="711"/>
      <c r="EC40" s="712"/>
    </row>
    <row r="41" spans="2:133" ht="11.25" customHeight="1">
      <c r="AQ41" s="764" t="s">
        <v>349</v>
      </c>
      <c r="AR41" s="765"/>
      <c r="AS41" s="765"/>
      <c r="AT41" s="765"/>
      <c r="AU41" s="765"/>
      <c r="AV41" s="765"/>
      <c r="AW41" s="765"/>
      <c r="AX41" s="765"/>
      <c r="AY41" s="766"/>
      <c r="AZ41" s="757">
        <v>705045</v>
      </c>
      <c r="BA41" s="758"/>
      <c r="BB41" s="758"/>
      <c r="BC41" s="758"/>
      <c r="BD41" s="747"/>
      <c r="BE41" s="747"/>
      <c r="BF41" s="749"/>
      <c r="BG41" s="770"/>
      <c r="BH41" s="771"/>
      <c r="BI41" s="771"/>
      <c r="BJ41" s="771"/>
      <c r="BK41" s="771"/>
      <c r="BL41" s="234"/>
      <c r="BM41" s="702" t="s">
        <v>350</v>
      </c>
      <c r="BN41" s="702"/>
      <c r="BO41" s="702"/>
      <c r="BP41" s="702"/>
      <c r="BQ41" s="702"/>
      <c r="BR41" s="702"/>
      <c r="BS41" s="702"/>
      <c r="BT41" s="702"/>
      <c r="BU41" s="703"/>
      <c r="BV41" s="757">
        <v>468</v>
      </c>
      <c r="BW41" s="758"/>
      <c r="BX41" s="758"/>
      <c r="BY41" s="758"/>
      <c r="BZ41" s="758"/>
      <c r="CA41" s="758"/>
      <c r="CB41" s="767"/>
      <c r="CD41" s="692" t="s">
        <v>351</v>
      </c>
      <c r="CE41" s="693"/>
      <c r="CF41" s="693"/>
      <c r="CG41" s="693"/>
      <c r="CH41" s="693"/>
      <c r="CI41" s="693"/>
      <c r="CJ41" s="693"/>
      <c r="CK41" s="693"/>
      <c r="CL41" s="693"/>
      <c r="CM41" s="693"/>
      <c r="CN41" s="693"/>
      <c r="CO41" s="693"/>
      <c r="CP41" s="693"/>
      <c r="CQ41" s="694"/>
      <c r="CR41" s="677" t="s">
        <v>137</v>
      </c>
      <c r="CS41" s="713"/>
      <c r="CT41" s="713"/>
      <c r="CU41" s="713"/>
      <c r="CV41" s="713"/>
      <c r="CW41" s="713"/>
      <c r="CX41" s="713"/>
      <c r="CY41" s="714"/>
      <c r="CZ41" s="682" t="s">
        <v>137</v>
      </c>
      <c r="DA41" s="711"/>
      <c r="DB41" s="711"/>
      <c r="DC41" s="715"/>
      <c r="DD41" s="686" t="s">
        <v>235</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353</v>
      </c>
      <c r="CE42" s="675"/>
      <c r="CF42" s="675"/>
      <c r="CG42" s="675"/>
      <c r="CH42" s="675"/>
      <c r="CI42" s="675"/>
      <c r="CJ42" s="675"/>
      <c r="CK42" s="675"/>
      <c r="CL42" s="675"/>
      <c r="CM42" s="675"/>
      <c r="CN42" s="675"/>
      <c r="CO42" s="675"/>
      <c r="CP42" s="675"/>
      <c r="CQ42" s="676"/>
      <c r="CR42" s="677">
        <v>2354737</v>
      </c>
      <c r="CS42" s="678"/>
      <c r="CT42" s="678"/>
      <c r="CU42" s="678"/>
      <c r="CV42" s="678"/>
      <c r="CW42" s="678"/>
      <c r="CX42" s="678"/>
      <c r="CY42" s="679"/>
      <c r="CZ42" s="682">
        <v>16.899999999999999</v>
      </c>
      <c r="DA42" s="683"/>
      <c r="DB42" s="683"/>
      <c r="DC42" s="778"/>
      <c r="DD42" s="686">
        <v>384425</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355</v>
      </c>
      <c r="CE43" s="675"/>
      <c r="CF43" s="675"/>
      <c r="CG43" s="675"/>
      <c r="CH43" s="675"/>
      <c r="CI43" s="675"/>
      <c r="CJ43" s="675"/>
      <c r="CK43" s="675"/>
      <c r="CL43" s="675"/>
      <c r="CM43" s="675"/>
      <c r="CN43" s="675"/>
      <c r="CO43" s="675"/>
      <c r="CP43" s="675"/>
      <c r="CQ43" s="676"/>
      <c r="CR43" s="677">
        <v>60304</v>
      </c>
      <c r="CS43" s="713"/>
      <c r="CT43" s="713"/>
      <c r="CU43" s="713"/>
      <c r="CV43" s="713"/>
      <c r="CW43" s="713"/>
      <c r="CX43" s="713"/>
      <c r="CY43" s="714"/>
      <c r="CZ43" s="682">
        <v>0.4</v>
      </c>
      <c r="DA43" s="711"/>
      <c r="DB43" s="711"/>
      <c r="DC43" s="715"/>
      <c r="DD43" s="686">
        <v>60304</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c r="B44" s="238" t="s">
        <v>356</v>
      </c>
      <c r="CD44" s="789" t="s">
        <v>307</v>
      </c>
      <c r="CE44" s="790"/>
      <c r="CF44" s="674" t="s">
        <v>357</v>
      </c>
      <c r="CG44" s="675"/>
      <c r="CH44" s="675"/>
      <c r="CI44" s="675"/>
      <c r="CJ44" s="675"/>
      <c r="CK44" s="675"/>
      <c r="CL44" s="675"/>
      <c r="CM44" s="675"/>
      <c r="CN44" s="675"/>
      <c r="CO44" s="675"/>
      <c r="CP44" s="675"/>
      <c r="CQ44" s="676"/>
      <c r="CR44" s="677">
        <v>2322285</v>
      </c>
      <c r="CS44" s="678"/>
      <c r="CT44" s="678"/>
      <c r="CU44" s="678"/>
      <c r="CV44" s="678"/>
      <c r="CW44" s="678"/>
      <c r="CX44" s="678"/>
      <c r="CY44" s="679"/>
      <c r="CZ44" s="682">
        <v>16.7</v>
      </c>
      <c r="DA44" s="683"/>
      <c r="DB44" s="683"/>
      <c r="DC44" s="778"/>
      <c r="DD44" s="686">
        <v>359697</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c r="CD45" s="791"/>
      <c r="CE45" s="792"/>
      <c r="CF45" s="674" t="s">
        <v>358</v>
      </c>
      <c r="CG45" s="675"/>
      <c r="CH45" s="675"/>
      <c r="CI45" s="675"/>
      <c r="CJ45" s="675"/>
      <c r="CK45" s="675"/>
      <c r="CL45" s="675"/>
      <c r="CM45" s="675"/>
      <c r="CN45" s="675"/>
      <c r="CO45" s="675"/>
      <c r="CP45" s="675"/>
      <c r="CQ45" s="676"/>
      <c r="CR45" s="677">
        <v>1329078</v>
      </c>
      <c r="CS45" s="713"/>
      <c r="CT45" s="713"/>
      <c r="CU45" s="713"/>
      <c r="CV45" s="713"/>
      <c r="CW45" s="713"/>
      <c r="CX45" s="713"/>
      <c r="CY45" s="714"/>
      <c r="CZ45" s="682">
        <v>9.5</v>
      </c>
      <c r="DA45" s="711"/>
      <c r="DB45" s="711"/>
      <c r="DC45" s="715"/>
      <c r="DD45" s="686">
        <v>109849</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c r="CD46" s="791"/>
      <c r="CE46" s="792"/>
      <c r="CF46" s="674" t="s">
        <v>359</v>
      </c>
      <c r="CG46" s="675"/>
      <c r="CH46" s="675"/>
      <c r="CI46" s="675"/>
      <c r="CJ46" s="675"/>
      <c r="CK46" s="675"/>
      <c r="CL46" s="675"/>
      <c r="CM46" s="675"/>
      <c r="CN46" s="675"/>
      <c r="CO46" s="675"/>
      <c r="CP46" s="675"/>
      <c r="CQ46" s="676"/>
      <c r="CR46" s="677">
        <v>940370</v>
      </c>
      <c r="CS46" s="678"/>
      <c r="CT46" s="678"/>
      <c r="CU46" s="678"/>
      <c r="CV46" s="678"/>
      <c r="CW46" s="678"/>
      <c r="CX46" s="678"/>
      <c r="CY46" s="679"/>
      <c r="CZ46" s="682">
        <v>6.7</v>
      </c>
      <c r="DA46" s="683"/>
      <c r="DB46" s="683"/>
      <c r="DC46" s="778"/>
      <c r="DD46" s="686">
        <v>241679</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c r="CD47" s="791"/>
      <c r="CE47" s="792"/>
      <c r="CF47" s="674" t="s">
        <v>360</v>
      </c>
      <c r="CG47" s="675"/>
      <c r="CH47" s="675"/>
      <c r="CI47" s="675"/>
      <c r="CJ47" s="675"/>
      <c r="CK47" s="675"/>
      <c r="CL47" s="675"/>
      <c r="CM47" s="675"/>
      <c r="CN47" s="675"/>
      <c r="CO47" s="675"/>
      <c r="CP47" s="675"/>
      <c r="CQ47" s="676"/>
      <c r="CR47" s="677">
        <v>32452</v>
      </c>
      <c r="CS47" s="713"/>
      <c r="CT47" s="713"/>
      <c r="CU47" s="713"/>
      <c r="CV47" s="713"/>
      <c r="CW47" s="713"/>
      <c r="CX47" s="713"/>
      <c r="CY47" s="714"/>
      <c r="CZ47" s="682">
        <v>0.2</v>
      </c>
      <c r="DA47" s="711"/>
      <c r="DB47" s="711"/>
      <c r="DC47" s="715"/>
      <c r="DD47" s="686">
        <v>24728</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c r="CD48" s="793"/>
      <c r="CE48" s="794"/>
      <c r="CF48" s="674" t="s">
        <v>361</v>
      </c>
      <c r="CG48" s="675"/>
      <c r="CH48" s="675"/>
      <c r="CI48" s="675"/>
      <c r="CJ48" s="675"/>
      <c r="CK48" s="675"/>
      <c r="CL48" s="675"/>
      <c r="CM48" s="675"/>
      <c r="CN48" s="675"/>
      <c r="CO48" s="675"/>
      <c r="CP48" s="675"/>
      <c r="CQ48" s="676"/>
      <c r="CR48" s="677" t="s">
        <v>235</v>
      </c>
      <c r="CS48" s="678"/>
      <c r="CT48" s="678"/>
      <c r="CU48" s="678"/>
      <c r="CV48" s="678"/>
      <c r="CW48" s="678"/>
      <c r="CX48" s="678"/>
      <c r="CY48" s="679"/>
      <c r="CZ48" s="682" t="s">
        <v>235</v>
      </c>
      <c r="DA48" s="683"/>
      <c r="DB48" s="683"/>
      <c r="DC48" s="778"/>
      <c r="DD48" s="686" t="s">
        <v>235</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c r="CD49" s="722" t="s">
        <v>362</v>
      </c>
      <c r="CE49" s="723"/>
      <c r="CF49" s="723"/>
      <c r="CG49" s="723"/>
      <c r="CH49" s="723"/>
      <c r="CI49" s="723"/>
      <c r="CJ49" s="723"/>
      <c r="CK49" s="723"/>
      <c r="CL49" s="723"/>
      <c r="CM49" s="723"/>
      <c r="CN49" s="723"/>
      <c r="CO49" s="723"/>
      <c r="CP49" s="723"/>
      <c r="CQ49" s="724"/>
      <c r="CR49" s="757">
        <v>13932962</v>
      </c>
      <c r="CS49" s="747"/>
      <c r="CT49" s="747"/>
      <c r="CU49" s="747"/>
      <c r="CV49" s="747"/>
      <c r="CW49" s="747"/>
      <c r="CX49" s="747"/>
      <c r="CY49" s="779"/>
      <c r="CZ49" s="762">
        <v>100</v>
      </c>
      <c r="DA49" s="780"/>
      <c r="DB49" s="780"/>
      <c r="DC49" s="781"/>
      <c r="DD49" s="782">
        <v>6687685</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row r="51" spans="82:133" hidden="1"/>
    <row r="52" spans="82:133" hidden="1"/>
    <row r="53" spans="82:133" hidden="1"/>
  </sheetData>
  <sheetProtection algorithmName="SHA-512" hashValue="1UGzpCp47/kuLATO0FcFFV9UzX6hn5O63iEflMhCzrPjbFc0fwsXzjSvulWQkXBDvgijMcsfZaONKB/AAmu0MQ==" saltValue="BfsblGtyZSpP+bPjKgn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364</v>
      </c>
      <c r="DK2" s="825"/>
      <c r="DL2" s="825"/>
      <c r="DM2" s="825"/>
      <c r="DN2" s="825"/>
      <c r="DO2" s="826"/>
      <c r="DP2" s="247"/>
      <c r="DQ2" s="824" t="s">
        <v>365</v>
      </c>
      <c r="DR2" s="825"/>
      <c r="DS2" s="825"/>
      <c r="DT2" s="825"/>
      <c r="DU2" s="825"/>
      <c r="DV2" s="825"/>
      <c r="DW2" s="825"/>
      <c r="DX2" s="825"/>
      <c r="DY2" s="825"/>
      <c r="DZ2" s="826"/>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827" t="s">
        <v>366</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818" t="s">
        <v>368</v>
      </c>
      <c r="B5" s="819"/>
      <c r="C5" s="819"/>
      <c r="D5" s="819"/>
      <c r="E5" s="819"/>
      <c r="F5" s="819"/>
      <c r="G5" s="819"/>
      <c r="H5" s="819"/>
      <c r="I5" s="819"/>
      <c r="J5" s="819"/>
      <c r="K5" s="819"/>
      <c r="L5" s="819"/>
      <c r="M5" s="819"/>
      <c r="N5" s="819"/>
      <c r="O5" s="819"/>
      <c r="P5" s="820"/>
      <c r="Q5" s="795" t="s">
        <v>369</v>
      </c>
      <c r="R5" s="796"/>
      <c r="S5" s="796"/>
      <c r="T5" s="796"/>
      <c r="U5" s="797"/>
      <c r="V5" s="795" t="s">
        <v>370</v>
      </c>
      <c r="W5" s="796"/>
      <c r="X5" s="796"/>
      <c r="Y5" s="796"/>
      <c r="Z5" s="797"/>
      <c r="AA5" s="795" t="s">
        <v>371</v>
      </c>
      <c r="AB5" s="796"/>
      <c r="AC5" s="796"/>
      <c r="AD5" s="796"/>
      <c r="AE5" s="796"/>
      <c r="AF5" s="828" t="s">
        <v>372</v>
      </c>
      <c r="AG5" s="796"/>
      <c r="AH5" s="796"/>
      <c r="AI5" s="796"/>
      <c r="AJ5" s="807"/>
      <c r="AK5" s="796" t="s">
        <v>373</v>
      </c>
      <c r="AL5" s="796"/>
      <c r="AM5" s="796"/>
      <c r="AN5" s="796"/>
      <c r="AO5" s="797"/>
      <c r="AP5" s="795" t="s">
        <v>374</v>
      </c>
      <c r="AQ5" s="796"/>
      <c r="AR5" s="796"/>
      <c r="AS5" s="796"/>
      <c r="AT5" s="797"/>
      <c r="AU5" s="795" t="s">
        <v>375</v>
      </c>
      <c r="AV5" s="796"/>
      <c r="AW5" s="796"/>
      <c r="AX5" s="796"/>
      <c r="AY5" s="807"/>
      <c r="AZ5" s="254"/>
      <c r="BA5" s="254"/>
      <c r="BB5" s="254"/>
      <c r="BC5" s="254"/>
      <c r="BD5" s="254"/>
      <c r="BE5" s="255"/>
      <c r="BF5" s="255"/>
      <c r="BG5" s="255"/>
      <c r="BH5" s="255"/>
      <c r="BI5" s="255"/>
      <c r="BJ5" s="255"/>
      <c r="BK5" s="255"/>
      <c r="BL5" s="255"/>
      <c r="BM5" s="255"/>
      <c r="BN5" s="255"/>
      <c r="BO5" s="255"/>
      <c r="BP5" s="255"/>
      <c r="BQ5" s="818" t="s">
        <v>376</v>
      </c>
      <c r="BR5" s="819"/>
      <c r="BS5" s="819"/>
      <c r="BT5" s="819"/>
      <c r="BU5" s="819"/>
      <c r="BV5" s="819"/>
      <c r="BW5" s="819"/>
      <c r="BX5" s="819"/>
      <c r="BY5" s="819"/>
      <c r="BZ5" s="819"/>
      <c r="CA5" s="819"/>
      <c r="CB5" s="819"/>
      <c r="CC5" s="819"/>
      <c r="CD5" s="819"/>
      <c r="CE5" s="819"/>
      <c r="CF5" s="819"/>
      <c r="CG5" s="820"/>
      <c r="CH5" s="795" t="s">
        <v>377</v>
      </c>
      <c r="CI5" s="796"/>
      <c r="CJ5" s="796"/>
      <c r="CK5" s="796"/>
      <c r="CL5" s="797"/>
      <c r="CM5" s="795" t="s">
        <v>378</v>
      </c>
      <c r="CN5" s="796"/>
      <c r="CO5" s="796"/>
      <c r="CP5" s="796"/>
      <c r="CQ5" s="797"/>
      <c r="CR5" s="795" t="s">
        <v>379</v>
      </c>
      <c r="CS5" s="796"/>
      <c r="CT5" s="796"/>
      <c r="CU5" s="796"/>
      <c r="CV5" s="797"/>
      <c r="CW5" s="795" t="s">
        <v>380</v>
      </c>
      <c r="CX5" s="796"/>
      <c r="CY5" s="796"/>
      <c r="CZ5" s="796"/>
      <c r="DA5" s="797"/>
      <c r="DB5" s="795" t="s">
        <v>381</v>
      </c>
      <c r="DC5" s="796"/>
      <c r="DD5" s="796"/>
      <c r="DE5" s="796"/>
      <c r="DF5" s="797"/>
      <c r="DG5" s="801" t="s">
        <v>382</v>
      </c>
      <c r="DH5" s="802"/>
      <c r="DI5" s="802"/>
      <c r="DJ5" s="802"/>
      <c r="DK5" s="803"/>
      <c r="DL5" s="801" t="s">
        <v>383</v>
      </c>
      <c r="DM5" s="802"/>
      <c r="DN5" s="802"/>
      <c r="DO5" s="802"/>
      <c r="DP5" s="803"/>
      <c r="DQ5" s="795" t="s">
        <v>384</v>
      </c>
      <c r="DR5" s="796"/>
      <c r="DS5" s="796"/>
      <c r="DT5" s="796"/>
      <c r="DU5" s="797"/>
      <c r="DV5" s="795" t="s">
        <v>375</v>
      </c>
      <c r="DW5" s="796"/>
      <c r="DX5" s="796"/>
      <c r="DY5" s="796"/>
      <c r="DZ5" s="807"/>
      <c r="EA5" s="252"/>
    </row>
    <row r="6" spans="1:131" s="253" customFormat="1" ht="26.25" customHeight="1" thickBot="1">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c r="A7" s="256">
        <v>1</v>
      </c>
      <c r="B7" s="809" t="s">
        <v>385</v>
      </c>
      <c r="C7" s="810"/>
      <c r="D7" s="810"/>
      <c r="E7" s="810"/>
      <c r="F7" s="810"/>
      <c r="G7" s="810"/>
      <c r="H7" s="810"/>
      <c r="I7" s="810"/>
      <c r="J7" s="810"/>
      <c r="K7" s="810"/>
      <c r="L7" s="810"/>
      <c r="M7" s="810"/>
      <c r="N7" s="810"/>
      <c r="O7" s="810"/>
      <c r="P7" s="811"/>
      <c r="Q7" s="812">
        <v>14527</v>
      </c>
      <c r="R7" s="813"/>
      <c r="S7" s="813"/>
      <c r="T7" s="813"/>
      <c r="U7" s="813"/>
      <c r="V7" s="813">
        <v>13975</v>
      </c>
      <c r="W7" s="813"/>
      <c r="X7" s="813"/>
      <c r="Y7" s="813"/>
      <c r="Z7" s="813"/>
      <c r="AA7" s="813">
        <v>552</v>
      </c>
      <c r="AB7" s="813"/>
      <c r="AC7" s="813"/>
      <c r="AD7" s="813"/>
      <c r="AE7" s="814"/>
      <c r="AF7" s="815">
        <v>188</v>
      </c>
      <c r="AG7" s="816"/>
      <c r="AH7" s="816"/>
      <c r="AI7" s="816"/>
      <c r="AJ7" s="817"/>
      <c r="AK7" s="852">
        <v>1523</v>
      </c>
      <c r="AL7" s="853"/>
      <c r="AM7" s="853"/>
      <c r="AN7" s="853"/>
      <c r="AO7" s="853"/>
      <c r="AP7" s="853">
        <v>12916</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c r="BT7" s="857"/>
      <c r="BU7" s="857"/>
      <c r="BV7" s="857"/>
      <c r="BW7" s="857"/>
      <c r="BX7" s="857"/>
      <c r="BY7" s="857"/>
      <c r="BZ7" s="857"/>
      <c r="CA7" s="857"/>
      <c r="CB7" s="857"/>
      <c r="CC7" s="857"/>
      <c r="CD7" s="857"/>
      <c r="CE7" s="857"/>
      <c r="CF7" s="857"/>
      <c r="CG7" s="858"/>
      <c r="CH7" s="849"/>
      <c r="CI7" s="850"/>
      <c r="CJ7" s="850"/>
      <c r="CK7" s="850"/>
      <c r="CL7" s="851"/>
      <c r="CM7" s="849"/>
      <c r="CN7" s="850"/>
      <c r="CO7" s="850"/>
      <c r="CP7" s="850"/>
      <c r="CQ7" s="851"/>
      <c r="CR7" s="849"/>
      <c r="CS7" s="850"/>
      <c r="CT7" s="850"/>
      <c r="CU7" s="850"/>
      <c r="CV7" s="851"/>
      <c r="CW7" s="849"/>
      <c r="CX7" s="850"/>
      <c r="CY7" s="850"/>
      <c r="CZ7" s="850"/>
      <c r="DA7" s="851"/>
      <c r="DB7" s="849"/>
      <c r="DC7" s="850"/>
      <c r="DD7" s="850"/>
      <c r="DE7" s="850"/>
      <c r="DF7" s="851"/>
      <c r="DG7" s="849"/>
      <c r="DH7" s="850"/>
      <c r="DI7" s="850"/>
      <c r="DJ7" s="850"/>
      <c r="DK7" s="851"/>
      <c r="DL7" s="849"/>
      <c r="DM7" s="850"/>
      <c r="DN7" s="850"/>
      <c r="DO7" s="850"/>
      <c r="DP7" s="851"/>
      <c r="DQ7" s="849"/>
      <c r="DR7" s="850"/>
      <c r="DS7" s="850"/>
      <c r="DT7" s="850"/>
      <c r="DU7" s="851"/>
      <c r="DV7" s="830"/>
      <c r="DW7" s="831"/>
      <c r="DX7" s="831"/>
      <c r="DY7" s="831"/>
      <c r="DZ7" s="832"/>
      <c r="EA7" s="252"/>
    </row>
    <row r="8" spans="1:131" s="253" customFormat="1" ht="26.25" customHeight="1">
      <c r="A8" s="259">
        <v>2</v>
      </c>
      <c r="B8" s="833" t="s">
        <v>386</v>
      </c>
      <c r="C8" s="834"/>
      <c r="D8" s="834"/>
      <c r="E8" s="834"/>
      <c r="F8" s="834"/>
      <c r="G8" s="834"/>
      <c r="H8" s="834"/>
      <c r="I8" s="834"/>
      <c r="J8" s="834"/>
      <c r="K8" s="834"/>
      <c r="L8" s="834"/>
      <c r="M8" s="834"/>
      <c r="N8" s="834"/>
      <c r="O8" s="834"/>
      <c r="P8" s="835"/>
      <c r="Q8" s="836">
        <v>40</v>
      </c>
      <c r="R8" s="837"/>
      <c r="S8" s="837"/>
      <c r="T8" s="837"/>
      <c r="U8" s="837"/>
      <c r="V8" s="837">
        <v>40</v>
      </c>
      <c r="W8" s="837"/>
      <c r="X8" s="837"/>
      <c r="Y8" s="837"/>
      <c r="Z8" s="837"/>
      <c r="AA8" s="837">
        <v>0</v>
      </c>
      <c r="AB8" s="837"/>
      <c r="AC8" s="837"/>
      <c r="AD8" s="837"/>
      <c r="AE8" s="838"/>
      <c r="AF8" s="839" t="s">
        <v>137</v>
      </c>
      <c r="AG8" s="840"/>
      <c r="AH8" s="840"/>
      <c r="AI8" s="840"/>
      <c r="AJ8" s="841"/>
      <c r="AK8" s="842">
        <v>6</v>
      </c>
      <c r="AL8" s="843"/>
      <c r="AM8" s="843"/>
      <c r="AN8" s="843"/>
      <c r="AO8" s="843"/>
      <c r="AP8" s="843">
        <v>14</v>
      </c>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c r="A9" s="259">
        <v>3</v>
      </c>
      <c r="B9" s="833" t="s">
        <v>387</v>
      </c>
      <c r="C9" s="834"/>
      <c r="D9" s="834"/>
      <c r="E9" s="834"/>
      <c r="F9" s="834"/>
      <c r="G9" s="834"/>
      <c r="H9" s="834"/>
      <c r="I9" s="834"/>
      <c r="J9" s="834"/>
      <c r="K9" s="834"/>
      <c r="L9" s="834"/>
      <c r="M9" s="834"/>
      <c r="N9" s="834"/>
      <c r="O9" s="834"/>
      <c r="P9" s="835"/>
      <c r="Q9" s="836">
        <v>1</v>
      </c>
      <c r="R9" s="837"/>
      <c r="S9" s="837"/>
      <c r="T9" s="837"/>
      <c r="U9" s="837"/>
      <c r="V9" s="837">
        <v>1</v>
      </c>
      <c r="W9" s="837"/>
      <c r="X9" s="837"/>
      <c r="Y9" s="837"/>
      <c r="Z9" s="837"/>
      <c r="AA9" s="837">
        <v>0</v>
      </c>
      <c r="AB9" s="837"/>
      <c r="AC9" s="837"/>
      <c r="AD9" s="837"/>
      <c r="AE9" s="838"/>
      <c r="AF9" s="839" t="s">
        <v>137</v>
      </c>
      <c r="AG9" s="840"/>
      <c r="AH9" s="840"/>
      <c r="AI9" s="840"/>
      <c r="AJ9" s="841"/>
      <c r="AK9" s="842">
        <v>0</v>
      </c>
      <c r="AL9" s="843"/>
      <c r="AM9" s="843"/>
      <c r="AN9" s="843"/>
      <c r="AO9" s="843"/>
      <c r="AP9" s="843" t="s">
        <v>601</v>
      </c>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388</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c r="A23" s="262" t="s">
        <v>389</v>
      </c>
      <c r="B23" s="868" t="s">
        <v>390</v>
      </c>
      <c r="C23" s="869"/>
      <c r="D23" s="869"/>
      <c r="E23" s="869"/>
      <c r="F23" s="869"/>
      <c r="G23" s="869"/>
      <c r="H23" s="869"/>
      <c r="I23" s="869"/>
      <c r="J23" s="869"/>
      <c r="K23" s="869"/>
      <c r="L23" s="869"/>
      <c r="M23" s="869"/>
      <c r="N23" s="869"/>
      <c r="O23" s="869"/>
      <c r="P23" s="870"/>
      <c r="Q23" s="871">
        <f>SUM(Q7:U22)</f>
        <v>14568</v>
      </c>
      <c r="R23" s="872"/>
      <c r="S23" s="872"/>
      <c r="T23" s="872"/>
      <c r="U23" s="872"/>
      <c r="V23" s="872">
        <f>SUM(V7:Z22)</f>
        <v>14016</v>
      </c>
      <c r="W23" s="872"/>
      <c r="X23" s="872"/>
      <c r="Y23" s="872"/>
      <c r="Z23" s="872"/>
      <c r="AA23" s="872">
        <f>SUM(AA7:AE22)</f>
        <v>552</v>
      </c>
      <c r="AB23" s="872"/>
      <c r="AC23" s="872"/>
      <c r="AD23" s="872"/>
      <c r="AE23" s="873"/>
      <c r="AF23" s="874">
        <v>188</v>
      </c>
      <c r="AG23" s="872"/>
      <c r="AH23" s="872"/>
      <c r="AI23" s="872"/>
      <c r="AJ23" s="875"/>
      <c r="AK23" s="876"/>
      <c r="AL23" s="877"/>
      <c r="AM23" s="877"/>
      <c r="AN23" s="877"/>
      <c r="AO23" s="877"/>
      <c r="AP23" s="872">
        <f>SUM(AP7:AT22)</f>
        <v>12930</v>
      </c>
      <c r="AQ23" s="872"/>
      <c r="AR23" s="872"/>
      <c r="AS23" s="872"/>
      <c r="AT23" s="872"/>
      <c r="AU23" s="878"/>
      <c r="AV23" s="878"/>
      <c r="AW23" s="878"/>
      <c r="AX23" s="878"/>
      <c r="AY23" s="879"/>
      <c r="AZ23" s="887" t="s">
        <v>137</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c r="A24" s="886" t="s">
        <v>391</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c r="A25" s="827" t="s">
        <v>392</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c r="A26" s="818" t="s">
        <v>368</v>
      </c>
      <c r="B26" s="819"/>
      <c r="C26" s="819"/>
      <c r="D26" s="819"/>
      <c r="E26" s="819"/>
      <c r="F26" s="819"/>
      <c r="G26" s="819"/>
      <c r="H26" s="819"/>
      <c r="I26" s="819"/>
      <c r="J26" s="819"/>
      <c r="K26" s="819"/>
      <c r="L26" s="819"/>
      <c r="M26" s="819"/>
      <c r="N26" s="819"/>
      <c r="O26" s="819"/>
      <c r="P26" s="820"/>
      <c r="Q26" s="795" t="s">
        <v>393</v>
      </c>
      <c r="R26" s="796"/>
      <c r="S26" s="796"/>
      <c r="T26" s="796"/>
      <c r="U26" s="797"/>
      <c r="V26" s="795" t="s">
        <v>394</v>
      </c>
      <c r="W26" s="796"/>
      <c r="X26" s="796"/>
      <c r="Y26" s="796"/>
      <c r="Z26" s="797"/>
      <c r="AA26" s="795" t="s">
        <v>395</v>
      </c>
      <c r="AB26" s="796"/>
      <c r="AC26" s="796"/>
      <c r="AD26" s="796"/>
      <c r="AE26" s="796"/>
      <c r="AF26" s="890" t="s">
        <v>396</v>
      </c>
      <c r="AG26" s="891"/>
      <c r="AH26" s="891"/>
      <c r="AI26" s="891"/>
      <c r="AJ26" s="892"/>
      <c r="AK26" s="796" t="s">
        <v>397</v>
      </c>
      <c r="AL26" s="796"/>
      <c r="AM26" s="796"/>
      <c r="AN26" s="796"/>
      <c r="AO26" s="797"/>
      <c r="AP26" s="795" t="s">
        <v>398</v>
      </c>
      <c r="AQ26" s="796"/>
      <c r="AR26" s="796"/>
      <c r="AS26" s="796"/>
      <c r="AT26" s="797"/>
      <c r="AU26" s="795" t="s">
        <v>399</v>
      </c>
      <c r="AV26" s="796"/>
      <c r="AW26" s="796"/>
      <c r="AX26" s="796"/>
      <c r="AY26" s="797"/>
      <c r="AZ26" s="795" t="s">
        <v>400</v>
      </c>
      <c r="BA26" s="796"/>
      <c r="BB26" s="796"/>
      <c r="BC26" s="796"/>
      <c r="BD26" s="797"/>
      <c r="BE26" s="795" t="s">
        <v>375</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c r="A28" s="264">
        <v>1</v>
      </c>
      <c r="B28" s="809" t="s">
        <v>401</v>
      </c>
      <c r="C28" s="810"/>
      <c r="D28" s="810"/>
      <c r="E28" s="810"/>
      <c r="F28" s="810"/>
      <c r="G28" s="810"/>
      <c r="H28" s="810"/>
      <c r="I28" s="810"/>
      <c r="J28" s="810"/>
      <c r="K28" s="810"/>
      <c r="L28" s="810"/>
      <c r="M28" s="810"/>
      <c r="N28" s="810"/>
      <c r="O28" s="810"/>
      <c r="P28" s="811"/>
      <c r="Q28" s="900">
        <v>3033</v>
      </c>
      <c r="R28" s="901"/>
      <c r="S28" s="901"/>
      <c r="T28" s="901"/>
      <c r="U28" s="901"/>
      <c r="V28" s="901">
        <v>3082</v>
      </c>
      <c r="W28" s="901"/>
      <c r="X28" s="901"/>
      <c r="Y28" s="901"/>
      <c r="Z28" s="901"/>
      <c r="AA28" s="901">
        <v>-49</v>
      </c>
      <c r="AB28" s="901"/>
      <c r="AC28" s="901"/>
      <c r="AD28" s="901"/>
      <c r="AE28" s="902"/>
      <c r="AF28" s="903">
        <v>-49</v>
      </c>
      <c r="AG28" s="901"/>
      <c r="AH28" s="901"/>
      <c r="AI28" s="901"/>
      <c r="AJ28" s="904"/>
      <c r="AK28" s="905">
        <v>437</v>
      </c>
      <c r="AL28" s="896"/>
      <c r="AM28" s="896"/>
      <c r="AN28" s="896"/>
      <c r="AO28" s="896"/>
      <c r="AP28" s="896" t="s">
        <v>602</v>
      </c>
      <c r="AQ28" s="896"/>
      <c r="AR28" s="896"/>
      <c r="AS28" s="896"/>
      <c r="AT28" s="896"/>
      <c r="AU28" s="896" t="s">
        <v>603</v>
      </c>
      <c r="AV28" s="896"/>
      <c r="AW28" s="896"/>
      <c r="AX28" s="896"/>
      <c r="AY28" s="896"/>
      <c r="AZ28" s="897" t="s">
        <v>602</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c r="A29" s="264">
        <v>2</v>
      </c>
      <c r="B29" s="833" t="s">
        <v>402</v>
      </c>
      <c r="C29" s="834"/>
      <c r="D29" s="834"/>
      <c r="E29" s="834"/>
      <c r="F29" s="834"/>
      <c r="G29" s="834"/>
      <c r="H29" s="834"/>
      <c r="I29" s="834"/>
      <c r="J29" s="834"/>
      <c r="K29" s="834"/>
      <c r="L29" s="834"/>
      <c r="M29" s="834"/>
      <c r="N29" s="834"/>
      <c r="O29" s="834"/>
      <c r="P29" s="835"/>
      <c r="Q29" s="836">
        <v>5</v>
      </c>
      <c r="R29" s="837"/>
      <c r="S29" s="837"/>
      <c r="T29" s="837"/>
      <c r="U29" s="837"/>
      <c r="V29" s="837">
        <v>5</v>
      </c>
      <c r="W29" s="837"/>
      <c r="X29" s="837"/>
      <c r="Y29" s="837"/>
      <c r="Z29" s="837"/>
      <c r="AA29" s="837">
        <v>0</v>
      </c>
      <c r="AB29" s="837"/>
      <c r="AC29" s="837"/>
      <c r="AD29" s="837"/>
      <c r="AE29" s="838"/>
      <c r="AF29" s="839" t="s">
        <v>403</v>
      </c>
      <c r="AG29" s="840"/>
      <c r="AH29" s="840"/>
      <c r="AI29" s="840"/>
      <c r="AJ29" s="841"/>
      <c r="AK29" s="908">
        <v>4</v>
      </c>
      <c r="AL29" s="909"/>
      <c r="AM29" s="909"/>
      <c r="AN29" s="909"/>
      <c r="AO29" s="909"/>
      <c r="AP29" s="909" t="s">
        <v>602</v>
      </c>
      <c r="AQ29" s="909"/>
      <c r="AR29" s="909"/>
      <c r="AS29" s="909"/>
      <c r="AT29" s="909"/>
      <c r="AU29" s="909" t="s">
        <v>602</v>
      </c>
      <c r="AV29" s="909"/>
      <c r="AW29" s="909"/>
      <c r="AX29" s="909"/>
      <c r="AY29" s="909"/>
      <c r="AZ29" s="909" t="s">
        <v>602</v>
      </c>
      <c r="BA29" s="909"/>
      <c r="BB29" s="909"/>
      <c r="BC29" s="909"/>
      <c r="BD29" s="909"/>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c r="A30" s="264">
        <v>3</v>
      </c>
      <c r="B30" s="833" t="s">
        <v>404</v>
      </c>
      <c r="C30" s="834"/>
      <c r="D30" s="834"/>
      <c r="E30" s="834"/>
      <c r="F30" s="834"/>
      <c r="G30" s="834"/>
      <c r="H30" s="834"/>
      <c r="I30" s="834"/>
      <c r="J30" s="834"/>
      <c r="K30" s="834"/>
      <c r="L30" s="834"/>
      <c r="M30" s="834"/>
      <c r="N30" s="834"/>
      <c r="O30" s="834"/>
      <c r="P30" s="835"/>
      <c r="Q30" s="836">
        <v>2112</v>
      </c>
      <c r="R30" s="837"/>
      <c r="S30" s="837"/>
      <c r="T30" s="837"/>
      <c r="U30" s="837"/>
      <c r="V30" s="837">
        <v>2097</v>
      </c>
      <c r="W30" s="837"/>
      <c r="X30" s="837"/>
      <c r="Y30" s="837"/>
      <c r="Z30" s="837"/>
      <c r="AA30" s="837">
        <v>15</v>
      </c>
      <c r="AB30" s="837"/>
      <c r="AC30" s="837"/>
      <c r="AD30" s="837"/>
      <c r="AE30" s="838"/>
      <c r="AF30" s="839">
        <v>15</v>
      </c>
      <c r="AG30" s="840"/>
      <c r="AH30" s="840"/>
      <c r="AI30" s="840"/>
      <c r="AJ30" s="841"/>
      <c r="AK30" s="908">
        <v>280</v>
      </c>
      <c r="AL30" s="909"/>
      <c r="AM30" s="909"/>
      <c r="AN30" s="909"/>
      <c r="AO30" s="909"/>
      <c r="AP30" s="909" t="s">
        <v>602</v>
      </c>
      <c r="AQ30" s="909"/>
      <c r="AR30" s="909"/>
      <c r="AS30" s="909"/>
      <c r="AT30" s="909"/>
      <c r="AU30" s="909" t="s">
        <v>602</v>
      </c>
      <c r="AV30" s="909"/>
      <c r="AW30" s="909"/>
      <c r="AX30" s="909"/>
      <c r="AY30" s="909"/>
      <c r="AZ30" s="909" t="s">
        <v>602</v>
      </c>
      <c r="BA30" s="909"/>
      <c r="BB30" s="909"/>
      <c r="BC30" s="909"/>
      <c r="BD30" s="909"/>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c r="A31" s="264">
        <v>4</v>
      </c>
      <c r="B31" s="833" t="s">
        <v>405</v>
      </c>
      <c r="C31" s="834"/>
      <c r="D31" s="834"/>
      <c r="E31" s="834"/>
      <c r="F31" s="834"/>
      <c r="G31" s="834"/>
      <c r="H31" s="834"/>
      <c r="I31" s="834"/>
      <c r="J31" s="834"/>
      <c r="K31" s="834"/>
      <c r="L31" s="834"/>
      <c r="M31" s="834"/>
      <c r="N31" s="834"/>
      <c r="O31" s="834"/>
      <c r="P31" s="835"/>
      <c r="Q31" s="836">
        <v>294</v>
      </c>
      <c r="R31" s="837"/>
      <c r="S31" s="837"/>
      <c r="T31" s="837"/>
      <c r="U31" s="837"/>
      <c r="V31" s="837">
        <v>282</v>
      </c>
      <c r="W31" s="837"/>
      <c r="X31" s="837"/>
      <c r="Y31" s="837"/>
      <c r="Z31" s="837"/>
      <c r="AA31" s="837">
        <v>12</v>
      </c>
      <c r="AB31" s="837"/>
      <c r="AC31" s="837"/>
      <c r="AD31" s="837"/>
      <c r="AE31" s="838"/>
      <c r="AF31" s="839">
        <v>12</v>
      </c>
      <c r="AG31" s="840"/>
      <c r="AH31" s="840"/>
      <c r="AI31" s="840"/>
      <c r="AJ31" s="841"/>
      <c r="AK31" s="908">
        <v>87</v>
      </c>
      <c r="AL31" s="909"/>
      <c r="AM31" s="909"/>
      <c r="AN31" s="909"/>
      <c r="AO31" s="909"/>
      <c r="AP31" s="909" t="s">
        <v>602</v>
      </c>
      <c r="AQ31" s="909"/>
      <c r="AR31" s="909"/>
      <c r="AS31" s="909"/>
      <c r="AT31" s="909"/>
      <c r="AU31" s="909" t="s">
        <v>602</v>
      </c>
      <c r="AV31" s="909"/>
      <c r="AW31" s="909"/>
      <c r="AX31" s="909"/>
      <c r="AY31" s="909"/>
      <c r="AZ31" s="909" t="s">
        <v>602</v>
      </c>
      <c r="BA31" s="909"/>
      <c r="BB31" s="909"/>
      <c r="BC31" s="909"/>
      <c r="BD31" s="909"/>
      <c r="BE31" s="906"/>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c r="A32" s="264">
        <v>5</v>
      </c>
      <c r="B32" s="833" t="s">
        <v>406</v>
      </c>
      <c r="C32" s="834"/>
      <c r="D32" s="834"/>
      <c r="E32" s="834"/>
      <c r="F32" s="834"/>
      <c r="G32" s="834"/>
      <c r="H32" s="834"/>
      <c r="I32" s="834"/>
      <c r="J32" s="834"/>
      <c r="K32" s="834"/>
      <c r="L32" s="834"/>
      <c r="M32" s="834"/>
      <c r="N32" s="834"/>
      <c r="O32" s="834"/>
      <c r="P32" s="835"/>
      <c r="Q32" s="836">
        <v>293</v>
      </c>
      <c r="R32" s="837"/>
      <c r="S32" s="837"/>
      <c r="T32" s="837"/>
      <c r="U32" s="837"/>
      <c r="V32" s="837">
        <v>255</v>
      </c>
      <c r="W32" s="837"/>
      <c r="X32" s="837"/>
      <c r="Y32" s="837"/>
      <c r="Z32" s="837"/>
      <c r="AA32" s="837">
        <v>38</v>
      </c>
      <c r="AB32" s="837"/>
      <c r="AC32" s="837"/>
      <c r="AD32" s="837"/>
      <c r="AE32" s="838"/>
      <c r="AF32" s="839">
        <v>357</v>
      </c>
      <c r="AG32" s="840"/>
      <c r="AH32" s="840"/>
      <c r="AI32" s="840"/>
      <c r="AJ32" s="841"/>
      <c r="AK32" s="908">
        <v>25</v>
      </c>
      <c r="AL32" s="909"/>
      <c r="AM32" s="909"/>
      <c r="AN32" s="909"/>
      <c r="AO32" s="909"/>
      <c r="AP32" s="909">
        <v>1620</v>
      </c>
      <c r="AQ32" s="909"/>
      <c r="AR32" s="909"/>
      <c r="AS32" s="909"/>
      <c r="AT32" s="909"/>
      <c r="AU32" s="909">
        <v>314</v>
      </c>
      <c r="AV32" s="909"/>
      <c r="AW32" s="909"/>
      <c r="AX32" s="909"/>
      <c r="AY32" s="909"/>
      <c r="AZ32" s="909" t="s">
        <v>602</v>
      </c>
      <c r="BA32" s="909"/>
      <c r="BB32" s="909"/>
      <c r="BC32" s="909"/>
      <c r="BD32" s="909"/>
      <c r="BE32" s="906" t="s">
        <v>407</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c r="A33" s="264">
        <v>6</v>
      </c>
      <c r="B33" s="833"/>
      <c r="C33" s="834"/>
      <c r="D33" s="834"/>
      <c r="E33" s="834"/>
      <c r="F33" s="834"/>
      <c r="G33" s="834"/>
      <c r="H33" s="834"/>
      <c r="I33" s="834"/>
      <c r="J33" s="834"/>
      <c r="K33" s="834"/>
      <c r="L33" s="834"/>
      <c r="M33" s="834"/>
      <c r="N33" s="834"/>
      <c r="O33" s="834"/>
      <c r="P33" s="835"/>
      <c r="Q33" s="836"/>
      <c r="R33" s="837"/>
      <c r="S33" s="837"/>
      <c r="T33" s="837"/>
      <c r="U33" s="837"/>
      <c r="V33" s="837"/>
      <c r="W33" s="837"/>
      <c r="X33" s="837"/>
      <c r="Y33" s="837"/>
      <c r="Z33" s="837"/>
      <c r="AA33" s="837"/>
      <c r="AB33" s="837"/>
      <c r="AC33" s="837"/>
      <c r="AD33" s="837"/>
      <c r="AE33" s="838"/>
      <c r="AF33" s="839"/>
      <c r="AG33" s="840"/>
      <c r="AH33" s="840"/>
      <c r="AI33" s="840"/>
      <c r="AJ33" s="841"/>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c r="A34" s="264">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408</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c r="A63" s="262" t="s">
        <v>389</v>
      </c>
      <c r="B63" s="868" t="s">
        <v>409</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334</v>
      </c>
      <c r="AG63" s="920"/>
      <c r="AH63" s="920"/>
      <c r="AI63" s="920"/>
      <c r="AJ63" s="921"/>
      <c r="AK63" s="922"/>
      <c r="AL63" s="917"/>
      <c r="AM63" s="917"/>
      <c r="AN63" s="917"/>
      <c r="AO63" s="917"/>
      <c r="AP63" s="920">
        <f>SUM(AP28:AT62)</f>
        <v>1620</v>
      </c>
      <c r="AQ63" s="920"/>
      <c r="AR63" s="920"/>
      <c r="AS63" s="920"/>
      <c r="AT63" s="920"/>
      <c r="AU63" s="920">
        <f>SUM(AU28:AY62)</f>
        <v>314</v>
      </c>
      <c r="AV63" s="920"/>
      <c r="AW63" s="920"/>
      <c r="AX63" s="920"/>
      <c r="AY63" s="920"/>
      <c r="AZ63" s="924"/>
      <c r="BA63" s="924"/>
      <c r="BB63" s="924"/>
      <c r="BC63" s="924"/>
      <c r="BD63" s="924"/>
      <c r="BE63" s="925"/>
      <c r="BF63" s="925"/>
      <c r="BG63" s="925"/>
      <c r="BH63" s="925"/>
      <c r="BI63" s="926"/>
      <c r="BJ63" s="927" t="s">
        <v>137</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c r="A66" s="818" t="s">
        <v>411</v>
      </c>
      <c r="B66" s="819"/>
      <c r="C66" s="819"/>
      <c r="D66" s="819"/>
      <c r="E66" s="819"/>
      <c r="F66" s="819"/>
      <c r="G66" s="819"/>
      <c r="H66" s="819"/>
      <c r="I66" s="819"/>
      <c r="J66" s="819"/>
      <c r="K66" s="819"/>
      <c r="L66" s="819"/>
      <c r="M66" s="819"/>
      <c r="N66" s="819"/>
      <c r="O66" s="819"/>
      <c r="P66" s="820"/>
      <c r="Q66" s="795" t="s">
        <v>412</v>
      </c>
      <c r="R66" s="796"/>
      <c r="S66" s="796"/>
      <c r="T66" s="796"/>
      <c r="U66" s="797"/>
      <c r="V66" s="795" t="s">
        <v>413</v>
      </c>
      <c r="W66" s="796"/>
      <c r="X66" s="796"/>
      <c r="Y66" s="796"/>
      <c r="Z66" s="797"/>
      <c r="AA66" s="795" t="s">
        <v>395</v>
      </c>
      <c r="AB66" s="796"/>
      <c r="AC66" s="796"/>
      <c r="AD66" s="796"/>
      <c r="AE66" s="797"/>
      <c r="AF66" s="930" t="s">
        <v>396</v>
      </c>
      <c r="AG66" s="891"/>
      <c r="AH66" s="891"/>
      <c r="AI66" s="891"/>
      <c r="AJ66" s="931"/>
      <c r="AK66" s="795" t="s">
        <v>414</v>
      </c>
      <c r="AL66" s="819"/>
      <c r="AM66" s="819"/>
      <c r="AN66" s="819"/>
      <c r="AO66" s="820"/>
      <c r="AP66" s="795" t="s">
        <v>415</v>
      </c>
      <c r="AQ66" s="796"/>
      <c r="AR66" s="796"/>
      <c r="AS66" s="796"/>
      <c r="AT66" s="797"/>
      <c r="AU66" s="795" t="s">
        <v>416</v>
      </c>
      <c r="AV66" s="796"/>
      <c r="AW66" s="796"/>
      <c r="AX66" s="796"/>
      <c r="AY66" s="797"/>
      <c r="AZ66" s="795" t="s">
        <v>375</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c r="A68" s="256">
        <v>1</v>
      </c>
      <c r="B68" s="947" t="s">
        <v>584</v>
      </c>
      <c r="C68" s="948"/>
      <c r="D68" s="948"/>
      <c r="E68" s="948"/>
      <c r="F68" s="948"/>
      <c r="G68" s="948"/>
      <c r="H68" s="948"/>
      <c r="I68" s="948"/>
      <c r="J68" s="948"/>
      <c r="K68" s="948"/>
      <c r="L68" s="948"/>
      <c r="M68" s="948"/>
      <c r="N68" s="948"/>
      <c r="O68" s="948"/>
      <c r="P68" s="949"/>
      <c r="Q68" s="950">
        <v>659</v>
      </c>
      <c r="R68" s="944"/>
      <c r="S68" s="944"/>
      <c r="T68" s="944"/>
      <c r="U68" s="944"/>
      <c r="V68" s="944">
        <v>649</v>
      </c>
      <c r="W68" s="944"/>
      <c r="X68" s="944"/>
      <c r="Y68" s="944"/>
      <c r="Z68" s="944"/>
      <c r="AA68" s="944">
        <v>10</v>
      </c>
      <c r="AB68" s="944"/>
      <c r="AC68" s="944"/>
      <c r="AD68" s="944"/>
      <c r="AE68" s="944"/>
      <c r="AF68" s="944">
        <v>10</v>
      </c>
      <c r="AG68" s="944"/>
      <c r="AH68" s="944"/>
      <c r="AI68" s="944"/>
      <c r="AJ68" s="944"/>
      <c r="AK68" s="944" t="s">
        <v>602</v>
      </c>
      <c r="AL68" s="944"/>
      <c r="AM68" s="944"/>
      <c r="AN68" s="944"/>
      <c r="AO68" s="944"/>
      <c r="AP68" s="944" t="s">
        <v>602</v>
      </c>
      <c r="AQ68" s="944"/>
      <c r="AR68" s="944"/>
      <c r="AS68" s="944"/>
      <c r="AT68" s="944"/>
      <c r="AU68" s="944" t="s">
        <v>602</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c r="A69" s="259">
        <v>2</v>
      </c>
      <c r="B69" s="951" t="s">
        <v>585</v>
      </c>
      <c r="C69" s="952"/>
      <c r="D69" s="952"/>
      <c r="E69" s="952"/>
      <c r="F69" s="952"/>
      <c r="G69" s="952"/>
      <c r="H69" s="952"/>
      <c r="I69" s="952"/>
      <c r="J69" s="952"/>
      <c r="K69" s="952"/>
      <c r="L69" s="952"/>
      <c r="M69" s="952"/>
      <c r="N69" s="952"/>
      <c r="O69" s="952"/>
      <c r="P69" s="953"/>
      <c r="Q69" s="954">
        <v>405</v>
      </c>
      <c r="R69" s="909"/>
      <c r="S69" s="909"/>
      <c r="T69" s="909"/>
      <c r="U69" s="909"/>
      <c r="V69" s="909">
        <v>403</v>
      </c>
      <c r="W69" s="909"/>
      <c r="X69" s="909"/>
      <c r="Y69" s="909"/>
      <c r="Z69" s="909"/>
      <c r="AA69" s="909">
        <v>2</v>
      </c>
      <c r="AB69" s="909"/>
      <c r="AC69" s="909"/>
      <c r="AD69" s="909"/>
      <c r="AE69" s="909"/>
      <c r="AF69" s="909">
        <v>2</v>
      </c>
      <c r="AG69" s="909"/>
      <c r="AH69" s="909"/>
      <c r="AI69" s="909"/>
      <c r="AJ69" s="909"/>
      <c r="AK69" s="909" t="s">
        <v>602</v>
      </c>
      <c r="AL69" s="909"/>
      <c r="AM69" s="909"/>
      <c r="AN69" s="909"/>
      <c r="AO69" s="909"/>
      <c r="AP69" s="909" t="s">
        <v>602</v>
      </c>
      <c r="AQ69" s="909"/>
      <c r="AR69" s="909"/>
      <c r="AS69" s="909"/>
      <c r="AT69" s="909"/>
      <c r="AU69" s="909" t="s">
        <v>602</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c r="A70" s="259">
        <v>3</v>
      </c>
      <c r="B70" s="951" t="s">
        <v>586</v>
      </c>
      <c r="C70" s="952"/>
      <c r="D70" s="952"/>
      <c r="E70" s="952"/>
      <c r="F70" s="952"/>
      <c r="G70" s="952"/>
      <c r="H70" s="952"/>
      <c r="I70" s="952"/>
      <c r="J70" s="952"/>
      <c r="K70" s="952"/>
      <c r="L70" s="952"/>
      <c r="M70" s="952"/>
      <c r="N70" s="952"/>
      <c r="O70" s="952"/>
      <c r="P70" s="953"/>
      <c r="Q70" s="954">
        <v>23</v>
      </c>
      <c r="R70" s="909"/>
      <c r="S70" s="909"/>
      <c r="T70" s="909"/>
      <c r="U70" s="909"/>
      <c r="V70" s="909">
        <v>21</v>
      </c>
      <c r="W70" s="909"/>
      <c r="X70" s="909"/>
      <c r="Y70" s="909"/>
      <c r="Z70" s="909"/>
      <c r="AA70" s="909">
        <v>2</v>
      </c>
      <c r="AB70" s="909"/>
      <c r="AC70" s="909"/>
      <c r="AD70" s="909"/>
      <c r="AE70" s="909"/>
      <c r="AF70" s="909">
        <v>2</v>
      </c>
      <c r="AG70" s="909"/>
      <c r="AH70" s="909"/>
      <c r="AI70" s="909"/>
      <c r="AJ70" s="909"/>
      <c r="AK70" s="909" t="s">
        <v>602</v>
      </c>
      <c r="AL70" s="909"/>
      <c r="AM70" s="909"/>
      <c r="AN70" s="909"/>
      <c r="AO70" s="909"/>
      <c r="AP70" s="909" t="s">
        <v>602</v>
      </c>
      <c r="AQ70" s="909"/>
      <c r="AR70" s="909"/>
      <c r="AS70" s="909"/>
      <c r="AT70" s="909"/>
      <c r="AU70" s="909" t="s">
        <v>602</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c r="A71" s="259">
        <v>4</v>
      </c>
      <c r="B71" s="951" t="s">
        <v>592</v>
      </c>
      <c r="C71" s="952"/>
      <c r="D71" s="952"/>
      <c r="E71" s="952"/>
      <c r="F71" s="952"/>
      <c r="G71" s="952"/>
      <c r="H71" s="952"/>
      <c r="I71" s="952"/>
      <c r="J71" s="952"/>
      <c r="K71" s="952"/>
      <c r="L71" s="952"/>
      <c r="M71" s="952"/>
      <c r="N71" s="952"/>
      <c r="O71" s="952"/>
      <c r="P71" s="953"/>
      <c r="Q71" s="954">
        <v>1049</v>
      </c>
      <c r="R71" s="909"/>
      <c r="S71" s="909"/>
      <c r="T71" s="909"/>
      <c r="U71" s="909"/>
      <c r="V71" s="909">
        <v>1022</v>
      </c>
      <c r="W71" s="909"/>
      <c r="X71" s="909"/>
      <c r="Y71" s="909"/>
      <c r="Z71" s="909"/>
      <c r="AA71" s="909">
        <v>27</v>
      </c>
      <c r="AB71" s="909"/>
      <c r="AC71" s="909"/>
      <c r="AD71" s="909"/>
      <c r="AE71" s="909"/>
      <c r="AF71" s="909">
        <v>27</v>
      </c>
      <c r="AG71" s="909"/>
      <c r="AH71" s="909"/>
      <c r="AI71" s="909"/>
      <c r="AJ71" s="909"/>
      <c r="AK71" s="909" t="s">
        <v>602</v>
      </c>
      <c r="AL71" s="909"/>
      <c r="AM71" s="909"/>
      <c r="AN71" s="909"/>
      <c r="AO71" s="909"/>
      <c r="AP71" s="909">
        <v>550</v>
      </c>
      <c r="AQ71" s="909"/>
      <c r="AR71" s="909"/>
      <c r="AS71" s="909"/>
      <c r="AT71" s="909"/>
      <c r="AU71" s="909">
        <v>147</v>
      </c>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c r="A72" s="259">
        <v>5</v>
      </c>
      <c r="B72" s="951" t="s">
        <v>593</v>
      </c>
      <c r="C72" s="952"/>
      <c r="D72" s="952"/>
      <c r="E72" s="952"/>
      <c r="F72" s="952"/>
      <c r="G72" s="952"/>
      <c r="H72" s="952"/>
      <c r="I72" s="952"/>
      <c r="J72" s="952"/>
      <c r="K72" s="952"/>
      <c r="L72" s="952"/>
      <c r="M72" s="952"/>
      <c r="N72" s="952"/>
      <c r="O72" s="952"/>
      <c r="P72" s="953"/>
      <c r="Q72" s="954">
        <v>43</v>
      </c>
      <c r="R72" s="909"/>
      <c r="S72" s="909"/>
      <c r="T72" s="909"/>
      <c r="U72" s="909"/>
      <c r="V72" s="909">
        <v>43</v>
      </c>
      <c r="W72" s="909"/>
      <c r="X72" s="909"/>
      <c r="Y72" s="909"/>
      <c r="Z72" s="909"/>
      <c r="AA72" s="909">
        <v>0</v>
      </c>
      <c r="AB72" s="909"/>
      <c r="AC72" s="909"/>
      <c r="AD72" s="909"/>
      <c r="AE72" s="909"/>
      <c r="AF72" s="909">
        <v>0</v>
      </c>
      <c r="AG72" s="909"/>
      <c r="AH72" s="909"/>
      <c r="AI72" s="909"/>
      <c r="AJ72" s="909"/>
      <c r="AK72" s="909" t="s">
        <v>602</v>
      </c>
      <c r="AL72" s="909"/>
      <c r="AM72" s="909"/>
      <c r="AN72" s="909"/>
      <c r="AO72" s="909"/>
      <c r="AP72" s="909" t="s">
        <v>602</v>
      </c>
      <c r="AQ72" s="909"/>
      <c r="AR72" s="909"/>
      <c r="AS72" s="909"/>
      <c r="AT72" s="909"/>
      <c r="AU72" s="909" t="s">
        <v>602</v>
      </c>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c r="A73" s="259">
        <v>6</v>
      </c>
      <c r="B73" s="951" t="s">
        <v>587</v>
      </c>
      <c r="C73" s="952"/>
      <c r="D73" s="952"/>
      <c r="E73" s="952"/>
      <c r="F73" s="952"/>
      <c r="G73" s="952"/>
      <c r="H73" s="952"/>
      <c r="I73" s="952"/>
      <c r="J73" s="952"/>
      <c r="K73" s="952"/>
      <c r="L73" s="952"/>
      <c r="M73" s="952"/>
      <c r="N73" s="952"/>
      <c r="O73" s="952"/>
      <c r="P73" s="953"/>
      <c r="Q73" s="954">
        <v>145</v>
      </c>
      <c r="R73" s="909"/>
      <c r="S73" s="909"/>
      <c r="T73" s="909"/>
      <c r="U73" s="909"/>
      <c r="V73" s="909">
        <v>137</v>
      </c>
      <c r="W73" s="909"/>
      <c r="X73" s="909"/>
      <c r="Y73" s="909"/>
      <c r="Z73" s="909"/>
      <c r="AA73" s="909">
        <v>8</v>
      </c>
      <c r="AB73" s="909"/>
      <c r="AC73" s="909"/>
      <c r="AD73" s="909"/>
      <c r="AE73" s="909"/>
      <c r="AF73" s="909">
        <v>8</v>
      </c>
      <c r="AG73" s="909"/>
      <c r="AH73" s="909"/>
      <c r="AI73" s="909"/>
      <c r="AJ73" s="909"/>
      <c r="AK73" s="909" t="s">
        <v>602</v>
      </c>
      <c r="AL73" s="909"/>
      <c r="AM73" s="909"/>
      <c r="AN73" s="909"/>
      <c r="AO73" s="909"/>
      <c r="AP73" s="909" t="s">
        <v>602</v>
      </c>
      <c r="AQ73" s="909"/>
      <c r="AR73" s="909"/>
      <c r="AS73" s="909"/>
      <c r="AT73" s="909"/>
      <c r="AU73" s="909" t="s">
        <v>602</v>
      </c>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c r="A74" s="259">
        <v>7</v>
      </c>
      <c r="B74" s="951" t="s">
        <v>588</v>
      </c>
      <c r="C74" s="952"/>
      <c r="D74" s="952"/>
      <c r="E74" s="952"/>
      <c r="F74" s="952"/>
      <c r="G74" s="952"/>
      <c r="H74" s="952"/>
      <c r="I74" s="952"/>
      <c r="J74" s="952"/>
      <c r="K74" s="952"/>
      <c r="L74" s="952"/>
      <c r="M74" s="952"/>
      <c r="N74" s="952"/>
      <c r="O74" s="952"/>
      <c r="P74" s="953"/>
      <c r="Q74" s="954">
        <v>4830</v>
      </c>
      <c r="R74" s="909"/>
      <c r="S74" s="909"/>
      <c r="T74" s="909"/>
      <c r="U74" s="909"/>
      <c r="V74" s="909">
        <v>3695</v>
      </c>
      <c r="W74" s="909"/>
      <c r="X74" s="909"/>
      <c r="Y74" s="909"/>
      <c r="Z74" s="909"/>
      <c r="AA74" s="909">
        <v>1135</v>
      </c>
      <c r="AB74" s="909"/>
      <c r="AC74" s="909"/>
      <c r="AD74" s="909"/>
      <c r="AE74" s="909"/>
      <c r="AF74" s="909">
        <v>1135</v>
      </c>
      <c r="AG74" s="909"/>
      <c r="AH74" s="909"/>
      <c r="AI74" s="909"/>
      <c r="AJ74" s="909"/>
      <c r="AK74" s="909">
        <v>3</v>
      </c>
      <c r="AL74" s="909"/>
      <c r="AM74" s="909"/>
      <c r="AN74" s="909"/>
      <c r="AO74" s="909"/>
      <c r="AP74" s="909" t="s">
        <v>602</v>
      </c>
      <c r="AQ74" s="909"/>
      <c r="AR74" s="909"/>
      <c r="AS74" s="909"/>
      <c r="AT74" s="909"/>
      <c r="AU74" s="909" t="s">
        <v>602</v>
      </c>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c r="A75" s="259">
        <v>8</v>
      </c>
      <c r="B75" s="951" t="s">
        <v>589</v>
      </c>
      <c r="C75" s="952"/>
      <c r="D75" s="952"/>
      <c r="E75" s="952"/>
      <c r="F75" s="952"/>
      <c r="G75" s="952"/>
      <c r="H75" s="952"/>
      <c r="I75" s="952"/>
      <c r="J75" s="952"/>
      <c r="K75" s="952"/>
      <c r="L75" s="952"/>
      <c r="M75" s="952"/>
      <c r="N75" s="952"/>
      <c r="O75" s="952"/>
      <c r="P75" s="953"/>
      <c r="Q75" s="954">
        <v>9</v>
      </c>
      <c r="R75" s="909"/>
      <c r="S75" s="909"/>
      <c r="T75" s="909"/>
      <c r="U75" s="909"/>
      <c r="V75" s="909">
        <v>9</v>
      </c>
      <c r="W75" s="909"/>
      <c r="X75" s="909"/>
      <c r="Y75" s="909"/>
      <c r="Z75" s="909"/>
      <c r="AA75" s="909">
        <v>0</v>
      </c>
      <c r="AB75" s="909"/>
      <c r="AC75" s="909"/>
      <c r="AD75" s="909"/>
      <c r="AE75" s="909"/>
      <c r="AF75" s="909">
        <v>0</v>
      </c>
      <c r="AG75" s="909"/>
      <c r="AH75" s="909"/>
      <c r="AI75" s="909"/>
      <c r="AJ75" s="909"/>
      <c r="AK75" s="909" t="s">
        <v>602</v>
      </c>
      <c r="AL75" s="909"/>
      <c r="AM75" s="909"/>
      <c r="AN75" s="909"/>
      <c r="AO75" s="909"/>
      <c r="AP75" s="909" t="s">
        <v>602</v>
      </c>
      <c r="AQ75" s="909"/>
      <c r="AR75" s="909"/>
      <c r="AS75" s="909"/>
      <c r="AT75" s="909"/>
      <c r="AU75" s="909" t="s">
        <v>602</v>
      </c>
      <c r="AV75" s="909"/>
      <c r="AW75" s="909"/>
      <c r="AX75" s="909"/>
      <c r="AY75" s="909"/>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c r="A76" s="259">
        <v>9</v>
      </c>
      <c r="B76" s="951" t="s">
        <v>590</v>
      </c>
      <c r="C76" s="952"/>
      <c r="D76" s="952"/>
      <c r="E76" s="952"/>
      <c r="F76" s="952"/>
      <c r="G76" s="952"/>
      <c r="H76" s="952"/>
      <c r="I76" s="952"/>
      <c r="J76" s="952"/>
      <c r="K76" s="952"/>
      <c r="L76" s="952"/>
      <c r="M76" s="952"/>
      <c r="N76" s="952"/>
      <c r="O76" s="952"/>
      <c r="P76" s="953"/>
      <c r="Q76" s="957">
        <v>54</v>
      </c>
      <c r="R76" s="958"/>
      <c r="S76" s="958"/>
      <c r="T76" s="958"/>
      <c r="U76" s="908"/>
      <c r="V76" s="959">
        <v>50</v>
      </c>
      <c r="W76" s="958"/>
      <c r="X76" s="958"/>
      <c r="Y76" s="958"/>
      <c r="Z76" s="908"/>
      <c r="AA76" s="959">
        <v>4</v>
      </c>
      <c r="AB76" s="958"/>
      <c r="AC76" s="958"/>
      <c r="AD76" s="958"/>
      <c r="AE76" s="908"/>
      <c r="AF76" s="959">
        <v>4</v>
      </c>
      <c r="AG76" s="958"/>
      <c r="AH76" s="958"/>
      <c r="AI76" s="958"/>
      <c r="AJ76" s="908"/>
      <c r="AK76" s="909" t="s">
        <v>602</v>
      </c>
      <c r="AL76" s="909"/>
      <c r="AM76" s="909"/>
      <c r="AN76" s="909"/>
      <c r="AO76" s="909"/>
      <c r="AP76" s="909" t="s">
        <v>602</v>
      </c>
      <c r="AQ76" s="909"/>
      <c r="AR76" s="909"/>
      <c r="AS76" s="909"/>
      <c r="AT76" s="909"/>
      <c r="AU76" s="909" t="s">
        <v>602</v>
      </c>
      <c r="AV76" s="909"/>
      <c r="AW76" s="909"/>
      <c r="AX76" s="909"/>
      <c r="AY76" s="909"/>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c r="A77" s="259">
        <v>10</v>
      </c>
      <c r="B77" s="951" t="s">
        <v>591</v>
      </c>
      <c r="C77" s="952"/>
      <c r="D77" s="952"/>
      <c r="E77" s="952"/>
      <c r="F77" s="952"/>
      <c r="G77" s="952"/>
      <c r="H77" s="952"/>
      <c r="I77" s="952"/>
      <c r="J77" s="952"/>
      <c r="K77" s="952"/>
      <c r="L77" s="952"/>
      <c r="M77" s="952"/>
      <c r="N77" s="952"/>
      <c r="O77" s="952"/>
      <c r="P77" s="953"/>
      <c r="Q77" s="957">
        <v>145429</v>
      </c>
      <c r="R77" s="958"/>
      <c r="S77" s="958"/>
      <c r="T77" s="958"/>
      <c r="U77" s="908"/>
      <c r="V77" s="959">
        <v>141225</v>
      </c>
      <c r="W77" s="958"/>
      <c r="X77" s="958"/>
      <c r="Y77" s="958"/>
      <c r="Z77" s="908"/>
      <c r="AA77" s="959">
        <v>4204</v>
      </c>
      <c r="AB77" s="958"/>
      <c r="AC77" s="958"/>
      <c r="AD77" s="958"/>
      <c r="AE77" s="908"/>
      <c r="AF77" s="959">
        <v>4204</v>
      </c>
      <c r="AG77" s="958"/>
      <c r="AH77" s="958"/>
      <c r="AI77" s="958"/>
      <c r="AJ77" s="908"/>
      <c r="AK77" s="909" t="s">
        <v>602</v>
      </c>
      <c r="AL77" s="909"/>
      <c r="AM77" s="909"/>
      <c r="AN77" s="909"/>
      <c r="AO77" s="909"/>
      <c r="AP77" s="909" t="s">
        <v>602</v>
      </c>
      <c r="AQ77" s="909"/>
      <c r="AR77" s="909"/>
      <c r="AS77" s="909"/>
      <c r="AT77" s="909"/>
      <c r="AU77" s="909" t="s">
        <v>602</v>
      </c>
      <c r="AV77" s="909"/>
      <c r="AW77" s="909"/>
      <c r="AX77" s="909"/>
      <c r="AY77" s="909"/>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c r="A88" s="262" t="s">
        <v>389</v>
      </c>
      <c r="B88" s="868" t="s">
        <v>417</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f>SUM(AF68:AJ87)</f>
        <v>5392</v>
      </c>
      <c r="AG88" s="920"/>
      <c r="AH88" s="920"/>
      <c r="AI88" s="920"/>
      <c r="AJ88" s="920"/>
      <c r="AK88" s="917"/>
      <c r="AL88" s="917"/>
      <c r="AM88" s="917"/>
      <c r="AN88" s="917"/>
      <c r="AO88" s="917"/>
      <c r="AP88" s="920">
        <f>SUM(AP68:AT87)</f>
        <v>550</v>
      </c>
      <c r="AQ88" s="920"/>
      <c r="AR88" s="920"/>
      <c r="AS88" s="920"/>
      <c r="AT88" s="920"/>
      <c r="AU88" s="920">
        <f>SUM(AU68:AY87)</f>
        <v>147</v>
      </c>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389</v>
      </c>
      <c r="BR102" s="868" t="s">
        <v>418</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419</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420</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99" t="s">
        <v>423</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424</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c r="A109" s="992" t="s">
        <v>425</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426</v>
      </c>
      <c r="AB109" s="973"/>
      <c r="AC109" s="973"/>
      <c r="AD109" s="973"/>
      <c r="AE109" s="974"/>
      <c r="AF109" s="972" t="s">
        <v>306</v>
      </c>
      <c r="AG109" s="973"/>
      <c r="AH109" s="973"/>
      <c r="AI109" s="973"/>
      <c r="AJ109" s="974"/>
      <c r="AK109" s="972" t="s">
        <v>305</v>
      </c>
      <c r="AL109" s="973"/>
      <c r="AM109" s="973"/>
      <c r="AN109" s="973"/>
      <c r="AO109" s="974"/>
      <c r="AP109" s="972" t="s">
        <v>427</v>
      </c>
      <c r="AQ109" s="973"/>
      <c r="AR109" s="973"/>
      <c r="AS109" s="973"/>
      <c r="AT109" s="975"/>
      <c r="AU109" s="992" t="s">
        <v>425</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426</v>
      </c>
      <c r="BR109" s="973"/>
      <c r="BS109" s="973"/>
      <c r="BT109" s="973"/>
      <c r="BU109" s="974"/>
      <c r="BV109" s="972" t="s">
        <v>306</v>
      </c>
      <c r="BW109" s="973"/>
      <c r="BX109" s="973"/>
      <c r="BY109" s="973"/>
      <c r="BZ109" s="974"/>
      <c r="CA109" s="972" t="s">
        <v>305</v>
      </c>
      <c r="CB109" s="973"/>
      <c r="CC109" s="973"/>
      <c r="CD109" s="973"/>
      <c r="CE109" s="974"/>
      <c r="CF109" s="993" t="s">
        <v>427</v>
      </c>
      <c r="CG109" s="993"/>
      <c r="CH109" s="993"/>
      <c r="CI109" s="993"/>
      <c r="CJ109" s="993"/>
      <c r="CK109" s="972" t="s">
        <v>428</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426</v>
      </c>
      <c r="DH109" s="973"/>
      <c r="DI109" s="973"/>
      <c r="DJ109" s="973"/>
      <c r="DK109" s="974"/>
      <c r="DL109" s="972" t="s">
        <v>306</v>
      </c>
      <c r="DM109" s="973"/>
      <c r="DN109" s="973"/>
      <c r="DO109" s="973"/>
      <c r="DP109" s="974"/>
      <c r="DQ109" s="972" t="s">
        <v>305</v>
      </c>
      <c r="DR109" s="973"/>
      <c r="DS109" s="973"/>
      <c r="DT109" s="973"/>
      <c r="DU109" s="974"/>
      <c r="DV109" s="972" t="s">
        <v>427</v>
      </c>
      <c r="DW109" s="973"/>
      <c r="DX109" s="973"/>
      <c r="DY109" s="973"/>
      <c r="DZ109" s="975"/>
    </row>
    <row r="110" spans="1:131" s="244" customFormat="1" ht="26.25" customHeight="1">
      <c r="A110" s="976" t="s">
        <v>429</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1314813</v>
      </c>
      <c r="AB110" s="980"/>
      <c r="AC110" s="980"/>
      <c r="AD110" s="980"/>
      <c r="AE110" s="981"/>
      <c r="AF110" s="982">
        <v>1144846</v>
      </c>
      <c r="AG110" s="980"/>
      <c r="AH110" s="980"/>
      <c r="AI110" s="980"/>
      <c r="AJ110" s="981"/>
      <c r="AK110" s="982">
        <v>1120896</v>
      </c>
      <c r="AL110" s="980"/>
      <c r="AM110" s="980"/>
      <c r="AN110" s="980"/>
      <c r="AO110" s="981"/>
      <c r="AP110" s="983">
        <v>24.8</v>
      </c>
      <c r="AQ110" s="984"/>
      <c r="AR110" s="984"/>
      <c r="AS110" s="984"/>
      <c r="AT110" s="985"/>
      <c r="AU110" s="986" t="s">
        <v>73</v>
      </c>
      <c r="AV110" s="987"/>
      <c r="AW110" s="987"/>
      <c r="AX110" s="987"/>
      <c r="AY110" s="987"/>
      <c r="AZ110" s="1028" t="s">
        <v>430</v>
      </c>
      <c r="BA110" s="977"/>
      <c r="BB110" s="977"/>
      <c r="BC110" s="977"/>
      <c r="BD110" s="977"/>
      <c r="BE110" s="977"/>
      <c r="BF110" s="977"/>
      <c r="BG110" s="977"/>
      <c r="BH110" s="977"/>
      <c r="BI110" s="977"/>
      <c r="BJ110" s="977"/>
      <c r="BK110" s="977"/>
      <c r="BL110" s="977"/>
      <c r="BM110" s="977"/>
      <c r="BN110" s="977"/>
      <c r="BO110" s="977"/>
      <c r="BP110" s="978"/>
      <c r="BQ110" s="1014">
        <v>11793098</v>
      </c>
      <c r="BR110" s="1015"/>
      <c r="BS110" s="1015"/>
      <c r="BT110" s="1015"/>
      <c r="BU110" s="1015"/>
      <c r="BV110" s="1015">
        <v>12414181</v>
      </c>
      <c r="BW110" s="1015"/>
      <c r="BX110" s="1015"/>
      <c r="BY110" s="1015"/>
      <c r="BZ110" s="1015"/>
      <c r="CA110" s="1015">
        <v>12930376</v>
      </c>
      <c r="CB110" s="1015"/>
      <c r="CC110" s="1015"/>
      <c r="CD110" s="1015"/>
      <c r="CE110" s="1015"/>
      <c r="CF110" s="1029">
        <v>286</v>
      </c>
      <c r="CG110" s="1030"/>
      <c r="CH110" s="1030"/>
      <c r="CI110" s="1030"/>
      <c r="CJ110" s="1030"/>
      <c r="CK110" s="1031" t="s">
        <v>431</v>
      </c>
      <c r="CL110" s="1032"/>
      <c r="CM110" s="1011" t="s">
        <v>432</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137</v>
      </c>
      <c r="DH110" s="1015"/>
      <c r="DI110" s="1015"/>
      <c r="DJ110" s="1015"/>
      <c r="DK110" s="1015"/>
      <c r="DL110" s="1015" t="s">
        <v>433</v>
      </c>
      <c r="DM110" s="1015"/>
      <c r="DN110" s="1015"/>
      <c r="DO110" s="1015"/>
      <c r="DP110" s="1015"/>
      <c r="DQ110" s="1015" t="s">
        <v>137</v>
      </c>
      <c r="DR110" s="1015"/>
      <c r="DS110" s="1015"/>
      <c r="DT110" s="1015"/>
      <c r="DU110" s="1015"/>
      <c r="DV110" s="1016" t="s">
        <v>137</v>
      </c>
      <c r="DW110" s="1016"/>
      <c r="DX110" s="1016"/>
      <c r="DY110" s="1016"/>
      <c r="DZ110" s="1017"/>
    </row>
    <row r="111" spans="1:131" s="244" customFormat="1" ht="26.25" customHeight="1">
      <c r="A111" s="1018" t="s">
        <v>434</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137</v>
      </c>
      <c r="AB111" s="1022"/>
      <c r="AC111" s="1022"/>
      <c r="AD111" s="1022"/>
      <c r="AE111" s="1023"/>
      <c r="AF111" s="1024" t="s">
        <v>435</v>
      </c>
      <c r="AG111" s="1022"/>
      <c r="AH111" s="1022"/>
      <c r="AI111" s="1022"/>
      <c r="AJ111" s="1023"/>
      <c r="AK111" s="1024" t="s">
        <v>436</v>
      </c>
      <c r="AL111" s="1022"/>
      <c r="AM111" s="1022"/>
      <c r="AN111" s="1022"/>
      <c r="AO111" s="1023"/>
      <c r="AP111" s="1025" t="s">
        <v>137</v>
      </c>
      <c r="AQ111" s="1026"/>
      <c r="AR111" s="1026"/>
      <c r="AS111" s="1026"/>
      <c r="AT111" s="1027"/>
      <c r="AU111" s="988"/>
      <c r="AV111" s="989"/>
      <c r="AW111" s="989"/>
      <c r="AX111" s="989"/>
      <c r="AY111" s="989"/>
      <c r="AZ111" s="1037" t="s">
        <v>437</v>
      </c>
      <c r="BA111" s="1038"/>
      <c r="BB111" s="1038"/>
      <c r="BC111" s="1038"/>
      <c r="BD111" s="1038"/>
      <c r="BE111" s="1038"/>
      <c r="BF111" s="1038"/>
      <c r="BG111" s="1038"/>
      <c r="BH111" s="1038"/>
      <c r="BI111" s="1038"/>
      <c r="BJ111" s="1038"/>
      <c r="BK111" s="1038"/>
      <c r="BL111" s="1038"/>
      <c r="BM111" s="1038"/>
      <c r="BN111" s="1038"/>
      <c r="BO111" s="1038"/>
      <c r="BP111" s="1039"/>
      <c r="BQ111" s="1007">
        <v>6884</v>
      </c>
      <c r="BR111" s="1008"/>
      <c r="BS111" s="1008"/>
      <c r="BT111" s="1008"/>
      <c r="BU111" s="1008"/>
      <c r="BV111" s="1008">
        <v>3963</v>
      </c>
      <c r="BW111" s="1008"/>
      <c r="BX111" s="1008"/>
      <c r="BY111" s="1008"/>
      <c r="BZ111" s="1008"/>
      <c r="CA111" s="1008">
        <v>1668</v>
      </c>
      <c r="CB111" s="1008"/>
      <c r="CC111" s="1008"/>
      <c r="CD111" s="1008"/>
      <c r="CE111" s="1008"/>
      <c r="CF111" s="1002">
        <v>0</v>
      </c>
      <c r="CG111" s="1003"/>
      <c r="CH111" s="1003"/>
      <c r="CI111" s="1003"/>
      <c r="CJ111" s="1003"/>
      <c r="CK111" s="1033"/>
      <c r="CL111" s="1034"/>
      <c r="CM111" s="1004" t="s">
        <v>438</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433</v>
      </c>
      <c r="DH111" s="1008"/>
      <c r="DI111" s="1008"/>
      <c r="DJ111" s="1008"/>
      <c r="DK111" s="1008"/>
      <c r="DL111" s="1008" t="s">
        <v>436</v>
      </c>
      <c r="DM111" s="1008"/>
      <c r="DN111" s="1008"/>
      <c r="DO111" s="1008"/>
      <c r="DP111" s="1008"/>
      <c r="DQ111" s="1008" t="s">
        <v>433</v>
      </c>
      <c r="DR111" s="1008"/>
      <c r="DS111" s="1008"/>
      <c r="DT111" s="1008"/>
      <c r="DU111" s="1008"/>
      <c r="DV111" s="1009" t="s">
        <v>436</v>
      </c>
      <c r="DW111" s="1009"/>
      <c r="DX111" s="1009"/>
      <c r="DY111" s="1009"/>
      <c r="DZ111" s="1010"/>
    </row>
    <row r="112" spans="1:131" s="244" customFormat="1" ht="26.25" customHeight="1">
      <c r="A112" s="1040" t="s">
        <v>439</v>
      </c>
      <c r="B112" s="1041"/>
      <c r="C112" s="1038" t="s">
        <v>440</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436</v>
      </c>
      <c r="AB112" s="1047"/>
      <c r="AC112" s="1047"/>
      <c r="AD112" s="1047"/>
      <c r="AE112" s="1048"/>
      <c r="AF112" s="1049" t="s">
        <v>435</v>
      </c>
      <c r="AG112" s="1047"/>
      <c r="AH112" s="1047"/>
      <c r="AI112" s="1047"/>
      <c r="AJ112" s="1048"/>
      <c r="AK112" s="1049" t="s">
        <v>435</v>
      </c>
      <c r="AL112" s="1047"/>
      <c r="AM112" s="1047"/>
      <c r="AN112" s="1047"/>
      <c r="AO112" s="1048"/>
      <c r="AP112" s="1050" t="s">
        <v>441</v>
      </c>
      <c r="AQ112" s="1051"/>
      <c r="AR112" s="1051"/>
      <c r="AS112" s="1051"/>
      <c r="AT112" s="1052"/>
      <c r="AU112" s="988"/>
      <c r="AV112" s="989"/>
      <c r="AW112" s="989"/>
      <c r="AX112" s="989"/>
      <c r="AY112" s="989"/>
      <c r="AZ112" s="1037" t="s">
        <v>442</v>
      </c>
      <c r="BA112" s="1038"/>
      <c r="BB112" s="1038"/>
      <c r="BC112" s="1038"/>
      <c r="BD112" s="1038"/>
      <c r="BE112" s="1038"/>
      <c r="BF112" s="1038"/>
      <c r="BG112" s="1038"/>
      <c r="BH112" s="1038"/>
      <c r="BI112" s="1038"/>
      <c r="BJ112" s="1038"/>
      <c r="BK112" s="1038"/>
      <c r="BL112" s="1038"/>
      <c r="BM112" s="1038"/>
      <c r="BN112" s="1038"/>
      <c r="BO112" s="1038"/>
      <c r="BP112" s="1039"/>
      <c r="BQ112" s="1007">
        <v>257729</v>
      </c>
      <c r="BR112" s="1008"/>
      <c r="BS112" s="1008"/>
      <c r="BT112" s="1008"/>
      <c r="BU112" s="1008"/>
      <c r="BV112" s="1008">
        <v>292372</v>
      </c>
      <c r="BW112" s="1008"/>
      <c r="BX112" s="1008"/>
      <c r="BY112" s="1008"/>
      <c r="BZ112" s="1008"/>
      <c r="CA112" s="1008">
        <v>314373</v>
      </c>
      <c r="CB112" s="1008"/>
      <c r="CC112" s="1008"/>
      <c r="CD112" s="1008"/>
      <c r="CE112" s="1008"/>
      <c r="CF112" s="1002">
        <v>7</v>
      </c>
      <c r="CG112" s="1003"/>
      <c r="CH112" s="1003"/>
      <c r="CI112" s="1003"/>
      <c r="CJ112" s="1003"/>
      <c r="CK112" s="1033"/>
      <c r="CL112" s="1034"/>
      <c r="CM112" s="1004" t="s">
        <v>443</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435</v>
      </c>
      <c r="DH112" s="1008"/>
      <c r="DI112" s="1008"/>
      <c r="DJ112" s="1008"/>
      <c r="DK112" s="1008"/>
      <c r="DL112" s="1008" t="s">
        <v>436</v>
      </c>
      <c r="DM112" s="1008"/>
      <c r="DN112" s="1008"/>
      <c r="DO112" s="1008"/>
      <c r="DP112" s="1008"/>
      <c r="DQ112" s="1008" t="s">
        <v>137</v>
      </c>
      <c r="DR112" s="1008"/>
      <c r="DS112" s="1008"/>
      <c r="DT112" s="1008"/>
      <c r="DU112" s="1008"/>
      <c r="DV112" s="1009" t="s">
        <v>436</v>
      </c>
      <c r="DW112" s="1009"/>
      <c r="DX112" s="1009"/>
      <c r="DY112" s="1009"/>
      <c r="DZ112" s="1010"/>
    </row>
    <row r="113" spans="1:130" s="244" customFormat="1" ht="26.25" customHeight="1">
      <c r="A113" s="1042"/>
      <c r="B113" s="1043"/>
      <c r="C113" s="1038" t="s">
        <v>444</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35108</v>
      </c>
      <c r="AB113" s="1022"/>
      <c r="AC113" s="1022"/>
      <c r="AD113" s="1022"/>
      <c r="AE113" s="1023"/>
      <c r="AF113" s="1024">
        <v>14195</v>
      </c>
      <c r="AG113" s="1022"/>
      <c r="AH113" s="1022"/>
      <c r="AI113" s="1022"/>
      <c r="AJ113" s="1023"/>
      <c r="AK113" s="1024">
        <v>15990</v>
      </c>
      <c r="AL113" s="1022"/>
      <c r="AM113" s="1022"/>
      <c r="AN113" s="1022"/>
      <c r="AO113" s="1023"/>
      <c r="AP113" s="1025">
        <v>0.4</v>
      </c>
      <c r="AQ113" s="1026"/>
      <c r="AR113" s="1026"/>
      <c r="AS113" s="1026"/>
      <c r="AT113" s="1027"/>
      <c r="AU113" s="988"/>
      <c r="AV113" s="989"/>
      <c r="AW113" s="989"/>
      <c r="AX113" s="989"/>
      <c r="AY113" s="989"/>
      <c r="AZ113" s="1037" t="s">
        <v>445</v>
      </c>
      <c r="BA113" s="1038"/>
      <c r="BB113" s="1038"/>
      <c r="BC113" s="1038"/>
      <c r="BD113" s="1038"/>
      <c r="BE113" s="1038"/>
      <c r="BF113" s="1038"/>
      <c r="BG113" s="1038"/>
      <c r="BH113" s="1038"/>
      <c r="BI113" s="1038"/>
      <c r="BJ113" s="1038"/>
      <c r="BK113" s="1038"/>
      <c r="BL113" s="1038"/>
      <c r="BM113" s="1038"/>
      <c r="BN113" s="1038"/>
      <c r="BO113" s="1038"/>
      <c r="BP113" s="1039"/>
      <c r="BQ113" s="1007">
        <v>337910</v>
      </c>
      <c r="BR113" s="1008"/>
      <c r="BS113" s="1008"/>
      <c r="BT113" s="1008"/>
      <c r="BU113" s="1008"/>
      <c r="BV113" s="1008">
        <v>243097</v>
      </c>
      <c r="BW113" s="1008"/>
      <c r="BX113" s="1008"/>
      <c r="BY113" s="1008"/>
      <c r="BZ113" s="1008"/>
      <c r="CA113" s="1008">
        <v>146759</v>
      </c>
      <c r="CB113" s="1008"/>
      <c r="CC113" s="1008"/>
      <c r="CD113" s="1008"/>
      <c r="CE113" s="1008"/>
      <c r="CF113" s="1002">
        <v>3.2</v>
      </c>
      <c r="CG113" s="1003"/>
      <c r="CH113" s="1003"/>
      <c r="CI113" s="1003"/>
      <c r="CJ113" s="1003"/>
      <c r="CK113" s="1033"/>
      <c r="CL113" s="1034"/>
      <c r="CM113" s="1004" t="s">
        <v>446</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441</v>
      </c>
      <c r="DH113" s="1047"/>
      <c r="DI113" s="1047"/>
      <c r="DJ113" s="1047"/>
      <c r="DK113" s="1048"/>
      <c r="DL113" s="1049" t="s">
        <v>441</v>
      </c>
      <c r="DM113" s="1047"/>
      <c r="DN113" s="1047"/>
      <c r="DO113" s="1047"/>
      <c r="DP113" s="1048"/>
      <c r="DQ113" s="1049" t="s">
        <v>436</v>
      </c>
      <c r="DR113" s="1047"/>
      <c r="DS113" s="1047"/>
      <c r="DT113" s="1047"/>
      <c r="DU113" s="1048"/>
      <c r="DV113" s="1050" t="s">
        <v>436</v>
      </c>
      <c r="DW113" s="1051"/>
      <c r="DX113" s="1051"/>
      <c r="DY113" s="1051"/>
      <c r="DZ113" s="1052"/>
    </row>
    <row r="114" spans="1:130" s="244" customFormat="1" ht="26.25" customHeight="1">
      <c r="A114" s="1042"/>
      <c r="B114" s="1043"/>
      <c r="C114" s="1038" t="s">
        <v>447</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99931</v>
      </c>
      <c r="AB114" s="1047"/>
      <c r="AC114" s="1047"/>
      <c r="AD114" s="1047"/>
      <c r="AE114" s="1048"/>
      <c r="AF114" s="1049">
        <v>99931</v>
      </c>
      <c r="AG114" s="1047"/>
      <c r="AH114" s="1047"/>
      <c r="AI114" s="1047"/>
      <c r="AJ114" s="1048"/>
      <c r="AK114" s="1049">
        <v>99941</v>
      </c>
      <c r="AL114" s="1047"/>
      <c r="AM114" s="1047"/>
      <c r="AN114" s="1047"/>
      <c r="AO114" s="1048"/>
      <c r="AP114" s="1050">
        <v>2.2000000000000002</v>
      </c>
      <c r="AQ114" s="1051"/>
      <c r="AR114" s="1051"/>
      <c r="AS114" s="1051"/>
      <c r="AT114" s="1052"/>
      <c r="AU114" s="988"/>
      <c r="AV114" s="989"/>
      <c r="AW114" s="989"/>
      <c r="AX114" s="989"/>
      <c r="AY114" s="989"/>
      <c r="AZ114" s="1037" t="s">
        <v>448</v>
      </c>
      <c r="BA114" s="1038"/>
      <c r="BB114" s="1038"/>
      <c r="BC114" s="1038"/>
      <c r="BD114" s="1038"/>
      <c r="BE114" s="1038"/>
      <c r="BF114" s="1038"/>
      <c r="BG114" s="1038"/>
      <c r="BH114" s="1038"/>
      <c r="BI114" s="1038"/>
      <c r="BJ114" s="1038"/>
      <c r="BK114" s="1038"/>
      <c r="BL114" s="1038"/>
      <c r="BM114" s="1038"/>
      <c r="BN114" s="1038"/>
      <c r="BO114" s="1038"/>
      <c r="BP114" s="1039"/>
      <c r="BQ114" s="1007">
        <v>1556261</v>
      </c>
      <c r="BR114" s="1008"/>
      <c r="BS114" s="1008"/>
      <c r="BT114" s="1008"/>
      <c r="BU114" s="1008"/>
      <c r="BV114" s="1008">
        <v>1423810</v>
      </c>
      <c r="BW114" s="1008"/>
      <c r="BX114" s="1008"/>
      <c r="BY114" s="1008"/>
      <c r="BZ114" s="1008"/>
      <c r="CA114" s="1008">
        <v>1295049</v>
      </c>
      <c r="CB114" s="1008"/>
      <c r="CC114" s="1008"/>
      <c r="CD114" s="1008"/>
      <c r="CE114" s="1008"/>
      <c r="CF114" s="1002">
        <v>28.6</v>
      </c>
      <c r="CG114" s="1003"/>
      <c r="CH114" s="1003"/>
      <c r="CI114" s="1003"/>
      <c r="CJ114" s="1003"/>
      <c r="CK114" s="1033"/>
      <c r="CL114" s="1034"/>
      <c r="CM114" s="1004" t="s">
        <v>449</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435</v>
      </c>
      <c r="DH114" s="1047"/>
      <c r="DI114" s="1047"/>
      <c r="DJ114" s="1047"/>
      <c r="DK114" s="1048"/>
      <c r="DL114" s="1049" t="s">
        <v>436</v>
      </c>
      <c r="DM114" s="1047"/>
      <c r="DN114" s="1047"/>
      <c r="DO114" s="1047"/>
      <c r="DP114" s="1048"/>
      <c r="DQ114" s="1049" t="s">
        <v>436</v>
      </c>
      <c r="DR114" s="1047"/>
      <c r="DS114" s="1047"/>
      <c r="DT114" s="1047"/>
      <c r="DU114" s="1048"/>
      <c r="DV114" s="1050" t="s">
        <v>436</v>
      </c>
      <c r="DW114" s="1051"/>
      <c r="DX114" s="1051"/>
      <c r="DY114" s="1051"/>
      <c r="DZ114" s="1052"/>
    </row>
    <row r="115" spans="1:130" s="244" customFormat="1" ht="26.25" customHeight="1">
      <c r="A115" s="1042"/>
      <c r="B115" s="1043"/>
      <c r="C115" s="1038" t="s">
        <v>450</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2350</v>
      </c>
      <c r="AB115" s="1022"/>
      <c r="AC115" s="1022"/>
      <c r="AD115" s="1022"/>
      <c r="AE115" s="1023"/>
      <c r="AF115" s="1024">
        <v>2322</v>
      </c>
      <c r="AG115" s="1022"/>
      <c r="AH115" s="1022"/>
      <c r="AI115" s="1022"/>
      <c r="AJ115" s="1023"/>
      <c r="AK115" s="1024">
        <v>2295</v>
      </c>
      <c r="AL115" s="1022"/>
      <c r="AM115" s="1022"/>
      <c r="AN115" s="1022"/>
      <c r="AO115" s="1023"/>
      <c r="AP115" s="1025">
        <v>0.1</v>
      </c>
      <c r="AQ115" s="1026"/>
      <c r="AR115" s="1026"/>
      <c r="AS115" s="1026"/>
      <c r="AT115" s="1027"/>
      <c r="AU115" s="988"/>
      <c r="AV115" s="989"/>
      <c r="AW115" s="989"/>
      <c r="AX115" s="989"/>
      <c r="AY115" s="989"/>
      <c r="AZ115" s="1037" t="s">
        <v>451</v>
      </c>
      <c r="BA115" s="1038"/>
      <c r="BB115" s="1038"/>
      <c r="BC115" s="1038"/>
      <c r="BD115" s="1038"/>
      <c r="BE115" s="1038"/>
      <c r="BF115" s="1038"/>
      <c r="BG115" s="1038"/>
      <c r="BH115" s="1038"/>
      <c r="BI115" s="1038"/>
      <c r="BJ115" s="1038"/>
      <c r="BK115" s="1038"/>
      <c r="BL115" s="1038"/>
      <c r="BM115" s="1038"/>
      <c r="BN115" s="1038"/>
      <c r="BO115" s="1038"/>
      <c r="BP115" s="1039"/>
      <c r="BQ115" s="1007" t="s">
        <v>137</v>
      </c>
      <c r="BR115" s="1008"/>
      <c r="BS115" s="1008"/>
      <c r="BT115" s="1008"/>
      <c r="BU115" s="1008"/>
      <c r="BV115" s="1008" t="s">
        <v>137</v>
      </c>
      <c r="BW115" s="1008"/>
      <c r="BX115" s="1008"/>
      <c r="BY115" s="1008"/>
      <c r="BZ115" s="1008"/>
      <c r="CA115" s="1008" t="s">
        <v>435</v>
      </c>
      <c r="CB115" s="1008"/>
      <c r="CC115" s="1008"/>
      <c r="CD115" s="1008"/>
      <c r="CE115" s="1008"/>
      <c r="CF115" s="1002" t="s">
        <v>435</v>
      </c>
      <c r="CG115" s="1003"/>
      <c r="CH115" s="1003"/>
      <c r="CI115" s="1003"/>
      <c r="CJ115" s="1003"/>
      <c r="CK115" s="1033"/>
      <c r="CL115" s="1034"/>
      <c r="CM115" s="1037" t="s">
        <v>452</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436</v>
      </c>
      <c r="DH115" s="1047"/>
      <c r="DI115" s="1047"/>
      <c r="DJ115" s="1047"/>
      <c r="DK115" s="1048"/>
      <c r="DL115" s="1049" t="s">
        <v>436</v>
      </c>
      <c r="DM115" s="1047"/>
      <c r="DN115" s="1047"/>
      <c r="DO115" s="1047"/>
      <c r="DP115" s="1048"/>
      <c r="DQ115" s="1049" t="s">
        <v>137</v>
      </c>
      <c r="DR115" s="1047"/>
      <c r="DS115" s="1047"/>
      <c r="DT115" s="1047"/>
      <c r="DU115" s="1048"/>
      <c r="DV115" s="1050" t="s">
        <v>436</v>
      </c>
      <c r="DW115" s="1051"/>
      <c r="DX115" s="1051"/>
      <c r="DY115" s="1051"/>
      <c r="DZ115" s="1052"/>
    </row>
    <row r="116" spans="1:130" s="244" customFormat="1" ht="26.25" customHeight="1">
      <c r="A116" s="1044"/>
      <c r="B116" s="1045"/>
      <c r="C116" s="1053" t="s">
        <v>453</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v>37</v>
      </c>
      <c r="AB116" s="1047"/>
      <c r="AC116" s="1047"/>
      <c r="AD116" s="1047"/>
      <c r="AE116" s="1048"/>
      <c r="AF116" s="1049">
        <v>284</v>
      </c>
      <c r="AG116" s="1047"/>
      <c r="AH116" s="1047"/>
      <c r="AI116" s="1047"/>
      <c r="AJ116" s="1048"/>
      <c r="AK116" s="1049">
        <v>56</v>
      </c>
      <c r="AL116" s="1047"/>
      <c r="AM116" s="1047"/>
      <c r="AN116" s="1047"/>
      <c r="AO116" s="1048"/>
      <c r="AP116" s="1050">
        <v>0</v>
      </c>
      <c r="AQ116" s="1051"/>
      <c r="AR116" s="1051"/>
      <c r="AS116" s="1051"/>
      <c r="AT116" s="1052"/>
      <c r="AU116" s="988"/>
      <c r="AV116" s="989"/>
      <c r="AW116" s="989"/>
      <c r="AX116" s="989"/>
      <c r="AY116" s="989"/>
      <c r="AZ116" s="1055" t="s">
        <v>454</v>
      </c>
      <c r="BA116" s="1056"/>
      <c r="BB116" s="1056"/>
      <c r="BC116" s="1056"/>
      <c r="BD116" s="1056"/>
      <c r="BE116" s="1056"/>
      <c r="BF116" s="1056"/>
      <c r="BG116" s="1056"/>
      <c r="BH116" s="1056"/>
      <c r="BI116" s="1056"/>
      <c r="BJ116" s="1056"/>
      <c r="BK116" s="1056"/>
      <c r="BL116" s="1056"/>
      <c r="BM116" s="1056"/>
      <c r="BN116" s="1056"/>
      <c r="BO116" s="1056"/>
      <c r="BP116" s="1057"/>
      <c r="BQ116" s="1007" t="s">
        <v>137</v>
      </c>
      <c r="BR116" s="1008"/>
      <c r="BS116" s="1008"/>
      <c r="BT116" s="1008"/>
      <c r="BU116" s="1008"/>
      <c r="BV116" s="1008" t="s">
        <v>436</v>
      </c>
      <c r="BW116" s="1008"/>
      <c r="BX116" s="1008"/>
      <c r="BY116" s="1008"/>
      <c r="BZ116" s="1008"/>
      <c r="CA116" s="1008" t="s">
        <v>137</v>
      </c>
      <c r="CB116" s="1008"/>
      <c r="CC116" s="1008"/>
      <c r="CD116" s="1008"/>
      <c r="CE116" s="1008"/>
      <c r="CF116" s="1002" t="s">
        <v>435</v>
      </c>
      <c r="CG116" s="1003"/>
      <c r="CH116" s="1003"/>
      <c r="CI116" s="1003"/>
      <c r="CJ116" s="1003"/>
      <c r="CK116" s="1033"/>
      <c r="CL116" s="1034"/>
      <c r="CM116" s="1004" t="s">
        <v>455</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v>6884</v>
      </c>
      <c r="DH116" s="1047"/>
      <c r="DI116" s="1047"/>
      <c r="DJ116" s="1047"/>
      <c r="DK116" s="1048"/>
      <c r="DL116" s="1049">
        <v>3963</v>
      </c>
      <c r="DM116" s="1047"/>
      <c r="DN116" s="1047"/>
      <c r="DO116" s="1047"/>
      <c r="DP116" s="1048"/>
      <c r="DQ116" s="1049">
        <v>1668</v>
      </c>
      <c r="DR116" s="1047"/>
      <c r="DS116" s="1047"/>
      <c r="DT116" s="1047"/>
      <c r="DU116" s="1048"/>
      <c r="DV116" s="1050">
        <v>0</v>
      </c>
      <c r="DW116" s="1051"/>
      <c r="DX116" s="1051"/>
      <c r="DY116" s="1051"/>
      <c r="DZ116" s="1052"/>
    </row>
    <row r="117" spans="1:130" s="244" customFormat="1" ht="26.25" customHeight="1">
      <c r="A117" s="992" t="s">
        <v>186</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456</v>
      </c>
      <c r="Z117" s="974"/>
      <c r="AA117" s="1064">
        <v>1452239</v>
      </c>
      <c r="AB117" s="1065"/>
      <c r="AC117" s="1065"/>
      <c r="AD117" s="1065"/>
      <c r="AE117" s="1066"/>
      <c r="AF117" s="1067">
        <v>1261578</v>
      </c>
      <c r="AG117" s="1065"/>
      <c r="AH117" s="1065"/>
      <c r="AI117" s="1065"/>
      <c r="AJ117" s="1066"/>
      <c r="AK117" s="1067">
        <v>1239178</v>
      </c>
      <c r="AL117" s="1065"/>
      <c r="AM117" s="1065"/>
      <c r="AN117" s="1065"/>
      <c r="AO117" s="1066"/>
      <c r="AP117" s="1068"/>
      <c r="AQ117" s="1069"/>
      <c r="AR117" s="1069"/>
      <c r="AS117" s="1069"/>
      <c r="AT117" s="1070"/>
      <c r="AU117" s="988"/>
      <c r="AV117" s="989"/>
      <c r="AW117" s="989"/>
      <c r="AX117" s="989"/>
      <c r="AY117" s="989"/>
      <c r="AZ117" s="1055" t="s">
        <v>457</v>
      </c>
      <c r="BA117" s="1056"/>
      <c r="BB117" s="1056"/>
      <c r="BC117" s="1056"/>
      <c r="BD117" s="1056"/>
      <c r="BE117" s="1056"/>
      <c r="BF117" s="1056"/>
      <c r="BG117" s="1056"/>
      <c r="BH117" s="1056"/>
      <c r="BI117" s="1056"/>
      <c r="BJ117" s="1056"/>
      <c r="BK117" s="1056"/>
      <c r="BL117" s="1056"/>
      <c r="BM117" s="1056"/>
      <c r="BN117" s="1056"/>
      <c r="BO117" s="1056"/>
      <c r="BP117" s="1057"/>
      <c r="BQ117" s="1007" t="s">
        <v>436</v>
      </c>
      <c r="BR117" s="1008"/>
      <c r="BS117" s="1008"/>
      <c r="BT117" s="1008"/>
      <c r="BU117" s="1008"/>
      <c r="BV117" s="1008" t="s">
        <v>436</v>
      </c>
      <c r="BW117" s="1008"/>
      <c r="BX117" s="1008"/>
      <c r="BY117" s="1008"/>
      <c r="BZ117" s="1008"/>
      <c r="CA117" s="1008" t="s">
        <v>436</v>
      </c>
      <c r="CB117" s="1008"/>
      <c r="CC117" s="1008"/>
      <c r="CD117" s="1008"/>
      <c r="CE117" s="1008"/>
      <c r="CF117" s="1002" t="s">
        <v>436</v>
      </c>
      <c r="CG117" s="1003"/>
      <c r="CH117" s="1003"/>
      <c r="CI117" s="1003"/>
      <c r="CJ117" s="1003"/>
      <c r="CK117" s="1033"/>
      <c r="CL117" s="1034"/>
      <c r="CM117" s="1004" t="s">
        <v>458</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436</v>
      </c>
      <c r="DH117" s="1047"/>
      <c r="DI117" s="1047"/>
      <c r="DJ117" s="1047"/>
      <c r="DK117" s="1048"/>
      <c r="DL117" s="1049" t="s">
        <v>436</v>
      </c>
      <c r="DM117" s="1047"/>
      <c r="DN117" s="1047"/>
      <c r="DO117" s="1047"/>
      <c r="DP117" s="1048"/>
      <c r="DQ117" s="1049" t="s">
        <v>436</v>
      </c>
      <c r="DR117" s="1047"/>
      <c r="DS117" s="1047"/>
      <c r="DT117" s="1047"/>
      <c r="DU117" s="1048"/>
      <c r="DV117" s="1050" t="s">
        <v>436</v>
      </c>
      <c r="DW117" s="1051"/>
      <c r="DX117" s="1051"/>
      <c r="DY117" s="1051"/>
      <c r="DZ117" s="1052"/>
    </row>
    <row r="118" spans="1:130" s="244" customFormat="1" ht="26.25" customHeight="1">
      <c r="A118" s="992" t="s">
        <v>428</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426</v>
      </c>
      <c r="AB118" s="973"/>
      <c r="AC118" s="973"/>
      <c r="AD118" s="973"/>
      <c r="AE118" s="974"/>
      <c r="AF118" s="972" t="s">
        <v>306</v>
      </c>
      <c r="AG118" s="973"/>
      <c r="AH118" s="973"/>
      <c r="AI118" s="973"/>
      <c r="AJ118" s="974"/>
      <c r="AK118" s="972" t="s">
        <v>305</v>
      </c>
      <c r="AL118" s="973"/>
      <c r="AM118" s="973"/>
      <c r="AN118" s="973"/>
      <c r="AO118" s="974"/>
      <c r="AP118" s="1059" t="s">
        <v>427</v>
      </c>
      <c r="AQ118" s="1060"/>
      <c r="AR118" s="1060"/>
      <c r="AS118" s="1060"/>
      <c r="AT118" s="1061"/>
      <c r="AU118" s="988"/>
      <c r="AV118" s="989"/>
      <c r="AW118" s="989"/>
      <c r="AX118" s="989"/>
      <c r="AY118" s="989"/>
      <c r="AZ118" s="1062" t="s">
        <v>459</v>
      </c>
      <c r="BA118" s="1053"/>
      <c r="BB118" s="1053"/>
      <c r="BC118" s="1053"/>
      <c r="BD118" s="1053"/>
      <c r="BE118" s="1053"/>
      <c r="BF118" s="1053"/>
      <c r="BG118" s="1053"/>
      <c r="BH118" s="1053"/>
      <c r="BI118" s="1053"/>
      <c r="BJ118" s="1053"/>
      <c r="BK118" s="1053"/>
      <c r="BL118" s="1053"/>
      <c r="BM118" s="1053"/>
      <c r="BN118" s="1053"/>
      <c r="BO118" s="1053"/>
      <c r="BP118" s="1054"/>
      <c r="BQ118" s="1085" t="s">
        <v>435</v>
      </c>
      <c r="BR118" s="1086"/>
      <c r="BS118" s="1086"/>
      <c r="BT118" s="1086"/>
      <c r="BU118" s="1086"/>
      <c r="BV118" s="1086" t="s">
        <v>436</v>
      </c>
      <c r="BW118" s="1086"/>
      <c r="BX118" s="1086"/>
      <c r="BY118" s="1086"/>
      <c r="BZ118" s="1086"/>
      <c r="CA118" s="1086" t="s">
        <v>435</v>
      </c>
      <c r="CB118" s="1086"/>
      <c r="CC118" s="1086"/>
      <c r="CD118" s="1086"/>
      <c r="CE118" s="1086"/>
      <c r="CF118" s="1002" t="s">
        <v>137</v>
      </c>
      <c r="CG118" s="1003"/>
      <c r="CH118" s="1003"/>
      <c r="CI118" s="1003"/>
      <c r="CJ118" s="1003"/>
      <c r="CK118" s="1033"/>
      <c r="CL118" s="1034"/>
      <c r="CM118" s="1004" t="s">
        <v>460</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436</v>
      </c>
      <c r="DH118" s="1047"/>
      <c r="DI118" s="1047"/>
      <c r="DJ118" s="1047"/>
      <c r="DK118" s="1048"/>
      <c r="DL118" s="1049" t="s">
        <v>435</v>
      </c>
      <c r="DM118" s="1047"/>
      <c r="DN118" s="1047"/>
      <c r="DO118" s="1047"/>
      <c r="DP118" s="1048"/>
      <c r="DQ118" s="1049" t="s">
        <v>435</v>
      </c>
      <c r="DR118" s="1047"/>
      <c r="DS118" s="1047"/>
      <c r="DT118" s="1047"/>
      <c r="DU118" s="1048"/>
      <c r="DV118" s="1050" t="s">
        <v>435</v>
      </c>
      <c r="DW118" s="1051"/>
      <c r="DX118" s="1051"/>
      <c r="DY118" s="1051"/>
      <c r="DZ118" s="1052"/>
    </row>
    <row r="119" spans="1:130" s="244" customFormat="1" ht="26.25" customHeight="1">
      <c r="A119" s="1146" t="s">
        <v>431</v>
      </c>
      <c r="B119" s="1032"/>
      <c r="C119" s="1011" t="s">
        <v>432</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137</v>
      </c>
      <c r="AB119" s="980"/>
      <c r="AC119" s="980"/>
      <c r="AD119" s="980"/>
      <c r="AE119" s="981"/>
      <c r="AF119" s="982" t="s">
        <v>436</v>
      </c>
      <c r="AG119" s="980"/>
      <c r="AH119" s="980"/>
      <c r="AI119" s="980"/>
      <c r="AJ119" s="981"/>
      <c r="AK119" s="982" t="s">
        <v>436</v>
      </c>
      <c r="AL119" s="980"/>
      <c r="AM119" s="980"/>
      <c r="AN119" s="980"/>
      <c r="AO119" s="981"/>
      <c r="AP119" s="983" t="s">
        <v>137</v>
      </c>
      <c r="AQ119" s="984"/>
      <c r="AR119" s="984"/>
      <c r="AS119" s="984"/>
      <c r="AT119" s="985"/>
      <c r="AU119" s="990"/>
      <c r="AV119" s="991"/>
      <c r="AW119" s="991"/>
      <c r="AX119" s="991"/>
      <c r="AY119" s="991"/>
      <c r="AZ119" s="275" t="s">
        <v>186</v>
      </c>
      <c r="BA119" s="275"/>
      <c r="BB119" s="275"/>
      <c r="BC119" s="275"/>
      <c r="BD119" s="275"/>
      <c r="BE119" s="275"/>
      <c r="BF119" s="275"/>
      <c r="BG119" s="275"/>
      <c r="BH119" s="275"/>
      <c r="BI119" s="275"/>
      <c r="BJ119" s="275"/>
      <c r="BK119" s="275"/>
      <c r="BL119" s="275"/>
      <c r="BM119" s="275"/>
      <c r="BN119" s="275"/>
      <c r="BO119" s="1063" t="s">
        <v>461</v>
      </c>
      <c r="BP119" s="1094"/>
      <c r="BQ119" s="1085">
        <v>13951882</v>
      </c>
      <c r="BR119" s="1086"/>
      <c r="BS119" s="1086"/>
      <c r="BT119" s="1086"/>
      <c r="BU119" s="1086"/>
      <c r="BV119" s="1086">
        <v>14377423</v>
      </c>
      <c r="BW119" s="1086"/>
      <c r="BX119" s="1086"/>
      <c r="BY119" s="1086"/>
      <c r="BZ119" s="1086"/>
      <c r="CA119" s="1086">
        <v>14688225</v>
      </c>
      <c r="CB119" s="1086"/>
      <c r="CC119" s="1086"/>
      <c r="CD119" s="1086"/>
      <c r="CE119" s="1086"/>
      <c r="CF119" s="1087"/>
      <c r="CG119" s="1088"/>
      <c r="CH119" s="1088"/>
      <c r="CI119" s="1088"/>
      <c r="CJ119" s="1089"/>
      <c r="CK119" s="1035"/>
      <c r="CL119" s="1036"/>
      <c r="CM119" s="1090" t="s">
        <v>462</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436</v>
      </c>
      <c r="DH119" s="1072"/>
      <c r="DI119" s="1072"/>
      <c r="DJ119" s="1072"/>
      <c r="DK119" s="1073"/>
      <c r="DL119" s="1071" t="s">
        <v>436</v>
      </c>
      <c r="DM119" s="1072"/>
      <c r="DN119" s="1072"/>
      <c r="DO119" s="1072"/>
      <c r="DP119" s="1073"/>
      <c r="DQ119" s="1071" t="s">
        <v>436</v>
      </c>
      <c r="DR119" s="1072"/>
      <c r="DS119" s="1072"/>
      <c r="DT119" s="1072"/>
      <c r="DU119" s="1073"/>
      <c r="DV119" s="1074" t="s">
        <v>436</v>
      </c>
      <c r="DW119" s="1075"/>
      <c r="DX119" s="1075"/>
      <c r="DY119" s="1075"/>
      <c r="DZ119" s="1076"/>
    </row>
    <row r="120" spans="1:130" s="244" customFormat="1" ht="26.25" customHeight="1">
      <c r="A120" s="1147"/>
      <c r="B120" s="1034"/>
      <c r="C120" s="1004" t="s">
        <v>438</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436</v>
      </c>
      <c r="AB120" s="1047"/>
      <c r="AC120" s="1047"/>
      <c r="AD120" s="1047"/>
      <c r="AE120" s="1048"/>
      <c r="AF120" s="1049" t="s">
        <v>436</v>
      </c>
      <c r="AG120" s="1047"/>
      <c r="AH120" s="1047"/>
      <c r="AI120" s="1047"/>
      <c r="AJ120" s="1048"/>
      <c r="AK120" s="1049" t="s">
        <v>436</v>
      </c>
      <c r="AL120" s="1047"/>
      <c r="AM120" s="1047"/>
      <c r="AN120" s="1047"/>
      <c r="AO120" s="1048"/>
      <c r="AP120" s="1050" t="s">
        <v>436</v>
      </c>
      <c r="AQ120" s="1051"/>
      <c r="AR120" s="1051"/>
      <c r="AS120" s="1051"/>
      <c r="AT120" s="1052"/>
      <c r="AU120" s="1077" t="s">
        <v>463</v>
      </c>
      <c r="AV120" s="1078"/>
      <c r="AW120" s="1078"/>
      <c r="AX120" s="1078"/>
      <c r="AY120" s="1079"/>
      <c r="AZ120" s="1028" t="s">
        <v>464</v>
      </c>
      <c r="BA120" s="977"/>
      <c r="BB120" s="977"/>
      <c r="BC120" s="977"/>
      <c r="BD120" s="977"/>
      <c r="BE120" s="977"/>
      <c r="BF120" s="977"/>
      <c r="BG120" s="977"/>
      <c r="BH120" s="977"/>
      <c r="BI120" s="977"/>
      <c r="BJ120" s="977"/>
      <c r="BK120" s="977"/>
      <c r="BL120" s="977"/>
      <c r="BM120" s="977"/>
      <c r="BN120" s="977"/>
      <c r="BO120" s="977"/>
      <c r="BP120" s="978"/>
      <c r="BQ120" s="1014">
        <v>3147445</v>
      </c>
      <c r="BR120" s="1015"/>
      <c r="BS120" s="1015"/>
      <c r="BT120" s="1015"/>
      <c r="BU120" s="1015"/>
      <c r="BV120" s="1015">
        <v>3845459</v>
      </c>
      <c r="BW120" s="1015"/>
      <c r="BX120" s="1015"/>
      <c r="BY120" s="1015"/>
      <c r="BZ120" s="1015"/>
      <c r="CA120" s="1015">
        <v>4061018</v>
      </c>
      <c r="CB120" s="1015"/>
      <c r="CC120" s="1015"/>
      <c r="CD120" s="1015"/>
      <c r="CE120" s="1015"/>
      <c r="CF120" s="1029">
        <v>89.8</v>
      </c>
      <c r="CG120" s="1030"/>
      <c r="CH120" s="1030"/>
      <c r="CI120" s="1030"/>
      <c r="CJ120" s="1030"/>
      <c r="CK120" s="1095" t="s">
        <v>465</v>
      </c>
      <c r="CL120" s="1096"/>
      <c r="CM120" s="1096"/>
      <c r="CN120" s="1096"/>
      <c r="CO120" s="1097"/>
      <c r="CP120" s="1103" t="s">
        <v>466</v>
      </c>
      <c r="CQ120" s="1104"/>
      <c r="CR120" s="1104"/>
      <c r="CS120" s="1104"/>
      <c r="CT120" s="1104"/>
      <c r="CU120" s="1104"/>
      <c r="CV120" s="1104"/>
      <c r="CW120" s="1104"/>
      <c r="CX120" s="1104"/>
      <c r="CY120" s="1104"/>
      <c r="CZ120" s="1104"/>
      <c r="DA120" s="1104"/>
      <c r="DB120" s="1104"/>
      <c r="DC120" s="1104"/>
      <c r="DD120" s="1104"/>
      <c r="DE120" s="1104"/>
      <c r="DF120" s="1105"/>
      <c r="DG120" s="1014">
        <v>257729</v>
      </c>
      <c r="DH120" s="1015"/>
      <c r="DI120" s="1015"/>
      <c r="DJ120" s="1015"/>
      <c r="DK120" s="1015"/>
      <c r="DL120" s="1015">
        <v>292372</v>
      </c>
      <c r="DM120" s="1015"/>
      <c r="DN120" s="1015"/>
      <c r="DO120" s="1015"/>
      <c r="DP120" s="1015"/>
      <c r="DQ120" s="1015">
        <v>314373</v>
      </c>
      <c r="DR120" s="1015"/>
      <c r="DS120" s="1015"/>
      <c r="DT120" s="1015"/>
      <c r="DU120" s="1015"/>
      <c r="DV120" s="1016">
        <v>7</v>
      </c>
      <c r="DW120" s="1016"/>
      <c r="DX120" s="1016"/>
      <c r="DY120" s="1016"/>
      <c r="DZ120" s="1017"/>
    </row>
    <row r="121" spans="1:130" s="244" customFormat="1" ht="26.25" customHeight="1">
      <c r="A121" s="1147"/>
      <c r="B121" s="1034"/>
      <c r="C121" s="1055" t="s">
        <v>467</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436</v>
      </c>
      <c r="AB121" s="1047"/>
      <c r="AC121" s="1047"/>
      <c r="AD121" s="1047"/>
      <c r="AE121" s="1048"/>
      <c r="AF121" s="1049" t="s">
        <v>436</v>
      </c>
      <c r="AG121" s="1047"/>
      <c r="AH121" s="1047"/>
      <c r="AI121" s="1047"/>
      <c r="AJ121" s="1048"/>
      <c r="AK121" s="1049" t="s">
        <v>436</v>
      </c>
      <c r="AL121" s="1047"/>
      <c r="AM121" s="1047"/>
      <c r="AN121" s="1047"/>
      <c r="AO121" s="1048"/>
      <c r="AP121" s="1050" t="s">
        <v>436</v>
      </c>
      <c r="AQ121" s="1051"/>
      <c r="AR121" s="1051"/>
      <c r="AS121" s="1051"/>
      <c r="AT121" s="1052"/>
      <c r="AU121" s="1080"/>
      <c r="AV121" s="1081"/>
      <c r="AW121" s="1081"/>
      <c r="AX121" s="1081"/>
      <c r="AY121" s="1082"/>
      <c r="AZ121" s="1037" t="s">
        <v>468</v>
      </c>
      <c r="BA121" s="1038"/>
      <c r="BB121" s="1038"/>
      <c r="BC121" s="1038"/>
      <c r="BD121" s="1038"/>
      <c r="BE121" s="1038"/>
      <c r="BF121" s="1038"/>
      <c r="BG121" s="1038"/>
      <c r="BH121" s="1038"/>
      <c r="BI121" s="1038"/>
      <c r="BJ121" s="1038"/>
      <c r="BK121" s="1038"/>
      <c r="BL121" s="1038"/>
      <c r="BM121" s="1038"/>
      <c r="BN121" s="1038"/>
      <c r="BO121" s="1038"/>
      <c r="BP121" s="1039"/>
      <c r="BQ121" s="1007">
        <v>278813</v>
      </c>
      <c r="BR121" s="1008"/>
      <c r="BS121" s="1008"/>
      <c r="BT121" s="1008"/>
      <c r="BU121" s="1008"/>
      <c r="BV121" s="1008">
        <v>276781</v>
      </c>
      <c r="BW121" s="1008"/>
      <c r="BX121" s="1008"/>
      <c r="BY121" s="1008"/>
      <c r="BZ121" s="1008"/>
      <c r="CA121" s="1008">
        <v>246439</v>
      </c>
      <c r="CB121" s="1008"/>
      <c r="CC121" s="1008"/>
      <c r="CD121" s="1008"/>
      <c r="CE121" s="1008"/>
      <c r="CF121" s="1002">
        <v>5.5</v>
      </c>
      <c r="CG121" s="1003"/>
      <c r="CH121" s="1003"/>
      <c r="CI121" s="1003"/>
      <c r="CJ121" s="1003"/>
      <c r="CK121" s="1098"/>
      <c r="CL121" s="1099"/>
      <c r="CM121" s="1099"/>
      <c r="CN121" s="1099"/>
      <c r="CO121" s="1100"/>
      <c r="CP121" s="1108" t="s">
        <v>469</v>
      </c>
      <c r="CQ121" s="1109"/>
      <c r="CR121" s="1109"/>
      <c r="CS121" s="1109"/>
      <c r="CT121" s="1109"/>
      <c r="CU121" s="1109"/>
      <c r="CV121" s="1109"/>
      <c r="CW121" s="1109"/>
      <c r="CX121" s="1109"/>
      <c r="CY121" s="1109"/>
      <c r="CZ121" s="1109"/>
      <c r="DA121" s="1109"/>
      <c r="DB121" s="1109"/>
      <c r="DC121" s="1109"/>
      <c r="DD121" s="1109"/>
      <c r="DE121" s="1109"/>
      <c r="DF121" s="1110"/>
      <c r="DG121" s="1007" t="s">
        <v>436</v>
      </c>
      <c r="DH121" s="1008"/>
      <c r="DI121" s="1008"/>
      <c r="DJ121" s="1008"/>
      <c r="DK121" s="1008"/>
      <c r="DL121" s="1008" t="s">
        <v>436</v>
      </c>
      <c r="DM121" s="1008"/>
      <c r="DN121" s="1008"/>
      <c r="DO121" s="1008"/>
      <c r="DP121" s="1008"/>
      <c r="DQ121" s="1008" t="s">
        <v>436</v>
      </c>
      <c r="DR121" s="1008"/>
      <c r="DS121" s="1008"/>
      <c r="DT121" s="1008"/>
      <c r="DU121" s="1008"/>
      <c r="DV121" s="1009" t="s">
        <v>436</v>
      </c>
      <c r="DW121" s="1009"/>
      <c r="DX121" s="1009"/>
      <c r="DY121" s="1009"/>
      <c r="DZ121" s="1010"/>
    </row>
    <row r="122" spans="1:130" s="244" customFormat="1" ht="26.25" customHeight="1">
      <c r="A122" s="1147"/>
      <c r="B122" s="1034"/>
      <c r="C122" s="1004" t="s">
        <v>449</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436</v>
      </c>
      <c r="AB122" s="1047"/>
      <c r="AC122" s="1047"/>
      <c r="AD122" s="1047"/>
      <c r="AE122" s="1048"/>
      <c r="AF122" s="1049" t="s">
        <v>436</v>
      </c>
      <c r="AG122" s="1047"/>
      <c r="AH122" s="1047"/>
      <c r="AI122" s="1047"/>
      <c r="AJ122" s="1048"/>
      <c r="AK122" s="1049" t="s">
        <v>436</v>
      </c>
      <c r="AL122" s="1047"/>
      <c r="AM122" s="1047"/>
      <c r="AN122" s="1047"/>
      <c r="AO122" s="1048"/>
      <c r="AP122" s="1050" t="s">
        <v>436</v>
      </c>
      <c r="AQ122" s="1051"/>
      <c r="AR122" s="1051"/>
      <c r="AS122" s="1051"/>
      <c r="AT122" s="1052"/>
      <c r="AU122" s="1080"/>
      <c r="AV122" s="1081"/>
      <c r="AW122" s="1081"/>
      <c r="AX122" s="1081"/>
      <c r="AY122" s="1082"/>
      <c r="AZ122" s="1062" t="s">
        <v>470</v>
      </c>
      <c r="BA122" s="1053"/>
      <c r="BB122" s="1053"/>
      <c r="BC122" s="1053"/>
      <c r="BD122" s="1053"/>
      <c r="BE122" s="1053"/>
      <c r="BF122" s="1053"/>
      <c r="BG122" s="1053"/>
      <c r="BH122" s="1053"/>
      <c r="BI122" s="1053"/>
      <c r="BJ122" s="1053"/>
      <c r="BK122" s="1053"/>
      <c r="BL122" s="1053"/>
      <c r="BM122" s="1053"/>
      <c r="BN122" s="1053"/>
      <c r="BO122" s="1053"/>
      <c r="BP122" s="1054"/>
      <c r="BQ122" s="1085">
        <v>8510627</v>
      </c>
      <c r="BR122" s="1086"/>
      <c r="BS122" s="1086"/>
      <c r="BT122" s="1086"/>
      <c r="BU122" s="1086"/>
      <c r="BV122" s="1086">
        <v>8985794</v>
      </c>
      <c r="BW122" s="1086"/>
      <c r="BX122" s="1086"/>
      <c r="BY122" s="1086"/>
      <c r="BZ122" s="1086"/>
      <c r="CA122" s="1086">
        <v>9426027</v>
      </c>
      <c r="CB122" s="1086"/>
      <c r="CC122" s="1086"/>
      <c r="CD122" s="1086"/>
      <c r="CE122" s="1086"/>
      <c r="CF122" s="1106">
        <v>208.5</v>
      </c>
      <c r="CG122" s="1107"/>
      <c r="CH122" s="1107"/>
      <c r="CI122" s="1107"/>
      <c r="CJ122" s="1107"/>
      <c r="CK122" s="1098"/>
      <c r="CL122" s="1099"/>
      <c r="CM122" s="1099"/>
      <c r="CN122" s="1099"/>
      <c r="CO122" s="1100"/>
      <c r="CP122" s="1108" t="s">
        <v>471</v>
      </c>
      <c r="CQ122" s="1109"/>
      <c r="CR122" s="1109"/>
      <c r="CS122" s="1109"/>
      <c r="CT122" s="1109"/>
      <c r="CU122" s="1109"/>
      <c r="CV122" s="1109"/>
      <c r="CW122" s="1109"/>
      <c r="CX122" s="1109"/>
      <c r="CY122" s="1109"/>
      <c r="CZ122" s="1109"/>
      <c r="DA122" s="1109"/>
      <c r="DB122" s="1109"/>
      <c r="DC122" s="1109"/>
      <c r="DD122" s="1109"/>
      <c r="DE122" s="1109"/>
      <c r="DF122" s="1110"/>
      <c r="DG122" s="1007" t="s">
        <v>472</v>
      </c>
      <c r="DH122" s="1008"/>
      <c r="DI122" s="1008"/>
      <c r="DJ122" s="1008"/>
      <c r="DK122" s="1008"/>
      <c r="DL122" s="1008" t="s">
        <v>137</v>
      </c>
      <c r="DM122" s="1008"/>
      <c r="DN122" s="1008"/>
      <c r="DO122" s="1008"/>
      <c r="DP122" s="1008"/>
      <c r="DQ122" s="1008" t="s">
        <v>403</v>
      </c>
      <c r="DR122" s="1008"/>
      <c r="DS122" s="1008"/>
      <c r="DT122" s="1008"/>
      <c r="DU122" s="1008"/>
      <c r="DV122" s="1009" t="s">
        <v>441</v>
      </c>
      <c r="DW122" s="1009"/>
      <c r="DX122" s="1009"/>
      <c r="DY122" s="1009"/>
      <c r="DZ122" s="1010"/>
    </row>
    <row r="123" spans="1:130" s="244" customFormat="1" ht="26.25" customHeight="1">
      <c r="A123" s="1147"/>
      <c r="B123" s="1034"/>
      <c r="C123" s="1004" t="s">
        <v>455</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v>2240</v>
      </c>
      <c r="AB123" s="1047"/>
      <c r="AC123" s="1047"/>
      <c r="AD123" s="1047"/>
      <c r="AE123" s="1048"/>
      <c r="AF123" s="1049">
        <v>2240</v>
      </c>
      <c r="AG123" s="1047"/>
      <c r="AH123" s="1047"/>
      <c r="AI123" s="1047"/>
      <c r="AJ123" s="1048"/>
      <c r="AK123" s="1049">
        <v>2240</v>
      </c>
      <c r="AL123" s="1047"/>
      <c r="AM123" s="1047"/>
      <c r="AN123" s="1047"/>
      <c r="AO123" s="1048"/>
      <c r="AP123" s="1050">
        <v>0</v>
      </c>
      <c r="AQ123" s="1051"/>
      <c r="AR123" s="1051"/>
      <c r="AS123" s="1051"/>
      <c r="AT123" s="1052"/>
      <c r="AU123" s="1083"/>
      <c r="AV123" s="1084"/>
      <c r="AW123" s="1084"/>
      <c r="AX123" s="1084"/>
      <c r="AY123" s="1084"/>
      <c r="AZ123" s="275" t="s">
        <v>186</v>
      </c>
      <c r="BA123" s="275"/>
      <c r="BB123" s="275"/>
      <c r="BC123" s="275"/>
      <c r="BD123" s="275"/>
      <c r="BE123" s="275"/>
      <c r="BF123" s="275"/>
      <c r="BG123" s="275"/>
      <c r="BH123" s="275"/>
      <c r="BI123" s="275"/>
      <c r="BJ123" s="275"/>
      <c r="BK123" s="275"/>
      <c r="BL123" s="275"/>
      <c r="BM123" s="275"/>
      <c r="BN123" s="275"/>
      <c r="BO123" s="1063" t="s">
        <v>473</v>
      </c>
      <c r="BP123" s="1094"/>
      <c r="BQ123" s="1153">
        <v>11936885</v>
      </c>
      <c r="BR123" s="1154"/>
      <c r="BS123" s="1154"/>
      <c r="BT123" s="1154"/>
      <c r="BU123" s="1154"/>
      <c r="BV123" s="1154">
        <v>13108034</v>
      </c>
      <c r="BW123" s="1154"/>
      <c r="BX123" s="1154"/>
      <c r="BY123" s="1154"/>
      <c r="BZ123" s="1154"/>
      <c r="CA123" s="1154">
        <v>13733484</v>
      </c>
      <c r="CB123" s="1154"/>
      <c r="CC123" s="1154"/>
      <c r="CD123" s="1154"/>
      <c r="CE123" s="1154"/>
      <c r="CF123" s="1087"/>
      <c r="CG123" s="1088"/>
      <c r="CH123" s="1088"/>
      <c r="CI123" s="1088"/>
      <c r="CJ123" s="1089"/>
      <c r="CK123" s="1098"/>
      <c r="CL123" s="1099"/>
      <c r="CM123" s="1099"/>
      <c r="CN123" s="1099"/>
      <c r="CO123" s="1100"/>
      <c r="CP123" s="1108" t="s">
        <v>474</v>
      </c>
      <c r="CQ123" s="1109"/>
      <c r="CR123" s="1109"/>
      <c r="CS123" s="1109"/>
      <c r="CT123" s="1109"/>
      <c r="CU123" s="1109"/>
      <c r="CV123" s="1109"/>
      <c r="CW123" s="1109"/>
      <c r="CX123" s="1109"/>
      <c r="CY123" s="1109"/>
      <c r="CZ123" s="1109"/>
      <c r="DA123" s="1109"/>
      <c r="DB123" s="1109"/>
      <c r="DC123" s="1109"/>
      <c r="DD123" s="1109"/>
      <c r="DE123" s="1109"/>
      <c r="DF123" s="1110"/>
      <c r="DG123" s="1046" t="s">
        <v>472</v>
      </c>
      <c r="DH123" s="1047"/>
      <c r="DI123" s="1047"/>
      <c r="DJ123" s="1047"/>
      <c r="DK123" s="1048"/>
      <c r="DL123" s="1049" t="s">
        <v>441</v>
      </c>
      <c r="DM123" s="1047"/>
      <c r="DN123" s="1047"/>
      <c r="DO123" s="1047"/>
      <c r="DP123" s="1048"/>
      <c r="DQ123" s="1049" t="s">
        <v>475</v>
      </c>
      <c r="DR123" s="1047"/>
      <c r="DS123" s="1047"/>
      <c r="DT123" s="1047"/>
      <c r="DU123" s="1048"/>
      <c r="DV123" s="1050" t="s">
        <v>403</v>
      </c>
      <c r="DW123" s="1051"/>
      <c r="DX123" s="1051"/>
      <c r="DY123" s="1051"/>
      <c r="DZ123" s="1052"/>
    </row>
    <row r="124" spans="1:130" s="244" customFormat="1" ht="26.25" customHeight="1" thickBot="1">
      <c r="A124" s="1147"/>
      <c r="B124" s="1034"/>
      <c r="C124" s="1004" t="s">
        <v>458</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403</v>
      </c>
      <c r="AB124" s="1047"/>
      <c r="AC124" s="1047"/>
      <c r="AD124" s="1047"/>
      <c r="AE124" s="1048"/>
      <c r="AF124" s="1049" t="s">
        <v>475</v>
      </c>
      <c r="AG124" s="1047"/>
      <c r="AH124" s="1047"/>
      <c r="AI124" s="1047"/>
      <c r="AJ124" s="1048"/>
      <c r="AK124" s="1049" t="s">
        <v>472</v>
      </c>
      <c r="AL124" s="1047"/>
      <c r="AM124" s="1047"/>
      <c r="AN124" s="1047"/>
      <c r="AO124" s="1048"/>
      <c r="AP124" s="1050" t="s">
        <v>472</v>
      </c>
      <c r="AQ124" s="1051"/>
      <c r="AR124" s="1051"/>
      <c r="AS124" s="1051"/>
      <c r="AT124" s="1052"/>
      <c r="AU124" s="1149" t="s">
        <v>476</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43.9</v>
      </c>
      <c r="BR124" s="1116"/>
      <c r="BS124" s="1116"/>
      <c r="BT124" s="1116"/>
      <c r="BU124" s="1116"/>
      <c r="BV124" s="1116">
        <v>27.5</v>
      </c>
      <c r="BW124" s="1116"/>
      <c r="BX124" s="1116"/>
      <c r="BY124" s="1116"/>
      <c r="BZ124" s="1116"/>
      <c r="CA124" s="1116">
        <v>21.1</v>
      </c>
      <c r="CB124" s="1116"/>
      <c r="CC124" s="1116"/>
      <c r="CD124" s="1116"/>
      <c r="CE124" s="1116"/>
      <c r="CF124" s="1117"/>
      <c r="CG124" s="1118"/>
      <c r="CH124" s="1118"/>
      <c r="CI124" s="1118"/>
      <c r="CJ124" s="1119"/>
      <c r="CK124" s="1101"/>
      <c r="CL124" s="1101"/>
      <c r="CM124" s="1101"/>
      <c r="CN124" s="1101"/>
      <c r="CO124" s="1102"/>
      <c r="CP124" s="1108" t="s">
        <v>477</v>
      </c>
      <c r="CQ124" s="1109"/>
      <c r="CR124" s="1109"/>
      <c r="CS124" s="1109"/>
      <c r="CT124" s="1109"/>
      <c r="CU124" s="1109"/>
      <c r="CV124" s="1109"/>
      <c r="CW124" s="1109"/>
      <c r="CX124" s="1109"/>
      <c r="CY124" s="1109"/>
      <c r="CZ124" s="1109"/>
      <c r="DA124" s="1109"/>
      <c r="DB124" s="1109"/>
      <c r="DC124" s="1109"/>
      <c r="DD124" s="1109"/>
      <c r="DE124" s="1109"/>
      <c r="DF124" s="1110"/>
      <c r="DG124" s="1093" t="s">
        <v>475</v>
      </c>
      <c r="DH124" s="1072"/>
      <c r="DI124" s="1072"/>
      <c r="DJ124" s="1072"/>
      <c r="DK124" s="1073"/>
      <c r="DL124" s="1071" t="s">
        <v>475</v>
      </c>
      <c r="DM124" s="1072"/>
      <c r="DN124" s="1072"/>
      <c r="DO124" s="1072"/>
      <c r="DP124" s="1073"/>
      <c r="DQ124" s="1071" t="s">
        <v>475</v>
      </c>
      <c r="DR124" s="1072"/>
      <c r="DS124" s="1072"/>
      <c r="DT124" s="1072"/>
      <c r="DU124" s="1073"/>
      <c r="DV124" s="1074" t="s">
        <v>475</v>
      </c>
      <c r="DW124" s="1075"/>
      <c r="DX124" s="1075"/>
      <c r="DY124" s="1075"/>
      <c r="DZ124" s="1076"/>
    </row>
    <row r="125" spans="1:130" s="244" customFormat="1" ht="26.25" customHeight="1">
      <c r="A125" s="1147"/>
      <c r="B125" s="1034"/>
      <c r="C125" s="1004" t="s">
        <v>460</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441</v>
      </c>
      <c r="AB125" s="1047"/>
      <c r="AC125" s="1047"/>
      <c r="AD125" s="1047"/>
      <c r="AE125" s="1048"/>
      <c r="AF125" s="1049" t="s">
        <v>475</v>
      </c>
      <c r="AG125" s="1047"/>
      <c r="AH125" s="1047"/>
      <c r="AI125" s="1047"/>
      <c r="AJ125" s="1048"/>
      <c r="AK125" s="1049" t="s">
        <v>478</v>
      </c>
      <c r="AL125" s="1047"/>
      <c r="AM125" s="1047"/>
      <c r="AN125" s="1047"/>
      <c r="AO125" s="1048"/>
      <c r="AP125" s="1050" t="s">
        <v>475</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479</v>
      </c>
      <c r="CL125" s="1096"/>
      <c r="CM125" s="1096"/>
      <c r="CN125" s="1096"/>
      <c r="CO125" s="1097"/>
      <c r="CP125" s="1028" t="s">
        <v>480</v>
      </c>
      <c r="CQ125" s="977"/>
      <c r="CR125" s="977"/>
      <c r="CS125" s="977"/>
      <c r="CT125" s="977"/>
      <c r="CU125" s="977"/>
      <c r="CV125" s="977"/>
      <c r="CW125" s="977"/>
      <c r="CX125" s="977"/>
      <c r="CY125" s="977"/>
      <c r="CZ125" s="977"/>
      <c r="DA125" s="977"/>
      <c r="DB125" s="977"/>
      <c r="DC125" s="977"/>
      <c r="DD125" s="977"/>
      <c r="DE125" s="977"/>
      <c r="DF125" s="978"/>
      <c r="DG125" s="1014" t="s">
        <v>475</v>
      </c>
      <c r="DH125" s="1015"/>
      <c r="DI125" s="1015"/>
      <c r="DJ125" s="1015"/>
      <c r="DK125" s="1015"/>
      <c r="DL125" s="1015" t="s">
        <v>472</v>
      </c>
      <c r="DM125" s="1015"/>
      <c r="DN125" s="1015"/>
      <c r="DO125" s="1015"/>
      <c r="DP125" s="1015"/>
      <c r="DQ125" s="1015" t="s">
        <v>475</v>
      </c>
      <c r="DR125" s="1015"/>
      <c r="DS125" s="1015"/>
      <c r="DT125" s="1015"/>
      <c r="DU125" s="1015"/>
      <c r="DV125" s="1016" t="s">
        <v>475</v>
      </c>
      <c r="DW125" s="1016"/>
      <c r="DX125" s="1016"/>
      <c r="DY125" s="1016"/>
      <c r="DZ125" s="1017"/>
    </row>
    <row r="126" spans="1:130" s="244" customFormat="1" ht="26.25" customHeight="1" thickBot="1">
      <c r="A126" s="1147"/>
      <c r="B126" s="1034"/>
      <c r="C126" s="1004" t="s">
        <v>462</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441</v>
      </c>
      <c r="AB126" s="1047"/>
      <c r="AC126" s="1047"/>
      <c r="AD126" s="1047"/>
      <c r="AE126" s="1048"/>
      <c r="AF126" s="1049" t="s">
        <v>475</v>
      </c>
      <c r="AG126" s="1047"/>
      <c r="AH126" s="1047"/>
      <c r="AI126" s="1047"/>
      <c r="AJ126" s="1048"/>
      <c r="AK126" s="1049" t="s">
        <v>441</v>
      </c>
      <c r="AL126" s="1047"/>
      <c r="AM126" s="1047"/>
      <c r="AN126" s="1047"/>
      <c r="AO126" s="1048"/>
      <c r="AP126" s="1050" t="s">
        <v>475</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481</v>
      </c>
      <c r="CQ126" s="1038"/>
      <c r="CR126" s="1038"/>
      <c r="CS126" s="1038"/>
      <c r="CT126" s="1038"/>
      <c r="CU126" s="1038"/>
      <c r="CV126" s="1038"/>
      <c r="CW126" s="1038"/>
      <c r="CX126" s="1038"/>
      <c r="CY126" s="1038"/>
      <c r="CZ126" s="1038"/>
      <c r="DA126" s="1038"/>
      <c r="DB126" s="1038"/>
      <c r="DC126" s="1038"/>
      <c r="DD126" s="1038"/>
      <c r="DE126" s="1038"/>
      <c r="DF126" s="1039"/>
      <c r="DG126" s="1007" t="s">
        <v>482</v>
      </c>
      <c r="DH126" s="1008"/>
      <c r="DI126" s="1008"/>
      <c r="DJ126" s="1008"/>
      <c r="DK126" s="1008"/>
      <c r="DL126" s="1008" t="s">
        <v>482</v>
      </c>
      <c r="DM126" s="1008"/>
      <c r="DN126" s="1008"/>
      <c r="DO126" s="1008"/>
      <c r="DP126" s="1008"/>
      <c r="DQ126" s="1008" t="s">
        <v>137</v>
      </c>
      <c r="DR126" s="1008"/>
      <c r="DS126" s="1008"/>
      <c r="DT126" s="1008"/>
      <c r="DU126" s="1008"/>
      <c r="DV126" s="1009" t="s">
        <v>441</v>
      </c>
      <c r="DW126" s="1009"/>
      <c r="DX126" s="1009"/>
      <c r="DY126" s="1009"/>
      <c r="DZ126" s="1010"/>
    </row>
    <row r="127" spans="1:130" s="244" customFormat="1" ht="26.25" customHeight="1">
      <c r="A127" s="1148"/>
      <c r="B127" s="1036"/>
      <c r="C127" s="1090" t="s">
        <v>483</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v>110</v>
      </c>
      <c r="AB127" s="1047"/>
      <c r="AC127" s="1047"/>
      <c r="AD127" s="1047"/>
      <c r="AE127" s="1048"/>
      <c r="AF127" s="1049">
        <v>82</v>
      </c>
      <c r="AG127" s="1047"/>
      <c r="AH127" s="1047"/>
      <c r="AI127" s="1047"/>
      <c r="AJ127" s="1048"/>
      <c r="AK127" s="1049">
        <v>55</v>
      </c>
      <c r="AL127" s="1047"/>
      <c r="AM127" s="1047"/>
      <c r="AN127" s="1047"/>
      <c r="AO127" s="1048"/>
      <c r="AP127" s="1050">
        <v>0</v>
      </c>
      <c r="AQ127" s="1051"/>
      <c r="AR127" s="1051"/>
      <c r="AS127" s="1051"/>
      <c r="AT127" s="1052"/>
      <c r="AU127" s="280"/>
      <c r="AV127" s="280"/>
      <c r="AW127" s="280"/>
      <c r="AX127" s="1120" t="s">
        <v>484</v>
      </c>
      <c r="AY127" s="1121"/>
      <c r="AZ127" s="1121"/>
      <c r="BA127" s="1121"/>
      <c r="BB127" s="1121"/>
      <c r="BC127" s="1121"/>
      <c r="BD127" s="1121"/>
      <c r="BE127" s="1122"/>
      <c r="BF127" s="1123" t="s">
        <v>485</v>
      </c>
      <c r="BG127" s="1121"/>
      <c r="BH127" s="1121"/>
      <c r="BI127" s="1121"/>
      <c r="BJ127" s="1121"/>
      <c r="BK127" s="1121"/>
      <c r="BL127" s="1122"/>
      <c r="BM127" s="1123" t="s">
        <v>486</v>
      </c>
      <c r="BN127" s="1121"/>
      <c r="BO127" s="1121"/>
      <c r="BP127" s="1121"/>
      <c r="BQ127" s="1121"/>
      <c r="BR127" s="1121"/>
      <c r="BS127" s="1122"/>
      <c r="BT127" s="1123" t="s">
        <v>487</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488</v>
      </c>
      <c r="CQ127" s="1038"/>
      <c r="CR127" s="1038"/>
      <c r="CS127" s="1038"/>
      <c r="CT127" s="1038"/>
      <c r="CU127" s="1038"/>
      <c r="CV127" s="1038"/>
      <c r="CW127" s="1038"/>
      <c r="CX127" s="1038"/>
      <c r="CY127" s="1038"/>
      <c r="CZ127" s="1038"/>
      <c r="DA127" s="1038"/>
      <c r="DB127" s="1038"/>
      <c r="DC127" s="1038"/>
      <c r="DD127" s="1038"/>
      <c r="DE127" s="1038"/>
      <c r="DF127" s="1039"/>
      <c r="DG127" s="1007" t="s">
        <v>441</v>
      </c>
      <c r="DH127" s="1008"/>
      <c r="DI127" s="1008"/>
      <c r="DJ127" s="1008"/>
      <c r="DK127" s="1008"/>
      <c r="DL127" s="1008" t="s">
        <v>482</v>
      </c>
      <c r="DM127" s="1008"/>
      <c r="DN127" s="1008"/>
      <c r="DO127" s="1008"/>
      <c r="DP127" s="1008"/>
      <c r="DQ127" s="1008" t="s">
        <v>482</v>
      </c>
      <c r="DR127" s="1008"/>
      <c r="DS127" s="1008"/>
      <c r="DT127" s="1008"/>
      <c r="DU127" s="1008"/>
      <c r="DV127" s="1009" t="s">
        <v>403</v>
      </c>
      <c r="DW127" s="1009"/>
      <c r="DX127" s="1009"/>
      <c r="DY127" s="1009"/>
      <c r="DZ127" s="1010"/>
    </row>
    <row r="128" spans="1:130" s="244" customFormat="1" ht="26.25" customHeight="1" thickBot="1">
      <c r="A128" s="1131" t="s">
        <v>489</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490</v>
      </c>
      <c r="X128" s="1133"/>
      <c r="Y128" s="1133"/>
      <c r="Z128" s="1134"/>
      <c r="AA128" s="1135">
        <v>101588</v>
      </c>
      <c r="AB128" s="1136"/>
      <c r="AC128" s="1136"/>
      <c r="AD128" s="1136"/>
      <c r="AE128" s="1137"/>
      <c r="AF128" s="1138">
        <v>88864</v>
      </c>
      <c r="AG128" s="1136"/>
      <c r="AH128" s="1136"/>
      <c r="AI128" s="1136"/>
      <c r="AJ128" s="1137"/>
      <c r="AK128" s="1138">
        <v>52564</v>
      </c>
      <c r="AL128" s="1136"/>
      <c r="AM128" s="1136"/>
      <c r="AN128" s="1136"/>
      <c r="AO128" s="1137"/>
      <c r="AP128" s="1139"/>
      <c r="AQ128" s="1140"/>
      <c r="AR128" s="1140"/>
      <c r="AS128" s="1140"/>
      <c r="AT128" s="1141"/>
      <c r="AU128" s="280"/>
      <c r="AV128" s="280"/>
      <c r="AW128" s="280"/>
      <c r="AX128" s="976" t="s">
        <v>491</v>
      </c>
      <c r="AY128" s="977"/>
      <c r="AZ128" s="977"/>
      <c r="BA128" s="977"/>
      <c r="BB128" s="977"/>
      <c r="BC128" s="977"/>
      <c r="BD128" s="977"/>
      <c r="BE128" s="978"/>
      <c r="BF128" s="1142" t="s">
        <v>441</v>
      </c>
      <c r="BG128" s="1143"/>
      <c r="BH128" s="1143"/>
      <c r="BI128" s="1143"/>
      <c r="BJ128" s="1143"/>
      <c r="BK128" s="1143"/>
      <c r="BL128" s="1144"/>
      <c r="BM128" s="1142">
        <v>14.85</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492</v>
      </c>
      <c r="CQ128" s="1125"/>
      <c r="CR128" s="1125"/>
      <c r="CS128" s="1125"/>
      <c r="CT128" s="1125"/>
      <c r="CU128" s="1125"/>
      <c r="CV128" s="1125"/>
      <c r="CW128" s="1125"/>
      <c r="CX128" s="1125"/>
      <c r="CY128" s="1125"/>
      <c r="CZ128" s="1125"/>
      <c r="DA128" s="1125"/>
      <c r="DB128" s="1125"/>
      <c r="DC128" s="1125"/>
      <c r="DD128" s="1125"/>
      <c r="DE128" s="1125"/>
      <c r="DF128" s="1126"/>
      <c r="DG128" s="1127" t="s">
        <v>472</v>
      </c>
      <c r="DH128" s="1128"/>
      <c r="DI128" s="1128"/>
      <c r="DJ128" s="1128"/>
      <c r="DK128" s="1128"/>
      <c r="DL128" s="1128" t="s">
        <v>475</v>
      </c>
      <c r="DM128" s="1128"/>
      <c r="DN128" s="1128"/>
      <c r="DO128" s="1128"/>
      <c r="DP128" s="1128"/>
      <c r="DQ128" s="1128" t="s">
        <v>441</v>
      </c>
      <c r="DR128" s="1128"/>
      <c r="DS128" s="1128"/>
      <c r="DT128" s="1128"/>
      <c r="DU128" s="1128"/>
      <c r="DV128" s="1129" t="s">
        <v>482</v>
      </c>
      <c r="DW128" s="1129"/>
      <c r="DX128" s="1129"/>
      <c r="DY128" s="1129"/>
      <c r="DZ128" s="1130"/>
    </row>
    <row r="129" spans="1:131" s="244" customFormat="1" ht="26.25" customHeight="1">
      <c r="A129" s="1018" t="s">
        <v>108</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493</v>
      </c>
      <c r="X129" s="1162"/>
      <c r="Y129" s="1162"/>
      <c r="Z129" s="1163"/>
      <c r="AA129" s="1046">
        <v>5334788</v>
      </c>
      <c r="AB129" s="1047"/>
      <c r="AC129" s="1047"/>
      <c r="AD129" s="1047"/>
      <c r="AE129" s="1048"/>
      <c r="AF129" s="1049">
        <v>5338960</v>
      </c>
      <c r="AG129" s="1047"/>
      <c r="AH129" s="1047"/>
      <c r="AI129" s="1047"/>
      <c r="AJ129" s="1048"/>
      <c r="AK129" s="1049">
        <v>5233754</v>
      </c>
      <c r="AL129" s="1047"/>
      <c r="AM129" s="1047"/>
      <c r="AN129" s="1047"/>
      <c r="AO129" s="1048"/>
      <c r="AP129" s="1164"/>
      <c r="AQ129" s="1165"/>
      <c r="AR129" s="1165"/>
      <c r="AS129" s="1165"/>
      <c r="AT129" s="1166"/>
      <c r="AU129" s="282"/>
      <c r="AV129" s="282"/>
      <c r="AW129" s="282"/>
      <c r="AX129" s="1155" t="s">
        <v>494</v>
      </c>
      <c r="AY129" s="1038"/>
      <c r="AZ129" s="1038"/>
      <c r="BA129" s="1038"/>
      <c r="BB129" s="1038"/>
      <c r="BC129" s="1038"/>
      <c r="BD129" s="1038"/>
      <c r="BE129" s="1039"/>
      <c r="BF129" s="1156" t="s">
        <v>472</v>
      </c>
      <c r="BG129" s="1157"/>
      <c r="BH129" s="1157"/>
      <c r="BI129" s="1157"/>
      <c r="BJ129" s="1157"/>
      <c r="BK129" s="1157"/>
      <c r="BL129" s="1158"/>
      <c r="BM129" s="1156">
        <v>19.850000000000001</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1018" t="s">
        <v>495</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496</v>
      </c>
      <c r="X130" s="1162"/>
      <c r="Y130" s="1162"/>
      <c r="Z130" s="1163"/>
      <c r="AA130" s="1046">
        <v>747607</v>
      </c>
      <c r="AB130" s="1047"/>
      <c r="AC130" s="1047"/>
      <c r="AD130" s="1047"/>
      <c r="AE130" s="1048"/>
      <c r="AF130" s="1049">
        <v>726946</v>
      </c>
      <c r="AG130" s="1047"/>
      <c r="AH130" s="1047"/>
      <c r="AI130" s="1047"/>
      <c r="AJ130" s="1048"/>
      <c r="AK130" s="1049">
        <v>713075</v>
      </c>
      <c r="AL130" s="1047"/>
      <c r="AM130" s="1047"/>
      <c r="AN130" s="1047"/>
      <c r="AO130" s="1048"/>
      <c r="AP130" s="1164"/>
      <c r="AQ130" s="1165"/>
      <c r="AR130" s="1165"/>
      <c r="AS130" s="1165"/>
      <c r="AT130" s="1166"/>
      <c r="AU130" s="282"/>
      <c r="AV130" s="282"/>
      <c r="AW130" s="282"/>
      <c r="AX130" s="1155" t="s">
        <v>497</v>
      </c>
      <c r="AY130" s="1038"/>
      <c r="AZ130" s="1038"/>
      <c r="BA130" s="1038"/>
      <c r="BB130" s="1038"/>
      <c r="BC130" s="1038"/>
      <c r="BD130" s="1038"/>
      <c r="BE130" s="1039"/>
      <c r="BF130" s="1192">
        <v>11</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498</v>
      </c>
      <c r="X131" s="1200"/>
      <c r="Y131" s="1200"/>
      <c r="Z131" s="1201"/>
      <c r="AA131" s="1093">
        <v>4587181</v>
      </c>
      <c r="AB131" s="1072"/>
      <c r="AC131" s="1072"/>
      <c r="AD131" s="1072"/>
      <c r="AE131" s="1073"/>
      <c r="AF131" s="1071">
        <v>4612014</v>
      </c>
      <c r="AG131" s="1072"/>
      <c r="AH131" s="1072"/>
      <c r="AI131" s="1072"/>
      <c r="AJ131" s="1073"/>
      <c r="AK131" s="1071">
        <v>4520679</v>
      </c>
      <c r="AL131" s="1072"/>
      <c r="AM131" s="1072"/>
      <c r="AN131" s="1072"/>
      <c r="AO131" s="1073"/>
      <c r="AP131" s="1202"/>
      <c r="AQ131" s="1203"/>
      <c r="AR131" s="1203"/>
      <c r="AS131" s="1203"/>
      <c r="AT131" s="1204"/>
      <c r="AU131" s="282"/>
      <c r="AV131" s="282"/>
      <c r="AW131" s="282"/>
      <c r="AX131" s="1174" t="s">
        <v>499</v>
      </c>
      <c r="AY131" s="1125"/>
      <c r="AZ131" s="1125"/>
      <c r="BA131" s="1125"/>
      <c r="BB131" s="1125"/>
      <c r="BC131" s="1125"/>
      <c r="BD131" s="1125"/>
      <c r="BE131" s="1126"/>
      <c r="BF131" s="1175">
        <v>21.1</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81" t="s">
        <v>500</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501</v>
      </c>
      <c r="W132" s="1185"/>
      <c r="X132" s="1185"/>
      <c r="Y132" s="1185"/>
      <c r="Z132" s="1186"/>
      <c r="AA132" s="1187">
        <v>13.146287450000001</v>
      </c>
      <c r="AB132" s="1188"/>
      <c r="AC132" s="1188"/>
      <c r="AD132" s="1188"/>
      <c r="AE132" s="1189"/>
      <c r="AF132" s="1190">
        <v>9.6653652829999999</v>
      </c>
      <c r="AG132" s="1188"/>
      <c r="AH132" s="1188"/>
      <c r="AI132" s="1188"/>
      <c r="AJ132" s="1189"/>
      <c r="AK132" s="1190">
        <v>10.47495299</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502</v>
      </c>
      <c r="W133" s="1168"/>
      <c r="X133" s="1168"/>
      <c r="Y133" s="1168"/>
      <c r="Z133" s="1169"/>
      <c r="AA133" s="1170">
        <v>15</v>
      </c>
      <c r="AB133" s="1171"/>
      <c r="AC133" s="1171"/>
      <c r="AD133" s="1171"/>
      <c r="AE133" s="1172"/>
      <c r="AF133" s="1170">
        <v>12.5</v>
      </c>
      <c r="AG133" s="1171"/>
      <c r="AH133" s="1171"/>
      <c r="AI133" s="1171"/>
      <c r="AJ133" s="1172"/>
      <c r="AK133" s="1170">
        <v>11</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fL74OykbjDjjO0IdwRUyY4MzxxbQs0Hh2wZ8602AP14/3/mamYDX9jLS9kk+DHQPjDTxLjA8PT+eP0aOasWxHw==" saltValue="bpxL3deLFlB3OHSV3iz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503</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IJL/H7lO79EB7LcHxq4Vk/6S0DrkjLvUfBCD9mbg/S6Ct/G/v/VfyfSpCGN8IarM4sUuiIvNtZf7c6YNdiNu0w==" saltValue="hgBTcLhbzaxEvdo8BvvK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dteVcxe8O/FVHNkwqPti9K7yznequlTe7LpJhm0opVE6+yQ2TnovqNB4Y1lI/kXMmnTB86NsGMGRbRIcW1wQ==" saltValue="d9+wmN7SIMpxfsnpXPZr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504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505</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506</v>
      </c>
      <c r="AP7" s="301"/>
      <c r="AQ7" s="302" t="s">
        <v>507</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508</v>
      </c>
      <c r="AQ8" s="308" t="s">
        <v>509</v>
      </c>
      <c r="AR8" s="309" t="s">
        <v>510</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511</v>
      </c>
      <c r="AL9" s="1211"/>
      <c r="AM9" s="1211"/>
      <c r="AN9" s="1212"/>
      <c r="AO9" s="310">
        <v>1777944</v>
      </c>
      <c r="AP9" s="310">
        <v>132544</v>
      </c>
      <c r="AQ9" s="311">
        <v>90414</v>
      </c>
      <c r="AR9" s="312">
        <v>46.6</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512</v>
      </c>
      <c r="AL10" s="1211"/>
      <c r="AM10" s="1211"/>
      <c r="AN10" s="1212"/>
      <c r="AO10" s="313">
        <v>177099</v>
      </c>
      <c r="AP10" s="313">
        <v>13203</v>
      </c>
      <c r="AQ10" s="314">
        <v>7325</v>
      </c>
      <c r="AR10" s="315">
        <v>80.2</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513</v>
      </c>
      <c r="AL11" s="1211"/>
      <c r="AM11" s="1211"/>
      <c r="AN11" s="1212"/>
      <c r="AO11" s="313">
        <v>28168</v>
      </c>
      <c r="AP11" s="313">
        <v>2100</v>
      </c>
      <c r="AQ11" s="314">
        <v>9426</v>
      </c>
      <c r="AR11" s="315">
        <v>-77.7</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514</v>
      </c>
      <c r="AL12" s="1211"/>
      <c r="AM12" s="1211"/>
      <c r="AN12" s="1212"/>
      <c r="AO12" s="313" t="s">
        <v>515</v>
      </c>
      <c r="AP12" s="313" t="s">
        <v>515</v>
      </c>
      <c r="AQ12" s="314">
        <v>1167</v>
      </c>
      <c r="AR12" s="315" t="s">
        <v>515</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516</v>
      </c>
      <c r="AL13" s="1211"/>
      <c r="AM13" s="1211"/>
      <c r="AN13" s="1212"/>
      <c r="AO13" s="313" t="s">
        <v>515</v>
      </c>
      <c r="AP13" s="313" t="s">
        <v>515</v>
      </c>
      <c r="AQ13" s="314">
        <v>3</v>
      </c>
      <c r="AR13" s="315" t="s">
        <v>515</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517</v>
      </c>
      <c r="AL14" s="1211"/>
      <c r="AM14" s="1211"/>
      <c r="AN14" s="1212"/>
      <c r="AO14" s="313">
        <v>54360</v>
      </c>
      <c r="AP14" s="313">
        <v>4052</v>
      </c>
      <c r="AQ14" s="314">
        <v>4078</v>
      </c>
      <c r="AR14" s="315">
        <v>-0.6</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518</v>
      </c>
      <c r="AL15" s="1211"/>
      <c r="AM15" s="1211"/>
      <c r="AN15" s="1212"/>
      <c r="AO15" s="313">
        <v>60304</v>
      </c>
      <c r="AP15" s="313">
        <v>4496</v>
      </c>
      <c r="AQ15" s="314">
        <v>2195</v>
      </c>
      <c r="AR15" s="315">
        <v>104.8</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519</v>
      </c>
      <c r="AL16" s="1214"/>
      <c r="AM16" s="1214"/>
      <c r="AN16" s="1215"/>
      <c r="AO16" s="313">
        <v>-226505</v>
      </c>
      <c r="AP16" s="313">
        <v>-16886</v>
      </c>
      <c r="AQ16" s="314">
        <v>-8893</v>
      </c>
      <c r="AR16" s="315">
        <v>89.9</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186</v>
      </c>
      <c r="AL17" s="1214"/>
      <c r="AM17" s="1214"/>
      <c r="AN17" s="1215"/>
      <c r="AO17" s="313">
        <v>1871370</v>
      </c>
      <c r="AP17" s="313">
        <v>139509</v>
      </c>
      <c r="AQ17" s="314">
        <v>105714</v>
      </c>
      <c r="AR17" s="315">
        <v>32</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520</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521</v>
      </c>
      <c r="AP20" s="321" t="s">
        <v>522</v>
      </c>
      <c r="AQ20" s="322" t="s">
        <v>523</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524</v>
      </c>
      <c r="AL21" s="1206"/>
      <c r="AM21" s="1206"/>
      <c r="AN21" s="1207"/>
      <c r="AO21" s="325">
        <v>17.440000000000001</v>
      </c>
      <c r="AP21" s="326">
        <v>10.07</v>
      </c>
      <c r="AQ21" s="327">
        <v>7.37</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525</v>
      </c>
      <c r="AL22" s="1206"/>
      <c r="AM22" s="1206"/>
      <c r="AN22" s="1207"/>
      <c r="AO22" s="330">
        <v>96.2</v>
      </c>
      <c r="AP22" s="331">
        <v>97.6</v>
      </c>
      <c r="AQ22" s="332">
        <v>-1.4</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527</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528</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506</v>
      </c>
      <c r="AP30" s="301"/>
      <c r="AQ30" s="302" t="s">
        <v>507</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508</v>
      </c>
      <c r="AQ31" s="308" t="s">
        <v>509</v>
      </c>
      <c r="AR31" s="309" t="s">
        <v>510</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529</v>
      </c>
      <c r="AL32" s="1222"/>
      <c r="AM32" s="1222"/>
      <c r="AN32" s="1223"/>
      <c r="AO32" s="340">
        <v>1120896</v>
      </c>
      <c r="AP32" s="340">
        <v>83562</v>
      </c>
      <c r="AQ32" s="341">
        <v>67110</v>
      </c>
      <c r="AR32" s="342">
        <v>24.5</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530</v>
      </c>
      <c r="AL33" s="1222"/>
      <c r="AM33" s="1222"/>
      <c r="AN33" s="1223"/>
      <c r="AO33" s="340" t="s">
        <v>515</v>
      </c>
      <c r="AP33" s="340" t="s">
        <v>515</v>
      </c>
      <c r="AQ33" s="341" t="s">
        <v>515</v>
      </c>
      <c r="AR33" s="342" t="s">
        <v>515</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531</v>
      </c>
      <c r="AL34" s="1222"/>
      <c r="AM34" s="1222"/>
      <c r="AN34" s="1223"/>
      <c r="AO34" s="340" t="s">
        <v>515</v>
      </c>
      <c r="AP34" s="340" t="s">
        <v>515</v>
      </c>
      <c r="AQ34" s="341">
        <v>6</v>
      </c>
      <c r="AR34" s="342" t="s">
        <v>515</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532</v>
      </c>
      <c r="AL35" s="1222"/>
      <c r="AM35" s="1222"/>
      <c r="AN35" s="1223"/>
      <c r="AO35" s="340">
        <v>15990</v>
      </c>
      <c r="AP35" s="340">
        <v>1192</v>
      </c>
      <c r="AQ35" s="341">
        <v>17795</v>
      </c>
      <c r="AR35" s="342">
        <v>-93.3</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533</v>
      </c>
      <c r="AL36" s="1222"/>
      <c r="AM36" s="1222"/>
      <c r="AN36" s="1223"/>
      <c r="AO36" s="340">
        <v>99941</v>
      </c>
      <c r="AP36" s="340">
        <v>7450</v>
      </c>
      <c r="AQ36" s="341">
        <v>2500</v>
      </c>
      <c r="AR36" s="342">
        <v>198</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534</v>
      </c>
      <c r="AL37" s="1222"/>
      <c r="AM37" s="1222"/>
      <c r="AN37" s="1223"/>
      <c r="AO37" s="340">
        <v>2295</v>
      </c>
      <c r="AP37" s="340">
        <v>171</v>
      </c>
      <c r="AQ37" s="341">
        <v>1001</v>
      </c>
      <c r="AR37" s="342">
        <v>-82.9</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535</v>
      </c>
      <c r="AL38" s="1225"/>
      <c r="AM38" s="1225"/>
      <c r="AN38" s="1226"/>
      <c r="AO38" s="343">
        <v>56</v>
      </c>
      <c r="AP38" s="343">
        <v>4</v>
      </c>
      <c r="AQ38" s="344">
        <v>4</v>
      </c>
      <c r="AR38" s="332">
        <v>0</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536</v>
      </c>
      <c r="AL39" s="1225"/>
      <c r="AM39" s="1225"/>
      <c r="AN39" s="1226"/>
      <c r="AO39" s="340">
        <v>-52564</v>
      </c>
      <c r="AP39" s="340">
        <v>-3919</v>
      </c>
      <c r="AQ39" s="341">
        <v>-3748</v>
      </c>
      <c r="AR39" s="342">
        <v>4.5999999999999996</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537</v>
      </c>
      <c r="AL40" s="1222"/>
      <c r="AM40" s="1222"/>
      <c r="AN40" s="1223"/>
      <c r="AO40" s="340">
        <v>-713075</v>
      </c>
      <c r="AP40" s="340">
        <v>-53159</v>
      </c>
      <c r="AQ40" s="341">
        <v>-58908</v>
      </c>
      <c r="AR40" s="342">
        <v>-9.8000000000000007</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300</v>
      </c>
      <c r="AL41" s="1228"/>
      <c r="AM41" s="1228"/>
      <c r="AN41" s="1229"/>
      <c r="AO41" s="340">
        <v>473539</v>
      </c>
      <c r="AP41" s="340">
        <v>35302</v>
      </c>
      <c r="AQ41" s="341">
        <v>25761</v>
      </c>
      <c r="AR41" s="342">
        <v>37</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538</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539</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540</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506</v>
      </c>
      <c r="AN49" s="1218" t="s">
        <v>541</v>
      </c>
      <c r="AO49" s="1219"/>
      <c r="AP49" s="1219"/>
      <c r="AQ49" s="1219"/>
      <c r="AR49" s="1220"/>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542</v>
      </c>
      <c r="AO50" s="357" t="s">
        <v>543</v>
      </c>
      <c r="AP50" s="358" t="s">
        <v>544</v>
      </c>
      <c r="AQ50" s="359" t="s">
        <v>545</v>
      </c>
      <c r="AR50" s="360" t="s">
        <v>546</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547</v>
      </c>
      <c r="AL51" s="353"/>
      <c r="AM51" s="361">
        <v>2402943</v>
      </c>
      <c r="AN51" s="362">
        <v>161088</v>
      </c>
      <c r="AO51" s="363">
        <v>11.8</v>
      </c>
      <c r="AP51" s="364">
        <v>106614</v>
      </c>
      <c r="AQ51" s="365">
        <v>17.2</v>
      </c>
      <c r="AR51" s="366">
        <v>-5.4</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548</v>
      </c>
      <c r="AM52" s="369">
        <v>713929</v>
      </c>
      <c r="AN52" s="370">
        <v>47860</v>
      </c>
      <c r="AO52" s="371">
        <v>-7.6</v>
      </c>
      <c r="AP52" s="372">
        <v>45545</v>
      </c>
      <c r="AQ52" s="373">
        <v>20.7</v>
      </c>
      <c r="AR52" s="374">
        <v>-28.3</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549</v>
      </c>
      <c r="AL53" s="353"/>
      <c r="AM53" s="361">
        <v>2270959</v>
      </c>
      <c r="AN53" s="362">
        <v>155951</v>
      </c>
      <c r="AO53" s="363">
        <v>-3.2</v>
      </c>
      <c r="AP53" s="364">
        <v>85459</v>
      </c>
      <c r="AQ53" s="365">
        <v>-19.8</v>
      </c>
      <c r="AR53" s="366">
        <v>16.600000000000001</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548</v>
      </c>
      <c r="AM54" s="369">
        <v>1289356</v>
      </c>
      <c r="AN54" s="370">
        <v>88543</v>
      </c>
      <c r="AO54" s="371">
        <v>85</v>
      </c>
      <c r="AP54" s="372">
        <v>44378</v>
      </c>
      <c r="AQ54" s="373">
        <v>-2.6</v>
      </c>
      <c r="AR54" s="374">
        <v>87.6</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550</v>
      </c>
      <c r="AL55" s="353"/>
      <c r="AM55" s="361">
        <v>3023153</v>
      </c>
      <c r="AN55" s="362">
        <v>212315</v>
      </c>
      <c r="AO55" s="363">
        <v>36.1</v>
      </c>
      <c r="AP55" s="364">
        <v>83280</v>
      </c>
      <c r="AQ55" s="365">
        <v>-2.5</v>
      </c>
      <c r="AR55" s="366">
        <v>38.6</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548</v>
      </c>
      <c r="AM56" s="369">
        <v>1240031</v>
      </c>
      <c r="AN56" s="370">
        <v>87087</v>
      </c>
      <c r="AO56" s="371">
        <v>-1.6</v>
      </c>
      <c r="AP56" s="372">
        <v>43123</v>
      </c>
      <c r="AQ56" s="373">
        <v>-2.8</v>
      </c>
      <c r="AR56" s="374">
        <v>1.2</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551</v>
      </c>
      <c r="AL57" s="353"/>
      <c r="AM57" s="361">
        <v>2829012</v>
      </c>
      <c r="AN57" s="362">
        <v>204749</v>
      </c>
      <c r="AO57" s="363">
        <v>-3.6</v>
      </c>
      <c r="AP57" s="364">
        <v>88968</v>
      </c>
      <c r="AQ57" s="365">
        <v>6.8</v>
      </c>
      <c r="AR57" s="366">
        <v>-10.4</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548</v>
      </c>
      <c r="AM58" s="369">
        <v>668471</v>
      </c>
      <c r="AN58" s="370">
        <v>48380</v>
      </c>
      <c r="AO58" s="371">
        <v>-44.4</v>
      </c>
      <c r="AP58" s="372">
        <v>45482</v>
      </c>
      <c r="AQ58" s="373">
        <v>5.5</v>
      </c>
      <c r="AR58" s="374">
        <v>-49.9</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552</v>
      </c>
      <c r="AL59" s="353"/>
      <c r="AM59" s="361">
        <v>2322285</v>
      </c>
      <c r="AN59" s="362">
        <v>173124</v>
      </c>
      <c r="AO59" s="363">
        <v>-15.4</v>
      </c>
      <c r="AP59" s="364">
        <v>85173</v>
      </c>
      <c r="AQ59" s="365">
        <v>-4.3</v>
      </c>
      <c r="AR59" s="366">
        <v>-11.1</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548</v>
      </c>
      <c r="AM60" s="369">
        <v>940370</v>
      </c>
      <c r="AN60" s="370">
        <v>70104</v>
      </c>
      <c r="AO60" s="371">
        <v>44.9</v>
      </c>
      <c r="AP60" s="372">
        <v>43913</v>
      </c>
      <c r="AQ60" s="373">
        <v>-3.4</v>
      </c>
      <c r="AR60" s="374">
        <v>48.3</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553</v>
      </c>
      <c r="AL61" s="375"/>
      <c r="AM61" s="376">
        <v>2569670</v>
      </c>
      <c r="AN61" s="377">
        <v>181445</v>
      </c>
      <c r="AO61" s="378">
        <v>5.0999999999999996</v>
      </c>
      <c r="AP61" s="379">
        <v>89899</v>
      </c>
      <c r="AQ61" s="380">
        <v>-0.5</v>
      </c>
      <c r="AR61" s="366">
        <v>5.6</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548</v>
      </c>
      <c r="AM62" s="369">
        <v>970431</v>
      </c>
      <c r="AN62" s="370">
        <v>68395</v>
      </c>
      <c r="AO62" s="371">
        <v>15.3</v>
      </c>
      <c r="AP62" s="372">
        <v>44488</v>
      </c>
      <c r="AQ62" s="373">
        <v>3.5</v>
      </c>
      <c r="AR62" s="374">
        <v>11.8</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Qz7fZrleVmehpM48wHx9RCalLp5w7x9JCahJybqW3wTCDouwv4pvmZLpAESVDonWP5l0WVR7ISaV1OCU6Y8utA==" saltValue="tII/kx09FiA2Ov6zNaHD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555</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U6An9qY88B5n9i6j1aKsj6VRr5Hf4kBBT7KjODX+bKKzrlH9tMaai65xny2aKb79qNtHtt6mRSwm4N4NTfZIw==" saltValue="B4ayZ0VLKuJ1V7r8c5c2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96sc8dWDGT0vdAsSk+PYr4jzOoaJ7s7wt48CmAGhtAacnsxrmCHihmSRdmvV9WQwUfFJJchpFOiiICHN3cd3w==" saltValue="VdVo7PyoRmgFQ2T3E8gS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0" t="s">
        <v>3</v>
      </c>
      <c r="D47" s="1230"/>
      <c r="E47" s="1231"/>
      <c r="F47" s="11">
        <v>23.5</v>
      </c>
      <c r="G47" s="12">
        <v>26.33</v>
      </c>
      <c r="H47" s="12">
        <v>32.4</v>
      </c>
      <c r="I47" s="12">
        <v>34.659999999999997</v>
      </c>
      <c r="J47" s="13">
        <v>38.28</v>
      </c>
    </row>
    <row r="48" spans="2:10" ht="57.75" customHeight="1">
      <c r="B48" s="14"/>
      <c r="C48" s="1232" t="s">
        <v>4</v>
      </c>
      <c r="D48" s="1232"/>
      <c r="E48" s="1233"/>
      <c r="F48" s="15">
        <v>5.63</v>
      </c>
      <c r="G48" s="16">
        <v>9.4499999999999993</v>
      </c>
      <c r="H48" s="16">
        <v>4.33</v>
      </c>
      <c r="I48" s="16">
        <v>9.17</v>
      </c>
      <c r="J48" s="17">
        <v>3.59</v>
      </c>
    </row>
    <row r="49" spans="2:10" ht="57.75" customHeight="1" thickBot="1">
      <c r="B49" s="18"/>
      <c r="C49" s="1234" t="s">
        <v>5</v>
      </c>
      <c r="D49" s="1234"/>
      <c r="E49" s="1235"/>
      <c r="F49" s="19">
        <v>2.19</v>
      </c>
      <c r="G49" s="20">
        <v>7.45</v>
      </c>
      <c r="H49" s="20" t="s">
        <v>562</v>
      </c>
      <c r="I49" s="20">
        <v>7.14</v>
      </c>
      <c r="J49" s="21" t="s">
        <v>563</v>
      </c>
    </row>
    <row r="50" spans="2:10" ht="13.5" customHeight="1"/>
    <row r="51" spans="2:10" ht="13.5" hidden="1" customHeight="1"/>
    <row r="52" spans="2:10" ht="13.5" hidden="1" customHeight="1"/>
    <row r="53" spans="2:10" ht="13.5" hidden="1" customHeight="1"/>
  </sheetData>
  <sheetProtection algorithmName="SHA-512" hashValue="2o7/pSbq/zOfWoFrY7Kudo2bw2eZw8vkqv+TGNwOUIh5ntxBrO46Ls+1fzBa61dwZlhP7h7gYqI+MyckCu/Ahg==" saltValue="qYYb3OqdmhaNpi+tJ/TR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2020-03-11T03:07:19Z</cp:lastPrinted>
  <dcterms:created xsi:type="dcterms:W3CDTF">2020-02-10T05:41:41Z</dcterms:created>
  <dcterms:modified xsi:type="dcterms:W3CDTF">2020-09-29T01:53:13Z</dcterms:modified>
  <cp:category/>
</cp:coreProperties>
</file>