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170" windowHeight="5925" tabRatio="7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8" i="9" l="1"/>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AM38" i="9"/>
  <c r="AM37" i="9"/>
  <c r="AM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C38" i="9" s="1"/>
  <c r="U34" i="9"/>
  <c r="U35" i="9" s="1"/>
  <c r="U36" i="9" s="1"/>
  <c r="U37" i="9" s="1"/>
  <c r="U38" i="9" s="1"/>
  <c r="AM34" i="9" l="1"/>
  <c r="AM35" i="9" s="1"/>
  <c r="BE34" i="9" s="1"/>
  <c r="BE35" i="9" s="1"/>
  <c r="BE36" i="9" s="1"/>
  <c r="BE37" i="9" s="1"/>
  <c r="BE38" i="9" s="1"/>
  <c r="BW34" i="9" l="1"/>
  <c r="BW35" i="9" s="1"/>
  <c r="BW36" i="9" s="1"/>
  <c r="BW37" i="9" s="1"/>
  <c r="BW38" i="9" s="1"/>
  <c r="BW39" i="9" s="1"/>
  <c r="BW40" i="9" s="1"/>
  <c r="BW41" i="9" s="1"/>
  <c r="BW42" i="9" s="1"/>
  <c r="BW43" i="9" s="1"/>
  <c r="CO34" i="9" l="1"/>
  <c r="CO35" i="9" s="1"/>
  <c r="CO36" i="9" s="1"/>
  <c r="CO37" i="9" s="1"/>
  <c r="CO38" i="9" s="1"/>
  <c r="CO39" i="9" s="1"/>
</calcChain>
</file>

<file path=xl/sharedStrings.xml><?xml version="1.0" encoding="utf-8"?>
<sst xmlns="http://schemas.openxmlformats.org/spreadsheetml/2006/main" count="1054" uniqueCount="584">
  <si>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</si>
  <si>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</si>
  <si>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</si>
  <si>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</si>
  <si>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</si>
  <si>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</si>
  <si>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</si>
  <si>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</si>
  <si>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</si>
  <si>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</si>
  <si>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</si>
  <si>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</si>
  <si>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</si>
  <si>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</si>
  <si>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</si>
  <si>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</si>
  <si>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</si>
  <si>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</si>
  <si>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</si>
  <si>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</si>
  <si>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</si>
  <si>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</si>
  <si>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</si>
  <si>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</si>
  <si>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</si>
  <si>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</si>
  <si>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</si>
  <si>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</si>
  <si>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</si>
  <si>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</si>
  <si>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</si>
  <si>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</si>
  <si>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</si>
  <si>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</si>
  <si>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</si>
  <si>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</si>
  <si>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</si>
  <si>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</si>
  <si>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</si>
  <si>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</si>
  <si>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</si>
  <si>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</si>
  <si>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</si>
  <si>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</si>
  <si>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</si>
  <si>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</si>
  <si>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</si>
  <si>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</si>
  <si>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</si>
  <si>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</si>
  <si>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</si>
  <si>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</si>
  <si>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</si>
  <si>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</si>
  <si>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</si>
  <si>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</si>
  <si>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</si>
  <si>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</si>
  <si>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</si>
  <si>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</si>
  <si>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</si>
  <si>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</si>
  <si>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</si>
  <si>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</si>
  <si>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</si>
  <si>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</si>
  <si>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</si>
  <si>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</si>
  <si>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</si>
  <si>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</si>
  <si>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</si>
  <si>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</si>
  <si>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</si>
  <si>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</si>
  <si>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</si>
  <si>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</si>
  <si>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</si>
  <si>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</si>
  <si>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</si>
  <si>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</si>
  <si>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</si>
  <si>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</si>
  <si>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四万十市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</si>
  <si>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</si>
  <si>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</si>
  <si>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</si>
  <si>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</si>
  <si>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</si>
  <si>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</si>
  <si>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</si>
  <si>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</si>
  <si>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</si>
  <si>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</si>
  <si>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</si>
  <si>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</si>
  <si>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</si>
  <si>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</si>
  <si>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</si>
  <si>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</si>
  <si>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</si>
  <si>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</si>
  <si>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</si>
  <si>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</si>
  <si>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</si>
  <si>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</si>
  <si>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</si>
  <si>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</si>
  <si>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</si>
  <si>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</si>
  <si>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</si>
  <si>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</si>
  <si>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</si>
  <si>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</si>
  <si>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</si>
  <si>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</si>
  <si>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</si>
  <si>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</si>
  <si>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</si>
  <si>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</si>
  <si>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</si>
  <si>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</si>
  <si>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</si>
  <si>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</si>
  <si>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</si>
  <si>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</si>
  <si>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</si>
  <si>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</si>
  <si>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</si>
  <si>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</si>
  <si>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</si>
  <si>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</si>
  <si>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</si>
  <si>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</si>
  <si>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</si>
  <si>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</si>
  <si>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</si>
  <si>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</si>
  <si>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</si>
  <si>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</si>
  <si>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</si>
  <si>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</si>
  <si>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</si>
  <si>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</si>
  <si>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</si>
  <si>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</si>
  <si>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</si>
  <si>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</si>
  <si>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</si>
  <si>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</si>
  <si>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</si>
  <si>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</si>
  <si>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</si>
  <si>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</si>
  <si>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</si>
  <si>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</si>
  <si>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</si>
  <si>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</si>
  <si>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</si>
  <si>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</si>
  <si>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</si>
  <si>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</si>
  <si>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</si>
  <si>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</si>
  <si>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</si>
  <si>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</si>
  <si>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</si>
  <si>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</si>
  <si>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</si>
  <si>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</si>
  <si>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</si>
  <si>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</si>
  <si>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</si>
  <si>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</si>
  <si>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</si>
  <si>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</si>
  <si>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</si>
  <si>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</si>
  <si>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</si>
  <si>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</si>
  <si>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</si>
  <si>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</si>
  <si>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</si>
  <si>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</si>
  <si>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</si>
  <si>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</si>
  <si>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</si>
  <si>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</si>
  <si>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</si>
  <si>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</si>
  <si>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</si>
  <si>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</si>
  <si>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</si>
  <si>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</si>
  <si>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</si>
  <si>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</si>
  <si>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</si>
  <si>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高知県四万十市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</si>
  <si>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</si>
  <si>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</si>
  <si>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</si>
  <si>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</si>
  <si>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</si>
  <si>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</si>
  <si>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</si>
  <si>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</si>
  <si>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</si>
  <si>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</si>
  <si>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</si>
  <si>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</si>
  <si>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</si>
  <si>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</si>
  <si>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</si>
  <si>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</si>
  <si>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</si>
  <si>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</si>
  <si>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</si>
  <si>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</si>
  <si>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</si>
  <si>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</si>
  <si>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</si>
  <si>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</si>
  <si>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</si>
  <si>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</si>
  <si>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</si>
  <si>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</si>
  <si>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</si>
  <si>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</si>
  <si>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</si>
  <si>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</si>
  <si>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</si>
  <si>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</si>
  <si>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</si>
  <si>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</si>
  <si>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</si>
  <si>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</si>
  <si>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</si>
  <si>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</si>
  <si>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</si>
  <si>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</si>
  <si>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</si>
  <si>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</si>
  <si>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</si>
  <si>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</si>
  <si>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</si>
  <si>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</si>
  <si>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</si>
  <si>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</si>
  <si>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</si>
  <si>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</si>
  <si>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</si>
  <si>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</si>
  <si>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</si>
  <si>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</si>
  <si>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</si>
  <si>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</si>
  <si>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</si>
  <si>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</si>
  <si>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</si>
  <si>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</si>
  <si>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</si>
  <si>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</si>
  <si>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</si>
  <si>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</si>
  <si>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</si>
  <si>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</si>
  <si>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</si>
  <si>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</si>
  <si>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</si>
  <si>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</si>
  <si>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</si>
  <si>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</si>
  <si>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</si>
  <si>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</si>
  <si>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</si>
  <si>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</si>
  <si>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</si>
  <si>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</si>
  <si>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</si>
  <si>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</si>
  <si>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</si>
  <si>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</si>
  <si>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</si>
  <si>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</si>
  <si>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</si>
  <si>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</si>
  <si>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</si>
  <si>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</si>
  <si>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</si>
  <si>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</si>
  <si>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</si>
  <si>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</si>
  <si>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</si>
  <si>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</si>
  <si>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</si>
  <si>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</si>
  <si>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</si>
  <si>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</si>
  <si>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</si>
  <si>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</si>
  <si>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</si>
  <si>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</si>
  <si>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</si>
  <si>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</si>
  <si>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</si>
  <si>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</si>
  <si>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</si>
  <si>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</si>
  <si>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</si>
  <si>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</si>
  <si>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</si>
  <si>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</si>
  <si>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</si>
  <si>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</si>
  <si>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</si>
  <si>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</si>
  <si>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</si>
  <si>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</si>
  <si>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</si>
  <si>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</si>
  <si>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</si>
  <si>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</si>
  <si>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</si>
  <si>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</si>
  <si>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</si>
  <si>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</si>
  <si>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</si>
  <si>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</si>
  <si>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</si>
  <si>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</si>
  <si>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</si>
  <si>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</si>
  <si>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</si>
  <si>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</si>
  <si>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</si>
  <si>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</si>
  <si>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</si>
  <si>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</si>
  <si>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</si>
  <si>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</si>
  <si>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</si>
  <si>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</si>
  <si>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</si>
  <si>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</si>
  <si>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</si>
  <si>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</si>
  <si>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高知県四万十市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</si>
  <si>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</si>
  <si>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</si>
  <si>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</si>
  <si>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</si>
  <si>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</si>
  <si>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</si>
  <si>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</si>
  <si>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</si>
  <si>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</si>
  <si>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</si>
  <si>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</si>
  <si>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</si>
  <si>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</si>
  <si>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</si>
  <si>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</si>
  <si>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</si>
  <si>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</si>
  <si>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</si>
  <si>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</si>
  <si>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</si>
  <si>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四万十市奥屋内へき地出張診療所会計</t>
    <phoneticPr fontId="5"/>
  </si>
  <si>
    <t>-</t>
    <phoneticPr fontId="5"/>
  </si>
  <si>
    <t>四万十市住宅新築資金等貸付事業会計</t>
    <phoneticPr fontId="5"/>
  </si>
  <si>
    <t>四万十市鉄道経営助成基金会計</t>
    <phoneticPr fontId="5"/>
  </si>
  <si>
    <t>四万十市園芸作物価格安定事業会計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</si>
  <si>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</si>
  <si>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</si>
  <si>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</si>
  <si>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</si>
  <si>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</si>
  <si>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</si>
  <si>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</si>
  <si>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</si>
  <si>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</si>
  <si>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</si>
  <si>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</si>
  <si>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</si>
  <si>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</si>
  <si>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四万十市国民健康保険会計事業勘定</t>
    <phoneticPr fontId="5"/>
  </si>
  <si>
    <t>四万十市国民健康保険会計診療施設勘定</t>
    <phoneticPr fontId="5"/>
  </si>
  <si>
    <t>四万十市介護保険会計保険事業勘定</t>
    <phoneticPr fontId="5"/>
  </si>
  <si>
    <t>幡多中央介護認定審査会会計</t>
    <phoneticPr fontId="5"/>
  </si>
  <si>
    <t>四万十市後期高齢者医療会計</t>
    <phoneticPr fontId="5"/>
  </si>
  <si>
    <t>四万十市水道事業会計</t>
    <phoneticPr fontId="5"/>
  </si>
  <si>
    <t>法適用企業</t>
    <phoneticPr fontId="5"/>
  </si>
  <si>
    <t>四万十市病院事業会計</t>
    <phoneticPr fontId="5"/>
  </si>
  <si>
    <t>四万十市簡易水道事業会計</t>
    <phoneticPr fontId="5"/>
  </si>
  <si>
    <t>法非適用企業</t>
    <phoneticPr fontId="5"/>
  </si>
  <si>
    <t>幡多公設地方卸売市場事業会計</t>
    <phoneticPr fontId="5"/>
  </si>
  <si>
    <t>四万十市と畜場会計</t>
    <phoneticPr fontId="5"/>
  </si>
  <si>
    <t>四万十市下水道事業会計</t>
    <phoneticPr fontId="5"/>
  </si>
  <si>
    <t>四万十市農業集落排水事業会計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</si>
  <si>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</si>
  <si>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</si>
  <si>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</si>
  <si>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</si>
  <si>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</si>
  <si>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</si>
  <si>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</si>
  <si>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</si>
  <si>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</si>
  <si>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</si>
  <si>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</si>
  <si>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</si>
  <si>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</si>
  <si>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</si>
  <si>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</si>
  <si>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</si>
  <si>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</si>
  <si>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</si>
  <si>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</si>
  <si>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</si>
  <si>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</si>
  <si>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</si>
  <si>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</si>
  <si>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</si>
  <si>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</si>
  <si>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</si>
  <si>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</si>
  <si>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</si>
  <si>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</si>
  <si>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</si>
  <si>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</si>
  <si>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</si>
  <si>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</si>
  <si>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</si>
  <si>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</si>
  <si>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</si>
  <si>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</si>
  <si>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</si>
  <si>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</si>
  <si>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</si>
  <si>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</si>
  <si>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</si>
  <si>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</si>
  <si>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</si>
  <si>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</si>
  <si>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</si>
  <si>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</si>
  <si>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</si>
  <si>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</si>
  <si>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</si>
  <si>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</si>
  <si>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</si>
  <si>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</si>
  <si>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</si>
  <si>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</si>
  <si>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</si>
  <si>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</si>
  <si>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</si>
  <si>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</si>
  <si>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</si>
  <si>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</si>
  <si>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</si>
  <si>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</si>
  <si>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</si>
  <si>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</si>
  <si>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</si>
  <si>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</si>
  <si>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</si>
  <si>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</si>
  <si>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</si>
  <si>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</si>
  <si>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</si>
  <si>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</si>
  <si>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</si>
  <si>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</si>
  <si>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</si>
  <si>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</si>
  <si>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</si>
  <si>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</si>
  <si>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</si>
  <si>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</si>
  <si>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</si>
  <si>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</si>
  <si>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</si>
  <si>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</si>
  <si>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</si>
  <si>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</si>
  <si>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</si>
  <si>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</si>
  <si>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</si>
  <si>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</si>
  <si>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</si>
  <si>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</si>
  <si>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</si>
  <si>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</si>
  <si>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</si>
  <si>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</si>
  <si>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</si>
  <si>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</si>
  <si>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</si>
  <si>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</si>
  <si>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</si>
  <si>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</si>
  <si>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</si>
  <si>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</si>
  <si>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</si>
  <si>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</si>
  <si>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</si>
  <si>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</si>
  <si>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</si>
  <si>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</si>
  <si>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</si>
  <si>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</si>
  <si>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</si>
  <si>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</si>
  <si>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</si>
  <si>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</si>
  <si>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</si>
  <si>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</si>
  <si>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</si>
  <si>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</si>
  <si>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</si>
  <si>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</si>
  <si>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</si>
  <si>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</si>
  <si>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</si>
  <si>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</si>
  <si>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</si>
  <si>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</si>
  <si>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</si>
  <si>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</si>
  <si>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</si>
  <si>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</si>
  <si>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</si>
  <si>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</si>
  <si>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1.17</t>
  </si>
  <si>
    <t>▲ 1.75</t>
  </si>
  <si>
    <t>四万十市国民健康保険会計診療施設勘定</t>
  </si>
  <si>
    <t>▲ 1.12</t>
  </si>
  <si>
    <t>▲ 1.11</t>
  </si>
  <si>
    <t>▲ 1.09</t>
  </si>
  <si>
    <t>四万十市水道事業会計</t>
  </si>
  <si>
    <t>四万十市病院事業会計</t>
  </si>
  <si>
    <t>一般会計</t>
  </si>
  <si>
    <t>四万十市介護保険会計保険事業勘定</t>
  </si>
  <si>
    <t>四万十市国民健康保険会計事業勘定</t>
  </si>
  <si>
    <t>四万十市と畜場会計</t>
  </si>
  <si>
    <t>▲ 0.00</t>
  </si>
  <si>
    <t>四万十市後期高齢者医療会計</t>
  </si>
  <si>
    <t>その他会計（赤字）</t>
  </si>
  <si>
    <t>その他会計（黒字）</t>
  </si>
  <si>
    <t>こうち人づくり広域連合</t>
    <rPh sb="3" eb="4">
      <t>ヒト</t>
    </rPh>
    <rPh sb="7" eb="9">
      <t>コウイキ</t>
    </rPh>
    <rPh sb="9" eb="11">
      <t>レンゴウ</t>
    </rPh>
    <phoneticPr fontId="30"/>
  </si>
  <si>
    <t>高知県市町村総合事務組合</t>
    <rPh sb="0" eb="3">
      <t>コウチケン</t>
    </rPh>
    <rPh sb="3" eb="6">
      <t>シチョウソン</t>
    </rPh>
    <rPh sb="6" eb="8">
      <t>ソウゴウ</t>
    </rPh>
    <rPh sb="8" eb="10">
      <t>ジム</t>
    </rPh>
    <rPh sb="10" eb="12">
      <t>クミアイ</t>
    </rPh>
    <phoneticPr fontId="30"/>
  </si>
  <si>
    <t>高知県市町村総合事務組合</t>
    <phoneticPr fontId="30"/>
  </si>
  <si>
    <t>高知県後期高齢者医療広域連合</t>
    <rPh sb="0" eb="3">
      <t>コウチケン</t>
    </rPh>
    <rPh sb="3" eb="5">
      <t>コウキ</t>
    </rPh>
    <rPh sb="5" eb="8">
      <t>コウレイシャ</t>
    </rPh>
    <rPh sb="8" eb="10">
      <t>イリョウ</t>
    </rPh>
    <rPh sb="10" eb="12">
      <t>コウイキ</t>
    </rPh>
    <rPh sb="12" eb="14">
      <t>レンゴウ</t>
    </rPh>
    <phoneticPr fontId="30"/>
  </si>
  <si>
    <t>高知県後期高齢者医療広域連合</t>
    <phoneticPr fontId="30"/>
  </si>
  <si>
    <t>幡多広域市町村圏事務組合</t>
    <rPh sb="0" eb="2">
      <t>ハタ</t>
    </rPh>
    <rPh sb="2" eb="4">
      <t>コウイキ</t>
    </rPh>
    <rPh sb="4" eb="7">
      <t>シチョウソン</t>
    </rPh>
    <rPh sb="7" eb="8">
      <t>ケン</t>
    </rPh>
    <rPh sb="8" eb="10">
      <t>ジム</t>
    </rPh>
    <rPh sb="10" eb="12">
      <t>クミアイ</t>
    </rPh>
    <phoneticPr fontId="30"/>
  </si>
  <si>
    <t>幡多広域市町村圏事務組合</t>
    <phoneticPr fontId="30"/>
  </si>
  <si>
    <t>幡多中央環境施設組合</t>
    <rPh sb="0" eb="2">
      <t>ハタ</t>
    </rPh>
    <rPh sb="2" eb="4">
      <t>チュウオウ</t>
    </rPh>
    <rPh sb="4" eb="6">
      <t>カンキョウ</t>
    </rPh>
    <rPh sb="6" eb="8">
      <t>シセツ</t>
    </rPh>
    <rPh sb="8" eb="10">
      <t>クミアイ</t>
    </rPh>
    <phoneticPr fontId="30"/>
  </si>
  <si>
    <t>幡多中央消防組合</t>
    <rPh sb="0" eb="2">
      <t>ハタ</t>
    </rPh>
    <rPh sb="2" eb="4">
      <t>チュウオウ</t>
    </rPh>
    <rPh sb="4" eb="6">
      <t>ショウボウ</t>
    </rPh>
    <rPh sb="6" eb="8">
      <t>クミアイ</t>
    </rPh>
    <phoneticPr fontId="30"/>
  </si>
  <si>
    <t>一般会計</t>
    <rPh sb="0" eb="2">
      <t>イッパン</t>
    </rPh>
    <rPh sb="2" eb="4">
      <t>カイケイ</t>
    </rPh>
    <phoneticPr fontId="30"/>
  </si>
  <si>
    <t>交通災害共済事業特別会計</t>
    <rPh sb="0" eb="2">
      <t>コウツウ</t>
    </rPh>
    <rPh sb="2" eb="4">
      <t>サイガイ</t>
    </rPh>
    <rPh sb="4" eb="6">
      <t>キョウサイ</t>
    </rPh>
    <rPh sb="6" eb="8">
      <t>ジギョウ</t>
    </rPh>
    <rPh sb="8" eb="10">
      <t>トクベツ</t>
    </rPh>
    <rPh sb="10" eb="12">
      <t>カイケイ</t>
    </rPh>
    <phoneticPr fontId="30"/>
  </si>
  <si>
    <t>会館建設事業特別会計</t>
    <rPh sb="0" eb="2">
      <t>カイカン</t>
    </rPh>
    <rPh sb="2" eb="4">
      <t>ケンセツ</t>
    </rPh>
    <rPh sb="4" eb="6">
      <t>ジギョウ</t>
    </rPh>
    <rPh sb="6" eb="8">
      <t>トクベツ</t>
    </rPh>
    <rPh sb="8" eb="10">
      <t>カイケイ</t>
    </rPh>
    <phoneticPr fontId="30"/>
  </si>
  <si>
    <t>後期高齢者医療特別会計</t>
    <rPh sb="0" eb="2">
      <t>コウキ</t>
    </rPh>
    <rPh sb="2" eb="5">
      <t>コウレイシャ</t>
    </rPh>
    <rPh sb="5" eb="7">
      <t>イリョウ</t>
    </rPh>
    <rPh sb="7" eb="9">
      <t>トクベツ</t>
    </rPh>
    <rPh sb="9" eb="11">
      <t>カイケイ</t>
    </rPh>
    <phoneticPr fontId="30"/>
  </si>
  <si>
    <t>ふるさと特別会計</t>
    <rPh sb="4" eb="6">
      <t>トクベツ</t>
    </rPh>
    <rPh sb="6" eb="8">
      <t>カイケイ</t>
    </rPh>
    <phoneticPr fontId="30"/>
  </si>
  <si>
    <t>滞納整理事業特別会計</t>
    <rPh sb="0" eb="2">
      <t>タイノウ</t>
    </rPh>
    <rPh sb="2" eb="4">
      <t>セイリ</t>
    </rPh>
    <rPh sb="4" eb="6">
      <t>ジギョウ</t>
    </rPh>
    <rPh sb="6" eb="8">
      <t>トクベツ</t>
    </rPh>
    <rPh sb="8" eb="10">
      <t>カイケイ</t>
    </rPh>
    <phoneticPr fontId="30"/>
  </si>
  <si>
    <t>（公財）四万十市体育協会</t>
    <rPh sb="1" eb="2">
      <t>コウ</t>
    </rPh>
    <rPh sb="2" eb="3">
      <t>ザイ</t>
    </rPh>
    <rPh sb="4" eb="8">
      <t>シマントシ</t>
    </rPh>
    <rPh sb="8" eb="10">
      <t>タイイク</t>
    </rPh>
    <rPh sb="10" eb="12">
      <t>キョウカイ</t>
    </rPh>
    <phoneticPr fontId="30"/>
  </si>
  <si>
    <t>（公財）四万十市公園管理公社</t>
    <rPh sb="2" eb="3">
      <t>ザイ</t>
    </rPh>
    <rPh sb="4" eb="8">
      <t>シマントシ</t>
    </rPh>
    <rPh sb="8" eb="10">
      <t>コウエン</t>
    </rPh>
    <rPh sb="10" eb="12">
      <t>カンリ</t>
    </rPh>
    <rPh sb="12" eb="14">
      <t>コウシャ</t>
    </rPh>
    <phoneticPr fontId="30"/>
  </si>
  <si>
    <t>まちづくり四万十（株）</t>
    <rPh sb="5" eb="8">
      <t>シマント</t>
    </rPh>
    <rPh sb="9" eb="10">
      <t>カブ</t>
    </rPh>
    <phoneticPr fontId="30"/>
  </si>
  <si>
    <t>（公財）四万十市西土佐農業公社</t>
    <rPh sb="2" eb="3">
      <t>ザイ</t>
    </rPh>
    <rPh sb="4" eb="8">
      <t>シマントシ</t>
    </rPh>
    <rPh sb="8" eb="11">
      <t>ニシトサ</t>
    </rPh>
    <rPh sb="11" eb="13">
      <t>ノウギョウ</t>
    </rPh>
    <rPh sb="13" eb="15">
      <t>コウシャ</t>
    </rPh>
    <phoneticPr fontId="30"/>
  </si>
  <si>
    <t>（株）しまんと企画</t>
    <rPh sb="1" eb="2">
      <t>カブ</t>
    </rPh>
    <rPh sb="7" eb="9">
      <t>キカク</t>
    </rPh>
    <phoneticPr fontId="30"/>
  </si>
  <si>
    <t>土佐くろしお鉄道（株）</t>
    <rPh sb="0" eb="2">
      <t>トサ</t>
    </rPh>
    <rPh sb="6" eb="8">
      <t>テツドウ</t>
    </rPh>
    <rPh sb="9" eb="10">
      <t>カブ</t>
    </rPh>
    <phoneticPr fontId="30"/>
  </si>
  <si>
    <t>補助金は鉄道経営助成基金より</t>
    <rPh sb="0" eb="3">
      <t>ホジョキン</t>
    </rPh>
    <rPh sb="4" eb="6">
      <t>テツドウ</t>
    </rPh>
    <rPh sb="6" eb="8">
      <t>ケイエイ</t>
    </rPh>
    <rPh sb="8" eb="10">
      <t>ジョセイ</t>
    </rPh>
    <rPh sb="10" eb="12">
      <t>キキン</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</si>
  <si>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</si>
  <si>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</si>
  <si>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</si>
  <si>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</si>
  <si>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</si>
  <si>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</si>
  <si>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</si>
  <si>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</si>
  <si>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</si>
  <si>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</si>
  <si>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</si>
  <si>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平成28年度については現在整備中であるが、将来負担比率及び有形固定資産減価償却率ともに高くなっている。将来負担比率については、財政比較分析でも分析した通り大型施設整備や南海トラフ地震に備えた防災関連施設の整備等に伴う地方債残高の増によるものであるが、地方債発行の抑制等公債費負担の適正化に努めており減少する見込みである。有形固定資産減価償却率については上記の分析の通り適切な維持管理に努めていく。</t>
    <phoneticPr fontId="5"/>
  </si>
  <si>
    <t>将来負担比率及び実質公債費率ともに類似団体平均より高い水準にあるが、実質公債費比率は平均同様に減少傾向にあり、将来負担比率についても平成25年度以降緩やかではあるが減少傾向にあり、地方債発行の抑制などに努めている効果が表れている。さらなる減少にむけ、今後も財政比較分析表で分析した通り適正化に努めてい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</si>
</sst>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87713</c:v>
                </c:pt>
                <c:pt idx="1">
                  <c:v>136991</c:v>
                </c:pt>
                <c:pt idx="2">
                  <c:v>122409</c:v>
                </c:pt>
                <c:pt idx="3">
                  <c:v>106516</c:v>
                </c:pt>
                <c:pt idx="4">
                  <c:v>86666</c:v>
                </c:pt>
              </c:numCache>
            </c:numRef>
          </c:val>
          <c:smooth val="0"/>
        </c:ser>
        <c:dLbls>
          <c:showLegendKey val="0"/>
          <c:showVal val="0"/>
          <c:showCatName val="0"/>
          <c:showSerName val="0"/>
          <c:showPercent val="0"/>
          <c:showBubbleSize val="0"/>
        </c:dLbls>
        <c:marker val="1"/>
        <c:smooth val="0"/>
        <c:axId val="39494400"/>
        <c:axId val="39496320"/>
      </c:lineChart>
      <c:catAx>
        <c:axId val="39494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96320"/>
        <c:crosses val="autoZero"/>
        <c:auto val="1"/>
        <c:lblAlgn val="ctr"/>
        <c:lblOffset val="100"/>
        <c:tickLblSkip val="1"/>
        <c:tickMarkSkip val="1"/>
        <c:noMultiLvlLbl val="0"/>
      </c:catAx>
      <c:valAx>
        <c:axId val="3949632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94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1.21</c:v>
                </c:pt>
                <c:pt idx="1">
                  <c:v>0.03</c:v>
                </c:pt>
                <c:pt idx="2">
                  <c:v>2.8</c:v>
                </c:pt>
                <c:pt idx="3">
                  <c:v>3.64</c:v>
                </c:pt>
                <c:pt idx="4">
                  <c:v>1.99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2.91</c:v>
                </c:pt>
                <c:pt idx="1">
                  <c:v>2.88</c:v>
                </c:pt>
                <c:pt idx="2">
                  <c:v>2.9</c:v>
                </c:pt>
                <c:pt idx="3">
                  <c:v>2.82</c:v>
                </c:pt>
                <c:pt idx="4">
                  <c:v>2.9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0573952"/>
        <c:axId val="120575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3.01</c:v>
                </c:pt>
                <c:pt idx="1">
                  <c:v>-1.17</c:v>
                </c:pt>
                <c:pt idx="2">
                  <c:v>2.79</c:v>
                </c:pt>
                <c:pt idx="3">
                  <c:v>0.94</c:v>
                </c:pt>
                <c:pt idx="4">
                  <c:v>-1.75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0573952"/>
        <c:axId val="120575872"/>
      </c:lineChart>
      <c:catAx>
        <c:axId val="12057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575872"/>
        <c:crosses val="autoZero"/>
        <c:auto val="1"/>
        <c:lblAlgn val="ctr"/>
        <c:lblOffset val="100"/>
        <c:tickLblSkip val="1"/>
        <c:tickMarkSkip val="1"/>
        <c:noMultiLvlLbl val="0"/>
      </c:catAx>
      <c:valAx>
        <c:axId val="120575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57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四万十市後期高齢者医療会計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7.0000000000000007E-2</c:v>
                </c:pt>
                <c:pt idx="6">
                  <c:v>#N/A</c:v>
                </c:pt>
                <c:pt idx="7">
                  <c:v>7.0000000000000007E-2</c:v>
                </c:pt>
                <c:pt idx="8">
                  <c:v>#N/A</c:v>
                </c:pt>
                <c:pt idx="9">
                  <c:v>0.09</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四万十市と畜場会計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7.0000000000000007E-2</c:v>
                </c:pt>
                <c:pt idx="6">
                  <c:v>#N/A</c:v>
                </c:pt>
                <c:pt idx="7">
                  <c:v>0.26</c:v>
                </c:pt>
                <c:pt idx="8">
                  <c:v>#N/A</c:v>
                </c:pt>
                <c:pt idx="9">
                  <c:v>0.22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四万十市国民健康保険会計事業勘定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0.56000000000000005</c:v>
                </c:pt>
                <c:pt idx="2">
                  <c:v>#N/A</c:v>
                </c:pt>
                <c:pt idx="3">
                  <c:v>0.1</c:v>
                </c:pt>
                <c:pt idx="4">
                  <c:v>#N/A</c:v>
                </c:pt>
                <c:pt idx="5">
                  <c:v>0</c:v>
                </c:pt>
                <c:pt idx="6">
                  <c:v>#N/A</c:v>
                </c:pt>
                <c:pt idx="7">
                  <c:v>0</c:v>
                </c:pt>
                <c:pt idx="8">
                  <c:v>#N/A</c:v>
                </c:pt>
                <c:pt idx="9">
                  <c:v>0.28999999999999998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四万十市介護保険会計保険事業勘定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0.06</c:v>
                </c:pt>
                <c:pt idx="8">
                  <c:v>#N/A</c:v>
                </c:pt>
                <c:pt idx="9">
                  <c:v>0.74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1.21</c:v>
                </c:pt>
                <c:pt idx="2">
                  <c:v>#N/A</c:v>
                </c:pt>
                <c:pt idx="3">
                  <c:v>0.02</c:v>
                </c:pt>
                <c:pt idx="4">
                  <c:v>#N/A</c:v>
                </c:pt>
                <c:pt idx="5">
                  <c:v>2.79</c:v>
                </c:pt>
                <c:pt idx="6">
                  <c:v>#N/A</c:v>
                </c:pt>
                <c:pt idx="7">
                  <c:v>3.59</c:v>
                </c:pt>
                <c:pt idx="8">
                  <c:v>#N/A</c:v>
                </c:pt>
                <c:pt idx="9">
                  <c:v>1.96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四万十市病院事業会計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1.1100000000000001</c:v>
                </c:pt>
                <c:pt idx="1">
                  <c:v>#N/A</c:v>
                </c:pt>
                <c:pt idx="2">
                  <c:v>#N/A</c:v>
                </c:pt>
                <c:pt idx="3">
                  <c:v>2.36</c:v>
                </c:pt>
                <c:pt idx="4">
                  <c:v>#N/A</c:v>
                </c:pt>
                <c:pt idx="5">
                  <c:v>1.18</c:v>
                </c:pt>
                <c:pt idx="6">
                  <c:v>#N/A</c:v>
                </c:pt>
                <c:pt idx="7">
                  <c:v>1.99</c:v>
                </c:pt>
                <c:pt idx="8">
                  <c:v>#N/A</c:v>
                </c:pt>
                <c:pt idx="9">
                  <c:v>2.8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四万十市水道事業会計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1.53</c:v>
                </c:pt>
                <c:pt idx="2">
                  <c:v>#N/A</c:v>
                </c:pt>
                <c:pt idx="3">
                  <c:v>1.93</c:v>
                </c:pt>
                <c:pt idx="4">
                  <c:v>#N/A</c:v>
                </c:pt>
                <c:pt idx="5">
                  <c:v>2.34</c:v>
                </c:pt>
                <c:pt idx="6">
                  <c:v>#N/A</c:v>
                </c:pt>
                <c:pt idx="7">
                  <c:v>2.4900000000000002</c:v>
                </c:pt>
                <c:pt idx="8">
                  <c:v>#N/A</c:v>
                </c:pt>
                <c:pt idx="9">
                  <c:v>3.01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四万十市国民健康保険会計診療施設勘定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1.1200000000000001</c:v>
                </c:pt>
                <c:pt idx="1">
                  <c:v>#N/A</c:v>
                </c:pt>
                <c:pt idx="2">
                  <c:v>1.1100000000000001</c:v>
                </c:pt>
                <c:pt idx="3">
                  <c:v>#N/A</c:v>
                </c:pt>
                <c:pt idx="4">
                  <c:v>1.1200000000000001</c:v>
                </c:pt>
                <c:pt idx="5">
                  <c:v>#N/A</c:v>
                </c:pt>
                <c:pt idx="6">
                  <c:v>1.0900000000000001</c:v>
                </c:pt>
                <c:pt idx="7">
                  <c:v>#N/A</c:v>
                </c:pt>
                <c:pt idx="8">
                  <c:v>1.1200000000000001</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0645888"/>
        <c:axId val="120647680"/>
      </c:barChart>
      <c:catAx>
        <c:axId val="12064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647680"/>
        <c:crosses val="autoZero"/>
        <c:auto val="1"/>
        <c:lblAlgn val="ctr"/>
        <c:lblOffset val="100"/>
        <c:tickLblSkip val="1"/>
        <c:tickMarkSkip val="1"/>
        <c:noMultiLvlLbl val="0"/>
      </c:catAx>
      <c:valAx>
        <c:axId val="120647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645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2279</c:v>
                </c:pt>
                <c:pt idx="5">
                  <c:v>2437</c:v>
                </c:pt>
                <c:pt idx="8">
                  <c:v>2518</c:v>
                </c:pt>
                <c:pt idx="11">
                  <c:v>2567</c:v>
                </c:pt>
                <c:pt idx="14">
                  <c:v>2496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477</c:v>
                </c:pt>
                <c:pt idx="3">
                  <c:v>478</c:v>
                </c:pt>
                <c:pt idx="6">
                  <c:v>491</c:v>
                </c:pt>
                <c:pt idx="9">
                  <c:v>508</c:v>
                </c:pt>
                <c:pt idx="12">
                  <c:v>488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507</c:v>
                </c:pt>
                <c:pt idx="3">
                  <c:v>531</c:v>
                </c:pt>
                <c:pt idx="6">
                  <c:v>516</c:v>
                </c:pt>
                <c:pt idx="9">
                  <c:v>570</c:v>
                </c:pt>
                <c:pt idx="12">
                  <c:v>557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2675</c:v>
                </c:pt>
                <c:pt idx="3">
                  <c:v>2751</c:v>
                </c:pt>
                <c:pt idx="6">
                  <c:v>2641</c:v>
                </c:pt>
                <c:pt idx="9">
                  <c:v>2556</c:v>
                </c:pt>
                <c:pt idx="12">
                  <c:v>2506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0813056"/>
        <c:axId val="120814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1380</c:v>
                </c:pt>
                <c:pt idx="2">
                  <c:v>#N/A</c:v>
                </c:pt>
                <c:pt idx="3">
                  <c:v>#N/A</c:v>
                </c:pt>
                <c:pt idx="4">
                  <c:v>1323</c:v>
                </c:pt>
                <c:pt idx="5">
                  <c:v>#N/A</c:v>
                </c:pt>
                <c:pt idx="6">
                  <c:v>#N/A</c:v>
                </c:pt>
                <c:pt idx="7">
                  <c:v>1130</c:v>
                </c:pt>
                <c:pt idx="8">
                  <c:v>#N/A</c:v>
                </c:pt>
                <c:pt idx="9">
                  <c:v>#N/A</c:v>
                </c:pt>
                <c:pt idx="10">
                  <c:v>1067</c:v>
                </c:pt>
                <c:pt idx="11">
                  <c:v>#N/A</c:v>
                </c:pt>
                <c:pt idx="12">
                  <c:v>#N/A</c:v>
                </c:pt>
                <c:pt idx="13">
                  <c:v>1055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0813056"/>
        <c:axId val="120814976"/>
      </c:lineChart>
      <c:catAx>
        <c:axId val="12081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814976"/>
        <c:crosses val="autoZero"/>
        <c:auto val="1"/>
        <c:lblAlgn val="ctr"/>
        <c:lblOffset val="100"/>
        <c:tickLblSkip val="1"/>
        <c:tickMarkSkip val="1"/>
        <c:noMultiLvlLbl val="0"/>
      </c:catAx>
      <c:valAx>
        <c:axId val="120814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813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25200</c:v>
                </c:pt>
                <c:pt idx="5">
                  <c:v>25143</c:v>
                </c:pt>
                <c:pt idx="8">
                  <c:v>24913</c:v>
                </c:pt>
                <c:pt idx="11">
                  <c:v>24491</c:v>
                </c:pt>
                <c:pt idx="14">
                  <c:v>24090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181</c:v>
                </c:pt>
                <c:pt idx="5">
                  <c:v>141</c:v>
                </c:pt>
                <c:pt idx="8">
                  <c:v>113</c:v>
                </c:pt>
                <c:pt idx="11">
                  <c:v>40</c:v>
                </c:pt>
                <c:pt idx="14">
                  <c:v>98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3371</c:v>
                </c:pt>
                <c:pt idx="5">
                  <c:v>3394</c:v>
                </c:pt>
                <c:pt idx="8">
                  <c:v>3334</c:v>
                </c:pt>
                <c:pt idx="11">
                  <c:v>3729</c:v>
                </c:pt>
                <c:pt idx="14">
                  <c:v>4042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4471</c:v>
                </c:pt>
                <c:pt idx="3">
                  <c:v>4093</c:v>
                </c:pt>
                <c:pt idx="6">
                  <c:v>3832</c:v>
                </c:pt>
                <c:pt idx="9">
                  <c:v>3514</c:v>
                </c:pt>
                <c:pt idx="12">
                  <c:v>3645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2453</c:v>
                </c:pt>
                <c:pt idx="3">
                  <c:v>2701</c:v>
                </c:pt>
                <c:pt idx="6">
                  <c:v>2183</c:v>
                </c:pt>
                <c:pt idx="9">
                  <c:v>1668</c:v>
                </c:pt>
                <c:pt idx="12">
                  <c:v>1237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9073</c:v>
                </c:pt>
                <c:pt idx="3">
                  <c:v>9507</c:v>
                </c:pt>
                <c:pt idx="6">
                  <c:v>9544</c:v>
                </c:pt>
                <c:pt idx="9">
                  <c:v>9493</c:v>
                </c:pt>
                <c:pt idx="12">
                  <c:v>9462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25752</c:v>
                </c:pt>
                <c:pt idx="3">
                  <c:v>26379</c:v>
                </c:pt>
                <c:pt idx="6">
                  <c:v>26495</c:v>
                </c:pt>
                <c:pt idx="9">
                  <c:v>26853</c:v>
                </c:pt>
                <c:pt idx="12">
                  <c:v>26513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0963456"/>
        <c:axId val="120965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12996</c:v>
                </c:pt>
                <c:pt idx="2">
                  <c:v>#N/A</c:v>
                </c:pt>
                <c:pt idx="3">
                  <c:v>#N/A</c:v>
                </c:pt>
                <c:pt idx="4">
                  <c:v>14003</c:v>
                </c:pt>
                <c:pt idx="5">
                  <c:v>#N/A</c:v>
                </c:pt>
                <c:pt idx="6">
                  <c:v>#N/A</c:v>
                </c:pt>
                <c:pt idx="7">
                  <c:v>13694</c:v>
                </c:pt>
                <c:pt idx="8">
                  <c:v>#N/A</c:v>
                </c:pt>
                <c:pt idx="9">
                  <c:v>#N/A</c:v>
                </c:pt>
                <c:pt idx="10">
                  <c:v>13268</c:v>
                </c:pt>
                <c:pt idx="11">
                  <c:v>#N/A</c:v>
                </c:pt>
                <c:pt idx="12">
                  <c:v>#N/A</c:v>
                </c:pt>
                <c:pt idx="13">
                  <c:v>12628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0963456"/>
        <c:axId val="120965376"/>
      </c:lineChart>
      <c:catAx>
        <c:axId val="12096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965376"/>
        <c:crosses val="autoZero"/>
        <c:auto val="1"/>
        <c:lblAlgn val="ctr"/>
        <c:lblOffset val="100"/>
        <c:tickLblSkip val="1"/>
        <c:tickMarkSkip val="1"/>
        <c:noMultiLvlLbl val="0"/>
      </c:catAx>
      <c:valAx>
        <c:axId val="120965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96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{56D361ED-F08B-47E8-B5CB-962F1B914FAE}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{A2D56AF6-BBAA-42F7-AAE3-F8957F4D0390}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{279718F8-2E1C-449F-B6E1-13DE846E4A2D}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{7A14B117-8C19-4506-9AE1-6A191074BAD4}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{0B71EB08-6DDF-42D3-978D-C80056DD627F}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58.9</c:v>
                </c:pt>
              </c:numCache>
            </c:numRef>
          </c:xVal>
          <c:yVal>
            <c:numRef>
              <c:f>公会計指標分析・財政指標組合せ分析表!$K$51:$O$51</c:f>
              <c:numCache>
                <c:formatCode>#,##0.0;"▲ "#,##0.0</c:formatCode>
                <c:ptCount val="5"/>
                <c:pt idx="3">
                  <c:v>134.1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{169AEFB5-69C2-4913-B1A8-CC5C751FBEA4}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{ABE232BD-B2CF-4FD8-9D01-4E2BFD643A1F}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{B07C64B6-E9F9-4823-9A0A-6EBC0846327A}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{D1A680E4-D3C8-4673-979A-9C87D820B300}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{29905BFD-EB91-4CD0-B4B1-427C8100DDBD}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1680640"/>
        <c:axId val="121682560"/>
      </c:scatterChart>
      <c:valAx>
        <c:axId val="121680640"/>
        <c:scaling>
          <c:orientation val="minMax"/>
          <c:max val="59.4"/>
          <c:min val="52.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682560"/>
        <c:crosses val="autoZero"/>
        <c:crossBetween val="midCat"/>
      </c:valAx>
      <c:valAx>
        <c:axId val="121682560"/>
        <c:scaling>
          <c:orientation val="minMax"/>
          <c:max val="147"/>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6806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{084FBDD6-9846-4D89-AAEF-2C49DFD02ADC}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{FCFDC1D4-16C0-4C3A-A8EC-A4F74C1CC1F5}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{D431A62A-AF58-4CEA-80C9-8808580297F1}</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{160F0E06-20B7-4685-AE47-13234BC01CAD}</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{21ABA74C-5E83-4542-8521-4FBA1560D09D}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15.8</c:v>
                </c:pt>
                <c:pt idx="1">
                  <c:v>14.6</c:v>
                </c:pt>
                <c:pt idx="2">
                  <c:v>13.1</c:v>
                </c:pt>
                <c:pt idx="3">
                  <c:v>12.1</c:v>
                </c:pt>
                <c:pt idx="4">
                  <c:v>11.2</c:v>
                </c:pt>
              </c:numCache>
            </c:numRef>
          </c:xVal>
          <c:yVal>
            <c:numRef>
              <c:f>公会計指標分析・財政指標組合せ分析表!$K$73:$O$73</c:f>
              <c:numCache>
                <c:formatCode>#,##0.0;"▲ "#,##0.0</c:formatCode>
                <c:ptCount val="5"/>
                <c:pt idx="0">
                  <c:v>132.5</c:v>
                </c:pt>
                <c:pt idx="1">
                  <c:v>143.6</c:v>
                </c:pt>
                <c:pt idx="2">
                  <c:v>142.30000000000001</c:v>
                </c:pt>
                <c:pt idx="3">
                  <c:v>134.1</c:v>
                </c:pt>
                <c:pt idx="4">
                  <c:v>131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{3189136B-81AD-4284-8133-743E0A570B2A}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{828AF3F0-9EFC-43EA-8E82-3B0818824FD8}</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{C441A4B7-0515-4AC4-9CF2-B310D59C72FA}</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{C7CD7178-48A4-4CB9-AF2C-19C5AD518505}</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{CABEC0FD-31FE-454B-9615-8ADE9095C16C}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1787136"/>
        <c:axId val="121789056"/>
      </c:scatterChart>
      <c:valAx>
        <c:axId val="121787136"/>
        <c:scaling>
          <c:orientation val="minMax"/>
          <c:max val="16.3"/>
          <c:min val="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789056"/>
        <c:crosses val="autoZero"/>
        <c:crossBetween val="midCat"/>
      </c:valAx>
      <c:valAx>
        <c:axId val="121789056"/>
        <c:scaling>
          <c:orientation val="minMax"/>
          <c:max val="159"/>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7871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ysClr val="windowText" lastClr="000000"/>
              </a:solidFill>
              <a:effectLst/>
              <a:latin typeface="+mn-lt"/>
              <a:ea typeface="+mn-ea"/>
              <a:cs typeface="+mn-cs"/>
            </a:rPr>
            <a:t>　繰上償還を除く元利償還金は、対前年度比</a:t>
          </a:r>
          <a:r>
            <a:rPr lang="en-US" altLang="ja-JP" sz="1100" b="0" i="0" baseline="0">
              <a:solidFill>
                <a:sysClr val="windowText" lastClr="000000"/>
              </a:solidFill>
              <a:effectLst/>
              <a:latin typeface="+mn-lt"/>
              <a:ea typeface="+mn-ea"/>
              <a:cs typeface="+mn-cs"/>
            </a:rPr>
            <a:t>1.3</a:t>
          </a:r>
          <a:r>
            <a:rPr lang="ja-JP" altLang="ja-JP" sz="1100" b="0" i="0" baseline="0">
              <a:solidFill>
                <a:sysClr val="windowText" lastClr="000000"/>
              </a:solidFill>
              <a:effectLst/>
              <a:latin typeface="+mn-lt"/>
              <a:ea typeface="+mn-ea"/>
              <a:cs typeface="+mn-cs"/>
            </a:rPr>
            <a:t>％減少して</a:t>
          </a:r>
          <a:r>
            <a:rPr lang="ja-JP" altLang="en-US" sz="1100" b="0" i="0" baseline="0">
              <a:solidFill>
                <a:sysClr val="windowText" lastClr="000000"/>
              </a:solidFill>
              <a:effectLst/>
              <a:latin typeface="+mn-lt"/>
              <a:ea typeface="+mn-ea"/>
              <a:cs typeface="+mn-cs"/>
            </a:rPr>
            <a:t>おり、</a:t>
          </a:r>
          <a:r>
            <a:rPr lang="ja-JP" altLang="ja-JP" sz="1100" b="0" i="0" baseline="0">
              <a:solidFill>
                <a:sysClr val="windowText" lastClr="000000"/>
              </a:solidFill>
              <a:effectLst/>
              <a:latin typeface="+mn-lt"/>
              <a:ea typeface="+mn-ea"/>
              <a:cs typeface="+mn-cs"/>
            </a:rPr>
            <a:t>実質公債費比率の分子</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減少している。 </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ただし、地方債残高</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増加</a:t>
          </a:r>
          <a:r>
            <a:rPr lang="ja-JP" altLang="en-US" sz="1100" b="0" i="0" baseline="0">
              <a:solidFill>
                <a:sysClr val="windowText" lastClr="000000"/>
              </a:solidFill>
              <a:effectLst/>
              <a:latin typeface="+mn-lt"/>
              <a:ea typeface="+mn-ea"/>
              <a:cs typeface="+mn-cs"/>
            </a:rPr>
            <a:t>する見込みであり、</a:t>
          </a:r>
          <a:r>
            <a:rPr lang="ja-JP" altLang="ja-JP" sz="1100" b="0" i="0" baseline="0">
              <a:solidFill>
                <a:sysClr val="windowText" lastClr="000000"/>
              </a:solidFill>
              <a:effectLst/>
              <a:latin typeface="+mn-lt"/>
              <a:ea typeface="+mn-ea"/>
              <a:cs typeface="+mn-cs"/>
            </a:rPr>
            <a:t>地方債発行額の抑制、合併特例債や辺地・過疎対策事業債など交付税措置の有利な地方債の活用、繰上償還の実施などにより一層の公債費負担の適正化に努める。 </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ysClr val="windowText" lastClr="000000"/>
              </a:solidFill>
              <a:effectLst/>
              <a:latin typeface="+mn-lt"/>
              <a:ea typeface="+mn-ea"/>
              <a:cs typeface="+mn-cs"/>
            </a:rPr>
            <a:t>　一般会計等に係る地方債の現在高は、</a:t>
          </a:r>
          <a:r>
            <a:rPr lang="ja-JP" altLang="en-US" sz="1100" b="0" i="0" baseline="0">
              <a:solidFill>
                <a:sysClr val="windowText" lastClr="000000"/>
              </a:solidFill>
              <a:effectLst/>
              <a:latin typeface="+mn-lt"/>
              <a:ea typeface="+mn-ea"/>
              <a:cs typeface="+mn-cs"/>
            </a:rPr>
            <a:t>庁舎建設事業など合併特例債の活用などにより</a:t>
          </a:r>
          <a:r>
            <a:rPr lang="ja-JP" altLang="ja-JP" sz="1100" b="0" i="0" baseline="0">
              <a:solidFill>
                <a:sysClr val="windowText" lastClr="000000"/>
              </a:solidFill>
              <a:effectLst/>
              <a:latin typeface="+mn-lt"/>
              <a:ea typeface="+mn-ea"/>
              <a:cs typeface="+mn-cs"/>
            </a:rPr>
            <a:t>増加傾向にあ</a:t>
          </a:r>
          <a:r>
            <a:rPr lang="ja-JP" altLang="en-US" sz="1100" b="0" i="0" baseline="0">
              <a:solidFill>
                <a:sysClr val="windowText" lastClr="000000"/>
              </a:solidFill>
              <a:effectLst/>
              <a:latin typeface="+mn-lt"/>
              <a:ea typeface="+mn-ea"/>
              <a:cs typeface="+mn-cs"/>
            </a:rPr>
            <a:t>ったが</a:t>
          </a:r>
          <a:r>
            <a:rPr lang="ja-JP" altLang="ja-JP" sz="1100" b="0" i="0" baseline="0">
              <a:solidFill>
                <a:sysClr val="windowText" lastClr="000000"/>
              </a:solidFill>
              <a:effectLst/>
              <a:latin typeface="+mn-lt"/>
              <a:ea typeface="+mn-ea"/>
              <a:cs typeface="+mn-cs"/>
            </a:rPr>
            <a:t>、本年度は</a:t>
          </a:r>
          <a:r>
            <a:rPr lang="en-US" altLang="ja-JP" sz="1100" b="0" i="0" baseline="0">
              <a:solidFill>
                <a:sysClr val="windowText" lastClr="000000"/>
              </a:solidFill>
              <a:effectLst/>
              <a:latin typeface="+mn-lt"/>
              <a:ea typeface="+mn-ea"/>
              <a:cs typeface="+mn-cs"/>
            </a:rPr>
            <a:t>1.2</a:t>
          </a:r>
          <a:r>
            <a:rPr lang="ja-JP" altLang="en-US" sz="1100" b="0" i="0" baseline="0">
              <a:solidFill>
                <a:sysClr val="windowText" lastClr="000000"/>
              </a:solidFill>
              <a:effectLst/>
              <a:latin typeface="+mn-lt"/>
              <a:ea typeface="+mn-ea"/>
              <a:cs typeface="+mn-cs"/>
            </a:rPr>
            <a:t>％の減</a:t>
          </a:r>
          <a:r>
            <a:rPr lang="ja-JP" altLang="ja-JP" sz="1100" b="0" i="0" baseline="0">
              <a:solidFill>
                <a:sysClr val="windowText" lastClr="000000"/>
              </a:solidFill>
              <a:effectLst/>
              <a:latin typeface="+mn-lt"/>
              <a:ea typeface="+mn-ea"/>
              <a:cs typeface="+mn-cs"/>
            </a:rPr>
            <a:t>となった。 </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公営企業債等繰入見込額は、簡易水道事業会計、</a:t>
          </a:r>
          <a:r>
            <a:rPr lang="ja-JP" altLang="en-US" sz="1100" b="0" i="0" baseline="0">
              <a:solidFill>
                <a:sysClr val="windowText" lastClr="000000"/>
              </a:solidFill>
              <a:effectLst/>
              <a:latin typeface="+mn-lt"/>
              <a:ea typeface="+mn-ea"/>
              <a:cs typeface="+mn-cs"/>
            </a:rPr>
            <a:t>幡多公設地方卸売市場事業</a:t>
          </a:r>
          <a:r>
            <a:rPr lang="ja-JP" altLang="ja-JP" sz="1100" b="0" i="0" baseline="0">
              <a:solidFill>
                <a:sysClr val="windowText" lastClr="000000"/>
              </a:solidFill>
              <a:effectLst/>
              <a:latin typeface="+mn-lt"/>
              <a:ea typeface="+mn-ea"/>
              <a:cs typeface="+mn-cs"/>
            </a:rPr>
            <a:t>会計</a:t>
          </a:r>
          <a:r>
            <a:rPr lang="ja-JP" altLang="en-US" sz="1100" b="0" i="0" baseline="0">
              <a:solidFill>
                <a:sysClr val="windowText" lastClr="000000"/>
              </a:solidFill>
              <a:effectLst/>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水道事業会計、病院事業会計</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など</a:t>
          </a:r>
          <a:r>
            <a:rPr lang="ja-JP" altLang="ja-JP" sz="1100" b="0" i="0" baseline="0">
              <a:solidFill>
                <a:sysClr val="windowText" lastClr="000000"/>
              </a:solidFill>
              <a:effectLst/>
              <a:latin typeface="+mn-lt"/>
              <a:ea typeface="+mn-ea"/>
              <a:cs typeface="+mn-cs"/>
            </a:rPr>
            <a:t>に対するもの</a:t>
          </a:r>
          <a:r>
            <a:rPr lang="ja-JP" altLang="en-US" sz="1100" b="0" i="0" baseline="0">
              <a:solidFill>
                <a:sysClr val="windowText" lastClr="000000"/>
              </a:solidFill>
              <a:effectLst/>
              <a:latin typeface="+mn-lt"/>
              <a:ea typeface="+mn-ea"/>
              <a:cs typeface="+mn-cs"/>
            </a:rPr>
            <a:t>など</a:t>
          </a:r>
          <a:r>
            <a:rPr lang="ja-JP" altLang="ja-JP" sz="1100" b="0" i="0" baseline="0">
              <a:solidFill>
                <a:sysClr val="windowText" lastClr="000000"/>
              </a:solidFill>
              <a:effectLst/>
              <a:latin typeface="+mn-lt"/>
              <a:ea typeface="+mn-ea"/>
              <a:cs typeface="+mn-cs"/>
            </a:rPr>
            <a:t>が増加しているが、</a:t>
          </a:r>
          <a:r>
            <a:rPr lang="ja-JP" altLang="en-US" sz="1100" b="0" i="0" baseline="0">
              <a:solidFill>
                <a:sysClr val="windowText" lastClr="000000"/>
              </a:solidFill>
              <a:effectLst/>
              <a:latin typeface="+mn-lt"/>
              <a:ea typeface="+mn-ea"/>
              <a:cs typeface="+mn-cs"/>
            </a:rPr>
            <a:t>下水道事業会計、国民健康保険会計診療施設勘定などに</a:t>
          </a:r>
          <a:r>
            <a:rPr lang="ja-JP" altLang="ja-JP" sz="1100" b="0" i="0" baseline="0">
              <a:solidFill>
                <a:sysClr val="windowText" lastClr="000000"/>
              </a:solidFill>
              <a:effectLst/>
              <a:latin typeface="+mn-lt"/>
              <a:ea typeface="+mn-ea"/>
              <a:cs typeface="+mn-cs"/>
            </a:rPr>
            <a:t>対するものが減少しており、全体では対前年度比</a:t>
          </a:r>
          <a:r>
            <a:rPr lang="en-US" altLang="ja-JP" sz="1100" b="0" i="0" baseline="0">
              <a:solidFill>
                <a:sysClr val="windowText" lastClr="000000"/>
              </a:solidFill>
              <a:effectLst/>
              <a:latin typeface="+mn-lt"/>
              <a:ea typeface="+mn-ea"/>
              <a:cs typeface="+mn-cs"/>
            </a:rPr>
            <a:t>0.3</a:t>
          </a:r>
          <a:r>
            <a:rPr lang="ja-JP" altLang="ja-JP" sz="1100" b="0" i="0" baseline="0">
              <a:solidFill>
                <a:sysClr val="windowText" lastClr="000000"/>
              </a:solidFill>
              <a:effectLst/>
              <a:latin typeface="+mn-lt"/>
              <a:ea typeface="+mn-ea"/>
              <a:cs typeface="+mn-cs"/>
            </a:rPr>
            <a:t>％減少している。 </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組合等負担等見込額は、幡多広域市町村圏事務組合や幡多中央消防組合の起債現在高の減少などにより対前年度比</a:t>
          </a:r>
          <a:r>
            <a:rPr lang="en-US" altLang="ja-JP" sz="1100" b="0" i="0" baseline="0">
              <a:solidFill>
                <a:sysClr val="windowText" lastClr="000000"/>
              </a:solidFill>
              <a:effectLst/>
              <a:latin typeface="+mn-lt"/>
              <a:ea typeface="+mn-ea"/>
              <a:cs typeface="+mn-cs"/>
            </a:rPr>
            <a:t>25.9</a:t>
          </a:r>
          <a:r>
            <a:rPr lang="ja-JP" altLang="ja-JP" sz="1100" b="0" i="0" baseline="0">
              <a:solidFill>
                <a:sysClr val="windowText" lastClr="000000"/>
              </a:solidFill>
              <a:effectLst/>
              <a:latin typeface="+mn-lt"/>
              <a:ea typeface="+mn-ea"/>
              <a:cs typeface="+mn-cs"/>
            </a:rPr>
            <a:t>％減少している。 </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退職手当負担見込額は、平成</a:t>
          </a:r>
          <a:r>
            <a:rPr lang="en-US" altLang="ja-JP" sz="1100" b="0" i="0" baseline="0">
              <a:solidFill>
                <a:sysClr val="windowText" lastClr="000000"/>
              </a:solidFill>
              <a:effectLst/>
              <a:latin typeface="+mn-lt"/>
              <a:ea typeface="+mn-ea"/>
              <a:cs typeface="+mn-cs"/>
            </a:rPr>
            <a:t>21</a:t>
          </a:r>
          <a:r>
            <a:rPr lang="ja-JP" altLang="ja-JP" sz="1100" b="0" i="0" baseline="0">
              <a:solidFill>
                <a:sysClr val="windowText" lastClr="000000"/>
              </a:solidFill>
              <a:effectLst/>
              <a:latin typeface="+mn-lt"/>
              <a:ea typeface="+mn-ea"/>
              <a:cs typeface="+mn-cs"/>
            </a:rPr>
            <a:t>年度までの「行政改革大綱・実施計画（行政改革プラン）」よる職員数削減や、団塊の世代の大量退職に伴う新陳代謝、退職手当支給率の改正などにより</a:t>
          </a:r>
          <a:r>
            <a:rPr lang="ja-JP" altLang="en-US" sz="1100" b="0" i="0" baseline="0">
              <a:solidFill>
                <a:sysClr val="windowText" lastClr="000000"/>
              </a:solidFill>
              <a:effectLst/>
              <a:latin typeface="+mn-lt"/>
              <a:ea typeface="+mn-ea"/>
              <a:cs typeface="+mn-cs"/>
            </a:rPr>
            <a:t>前年度まで</a:t>
          </a:r>
          <a:r>
            <a:rPr lang="ja-JP" altLang="ja-JP" sz="1100" b="0" i="0" baseline="0">
              <a:solidFill>
                <a:sysClr val="windowText" lastClr="000000"/>
              </a:solidFill>
              <a:effectLst/>
              <a:latin typeface="+mn-lt"/>
              <a:ea typeface="+mn-ea"/>
              <a:cs typeface="+mn-cs"/>
            </a:rPr>
            <a:t>減少傾向で</a:t>
          </a:r>
          <a:r>
            <a:rPr lang="ja-JP" altLang="en-US" sz="1100" b="0" i="0" baseline="0">
              <a:solidFill>
                <a:sysClr val="windowText" lastClr="000000"/>
              </a:solidFill>
              <a:effectLst/>
              <a:latin typeface="+mn-lt"/>
              <a:ea typeface="+mn-ea"/>
              <a:cs typeface="+mn-cs"/>
            </a:rPr>
            <a:t>あったが職員数の増加により、前年度比</a:t>
          </a:r>
          <a:r>
            <a:rPr lang="en-US" altLang="ja-JP" sz="1100" b="0" i="0" baseline="0">
              <a:solidFill>
                <a:sysClr val="windowText" lastClr="000000"/>
              </a:solidFill>
              <a:effectLst/>
              <a:latin typeface="+mn-lt"/>
              <a:ea typeface="+mn-ea"/>
              <a:cs typeface="+mn-cs"/>
            </a:rPr>
            <a:t>3.7</a:t>
          </a:r>
          <a:r>
            <a:rPr lang="ja-JP" altLang="en-US" sz="1100" b="0" i="0" baseline="0">
              <a:solidFill>
                <a:sysClr val="windowText" lastClr="000000"/>
              </a:solidFill>
              <a:effectLst/>
              <a:latin typeface="+mn-lt"/>
              <a:ea typeface="+mn-ea"/>
              <a:cs typeface="+mn-cs"/>
            </a:rPr>
            <a:t>％増加している。</a:t>
          </a:r>
          <a:r>
            <a:rPr lang="ja-JP" altLang="ja-JP"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充当可能基金は、財源不足を補うために一定の取り崩しはあるものの、歳計剰余金の積立が大きく、対前年度比</a:t>
          </a:r>
          <a:r>
            <a:rPr lang="en-US" altLang="ja-JP" sz="1100" b="0" i="0" baseline="0">
              <a:solidFill>
                <a:sysClr val="windowText" lastClr="000000"/>
              </a:solidFill>
              <a:effectLst/>
              <a:latin typeface="+mn-lt"/>
              <a:ea typeface="+mn-ea"/>
              <a:cs typeface="+mn-cs"/>
            </a:rPr>
            <a:t>8.4</a:t>
          </a:r>
          <a:r>
            <a:rPr lang="ja-JP" altLang="ja-JP" sz="1100" b="0" i="0" baseline="0">
              <a:solidFill>
                <a:sysClr val="windowText" lastClr="000000"/>
              </a:solidFill>
              <a:effectLst/>
              <a:latin typeface="+mn-lt"/>
              <a:ea typeface="+mn-ea"/>
              <a:cs typeface="+mn-cs"/>
            </a:rPr>
            <a:t>％増となっている。 </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基準財政需要額算入見込額は、合併特例債や辺地・過疎対策事業債など交付税措置の有利な地方債を活用しているが、事業費補正算入分の減少が大きく、前年度比</a:t>
          </a:r>
          <a:r>
            <a:rPr lang="en-US" altLang="ja-JP" sz="1100" b="0" i="0" baseline="0">
              <a:solidFill>
                <a:sysClr val="windowText" lastClr="000000"/>
              </a:solidFill>
              <a:effectLst/>
              <a:latin typeface="+mn-lt"/>
              <a:ea typeface="+mn-ea"/>
              <a:cs typeface="+mn-cs"/>
            </a:rPr>
            <a:t>1.6</a:t>
          </a:r>
          <a:r>
            <a:rPr lang="ja-JP" altLang="ja-JP" sz="1100" b="0" i="0" baseline="0">
              <a:solidFill>
                <a:sysClr val="windowText" lastClr="000000"/>
              </a:solidFill>
              <a:effectLst/>
              <a:latin typeface="+mn-lt"/>
              <a:ea typeface="+mn-ea"/>
              <a:cs typeface="+mn-cs"/>
            </a:rPr>
            <a:t>％減少している。 </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高知県四万十市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34,757
34,642
632.29
21,702,595
21,296,327
241,395
12,105,985
26,513,327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131.0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ついては現在整備中であるが、類似団体平均より高い水準にあり、それぞれの公共施設等について個別管理計画を策定し、耐用年数や老朽化の状況、施設の必要性等を考慮し、施設の適切な維持管理に努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119380</xdr:rowOff>
    </xdr:from>
    <xdr:to>
      <xdr:col>3</xdr:col>
      <xdr:colOff>511175</xdr:colOff>
      <xdr:row>29</xdr:row>
      <xdr:rowOff>49530</xdr:rowOff>
    </xdr:to>
    <xdr:sp macro="" textlink="">
      <xdr:nvSpPr>
        <xdr:cNvPr id="77" name="円/楕円 76"/>
        <xdr:cNvSpPr/>
      </xdr:nvSpPr>
      <xdr:spPr>
        <a:xfrm>
          <a:off x="4000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129557</xdr:rowOff>
    </xdr:from>
    <xdr:ext cx="405111" cy="259045"/>
    <xdr:sp macro="" textlink="">
      <xdr:nvSpPr>
        <xdr:cNvPr id="78" name="n_1aveValue有形固定資産減価償却率"/>
        <xdr:cNvSpPr txBox="1"/>
      </xdr:nvSpPr>
      <xdr:spPr>
        <a:xfrm>
          <a:off x="3836043"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66057</xdr:rowOff>
    </xdr:from>
    <xdr:ext cx="405111" cy="259045"/>
    <xdr:sp macro="" textlink="">
      <xdr:nvSpPr>
        <xdr:cNvPr id="79" name="n_1mainValue有形固定資産減価償却率"/>
        <xdr:cNvSpPr txBox="1"/>
      </xdr:nvSpPr>
      <xdr:spPr>
        <a:xfrm>
          <a:off x="3836043"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高知県四万十市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34,757
34,642
632.29
21,702,595
21,296,327
241,395
12,105,985
26,513,327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131.0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37</xdr:row>
      <xdr:rowOff>57150</xdr:rowOff>
    </xdr:from>
    <xdr:to>
      <xdr:col>6</xdr:col>
      <xdr:colOff>510540</xdr:colOff>
      <xdr:row>41</xdr:row>
      <xdr:rowOff>144780</xdr:rowOff>
    </xdr:to>
    <xdr:cxnSp macro="">
      <xdr:nvCxnSpPr>
        <xdr:cNvPr id="57" name="直線コネクタ 56"/>
        <xdr:cNvCxnSpPr/>
      </xdr:nvCxnSpPr>
      <xdr:spPr>
        <a:xfrm flipV="1">
          <a:off x="4634865" y="6400800"/>
          <a:ext cx="0" cy="77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148607</xdr:rowOff>
    </xdr:from>
    <xdr:ext cx="405111" cy="259045"/>
    <xdr:sp macro="" textlink="">
      <xdr:nvSpPr>
        <xdr:cNvPr id="58" name="【道路】&#10;有形固定資産減価償却率最小値テキスト"/>
        <xdr:cNvSpPr txBox="1"/>
      </xdr:nvSpPr>
      <xdr:spPr>
        <a:xfrm>
          <a:off x="4724400"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41</xdr:row>
      <xdr:rowOff>144780</xdr:rowOff>
    </xdr:from>
    <xdr:to>
      <xdr:col>6</xdr:col>
      <xdr:colOff>600075</xdr:colOff>
      <xdr:row>41</xdr:row>
      <xdr:rowOff>144780</xdr:rowOff>
    </xdr:to>
    <xdr:cxnSp macro="">
      <xdr:nvCxnSpPr>
        <xdr:cNvPr id="59" name="直線コネクタ 58"/>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3827</xdr:rowOff>
    </xdr:from>
    <xdr:ext cx="405111" cy="259045"/>
    <xdr:sp macro="" textlink="">
      <xdr:nvSpPr>
        <xdr:cNvPr id="60" name="【道路】&#10;有形固定資産減価償却率最大値テキスト"/>
        <xdr:cNvSpPr txBox="1"/>
      </xdr:nvSpPr>
      <xdr:spPr>
        <a:xfrm>
          <a:off x="4724400"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37</xdr:row>
      <xdr:rowOff>57150</xdr:rowOff>
    </xdr:from>
    <xdr:to>
      <xdr:col>6</xdr:col>
      <xdr:colOff>600075</xdr:colOff>
      <xdr:row>37</xdr:row>
      <xdr:rowOff>57150</xdr:rowOff>
    </xdr:to>
    <xdr:cxnSp macro="">
      <xdr:nvCxnSpPr>
        <xdr:cNvPr id="61" name="直線コネクタ 60"/>
        <xdr:cNvCxnSpPr/>
      </xdr:nvCxnSpPr>
      <xdr:spPr>
        <a:xfrm>
          <a:off x="4546600" y="640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106697</xdr:rowOff>
    </xdr:from>
    <xdr:ext cx="405111" cy="259045"/>
    <xdr:sp macro="" textlink="">
      <xdr:nvSpPr>
        <xdr:cNvPr id="62" name="【道路】&#10;有形固定資産減価償却率平均値テキスト"/>
        <xdr:cNvSpPr txBox="1"/>
      </xdr:nvSpPr>
      <xdr:spPr>
        <a:xfrm>
          <a:off x="4724400" y="662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128270</xdr:rowOff>
    </xdr:from>
    <xdr:to>
      <xdr:col>6</xdr:col>
      <xdr:colOff>561975</xdr:colOff>
      <xdr:row>39</xdr:row>
      <xdr:rowOff>58420</xdr:rowOff>
    </xdr:to>
    <xdr:sp macro="" textlink="">
      <xdr:nvSpPr>
        <xdr:cNvPr id="63" name="フローチャート : 判断 62"/>
        <xdr:cNvSpPr/>
      </xdr:nvSpPr>
      <xdr:spPr>
        <a:xfrm>
          <a:off x="4584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132080</xdr:rowOff>
    </xdr:from>
    <xdr:to>
      <xdr:col>5</xdr:col>
      <xdr:colOff>409575</xdr:colOff>
      <xdr:row>40</xdr:row>
      <xdr:rowOff>62230</xdr:rowOff>
    </xdr:to>
    <xdr:sp macro="" textlink="">
      <xdr:nvSpPr>
        <xdr:cNvPr id="64" name="フローチャート : 判断 63"/>
        <xdr:cNvSpPr/>
      </xdr:nvSpPr>
      <xdr:spPr>
        <a:xfrm>
          <a:off x="3746500" y="68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32</xdr:row>
      <xdr:rowOff>139700</xdr:rowOff>
    </xdr:from>
    <xdr:to>
      <xdr:col>5</xdr:col>
      <xdr:colOff>409575</xdr:colOff>
      <xdr:row>33</xdr:row>
      <xdr:rowOff>69850</xdr:rowOff>
    </xdr:to>
    <xdr:sp macro="" textlink="">
      <xdr:nvSpPr>
        <xdr:cNvPr id="70" name="円/楕円 69"/>
        <xdr:cNvSpPr/>
      </xdr:nvSpPr>
      <xdr:spPr>
        <a:xfrm>
          <a:off x="3746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53357</xdr:rowOff>
    </xdr:from>
    <xdr:ext cx="405111" cy="259045"/>
    <xdr:sp macro="" textlink="">
      <xdr:nvSpPr>
        <xdr:cNvPr id="71" name="n_1aveValue【道路】&#10;有形固定資産減価償却率"/>
        <xdr:cNvSpPr txBox="1"/>
      </xdr:nvSpPr>
      <xdr:spPr>
        <a:xfrm>
          <a:off x="3582043"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31</xdr:row>
      <xdr:rowOff>86377</xdr:rowOff>
    </xdr:from>
    <xdr:ext cx="405111" cy="259045"/>
    <xdr:sp macro="" textlink="">
      <xdr:nvSpPr>
        <xdr:cNvPr id="72" name="n_1mainValue【道路】&#10;有形固定資産減価償却率"/>
        <xdr:cNvSpPr txBox="1"/>
      </xdr:nvSpPr>
      <xdr:spPr>
        <a:xfrm>
          <a:off x="3582043" y="54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4" name="直線コネクタ 93"/>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5"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6" name="直線コネクタ 95"/>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7"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8" name="直線コネクタ 97"/>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9"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100" name="フローチャート : 判断 99"/>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101" name="フローチャート : 判断 100"/>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42797</xdr:rowOff>
    </xdr:from>
    <xdr:to>
      <xdr:col>14</xdr:col>
      <xdr:colOff>79375</xdr:colOff>
      <xdr:row>37</xdr:row>
      <xdr:rowOff>144397</xdr:rowOff>
    </xdr:to>
    <xdr:sp macro="" textlink="">
      <xdr:nvSpPr>
        <xdr:cNvPr id="107" name="円/楕円 106"/>
        <xdr:cNvSpPr/>
      </xdr:nvSpPr>
      <xdr:spPr>
        <a:xfrm>
          <a:off x="9588500" y="638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25933</xdr:rowOff>
    </xdr:from>
    <xdr:ext cx="534377" cy="259045"/>
    <xdr:sp macro="" textlink="">
      <xdr:nvSpPr>
        <xdr:cNvPr id="108" name="n_1aveValue【道路】&#10;一人当たり延長"/>
        <xdr:cNvSpPr txBox="1"/>
      </xdr:nvSpPr>
      <xdr:spPr>
        <a:xfrm>
          <a:off x="9359410" y="67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160924</xdr:rowOff>
    </xdr:from>
    <xdr:ext cx="534377" cy="259045"/>
    <xdr:sp macro="" textlink="">
      <xdr:nvSpPr>
        <xdr:cNvPr id="109" name="n_1mainValue【道路】&#10;一人当たり延長"/>
        <xdr:cNvSpPr txBox="1"/>
      </xdr:nvSpPr>
      <xdr:spPr>
        <a:xfrm>
          <a:off x="9359410" y="616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4" name="直線コネクタ 133"/>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5"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6" name="直線コネクタ 135"/>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7"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8" name="直線コネクタ 137"/>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9"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40" name="フローチャート : 判断 139"/>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41" name="フローチャート : 判断 140"/>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113030</xdr:rowOff>
    </xdr:from>
    <xdr:to>
      <xdr:col>5</xdr:col>
      <xdr:colOff>409575</xdr:colOff>
      <xdr:row>59</xdr:row>
      <xdr:rowOff>43180</xdr:rowOff>
    </xdr:to>
    <xdr:sp macro="" textlink="">
      <xdr:nvSpPr>
        <xdr:cNvPr id="147" name="円/楕円 146"/>
        <xdr:cNvSpPr/>
      </xdr:nvSpPr>
      <xdr:spPr>
        <a:xfrm>
          <a:off x="3746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60977</xdr:rowOff>
    </xdr:from>
    <xdr:ext cx="405111" cy="259045"/>
    <xdr:sp macro="" textlink="">
      <xdr:nvSpPr>
        <xdr:cNvPr id="148" name="n_1aveValue【橋りょう・トンネル】&#10;有形固定資産減価償却率"/>
        <xdr:cNvSpPr txBox="1"/>
      </xdr:nvSpPr>
      <xdr:spPr>
        <a:xfrm>
          <a:off x="3582043"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59707</xdr:rowOff>
    </xdr:from>
    <xdr:ext cx="405111" cy="259045"/>
    <xdr:sp macro="" textlink="">
      <xdr:nvSpPr>
        <xdr:cNvPr id="149" name="n_1mainValue【橋りょう・トンネル】&#10;有形固定資産減価償却率"/>
        <xdr:cNvSpPr txBox="1"/>
      </xdr:nvSpPr>
      <xdr:spPr>
        <a:xfrm>
          <a:off x="3582043"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9" name="テキスト ボックス 16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58</xdr:row>
      <xdr:rowOff>137208</xdr:rowOff>
    </xdr:from>
    <xdr:to>
      <xdr:col>15</xdr:col>
      <xdr:colOff>180340</xdr:colOff>
      <xdr:row>64</xdr:row>
      <xdr:rowOff>68843</xdr:rowOff>
    </xdr:to>
    <xdr:cxnSp macro="">
      <xdr:nvCxnSpPr>
        <xdr:cNvPr id="173" name="直線コネクタ 172"/>
        <xdr:cNvCxnSpPr/>
      </xdr:nvCxnSpPr>
      <xdr:spPr>
        <a:xfrm flipV="1">
          <a:off x="10476865" y="10081308"/>
          <a:ext cx="0" cy="960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72670</xdr:rowOff>
    </xdr:from>
    <xdr:ext cx="469744" cy="259045"/>
    <xdr:sp macro="" textlink="">
      <xdr:nvSpPr>
        <xdr:cNvPr id="174" name="【橋りょう・トンネル】&#10;一人当たり有形固定資産（償却資産）額最小値テキスト"/>
        <xdr:cNvSpPr txBox="1"/>
      </xdr:nvSpPr>
      <xdr:spPr>
        <a:xfrm>
          <a:off x="10566400" y="1104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68843</xdr:rowOff>
    </xdr:from>
    <xdr:to>
      <xdr:col>15</xdr:col>
      <xdr:colOff>269875</xdr:colOff>
      <xdr:row>64</xdr:row>
      <xdr:rowOff>68843</xdr:rowOff>
    </xdr:to>
    <xdr:cxnSp macro="">
      <xdr:nvCxnSpPr>
        <xdr:cNvPr id="175" name="直線コネクタ 174"/>
        <xdr:cNvCxnSpPr/>
      </xdr:nvCxnSpPr>
      <xdr:spPr>
        <a:xfrm>
          <a:off x="10388600" y="1104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83885</xdr:rowOff>
    </xdr:from>
    <xdr:ext cx="599010" cy="259045"/>
    <xdr:sp macro="" textlink="">
      <xdr:nvSpPr>
        <xdr:cNvPr id="176" name="【橋りょう・トンネル】&#10;一人当たり有形固定資産（償却資産）額最大値テキスト"/>
        <xdr:cNvSpPr txBox="1"/>
      </xdr:nvSpPr>
      <xdr:spPr>
        <a:xfrm>
          <a:off x="10566400" y="985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58</xdr:row>
      <xdr:rowOff>137208</xdr:rowOff>
    </xdr:from>
    <xdr:to>
      <xdr:col>15</xdr:col>
      <xdr:colOff>269875</xdr:colOff>
      <xdr:row>58</xdr:row>
      <xdr:rowOff>137208</xdr:rowOff>
    </xdr:to>
    <xdr:cxnSp macro="">
      <xdr:nvCxnSpPr>
        <xdr:cNvPr id="177" name="直線コネクタ 176"/>
        <xdr:cNvCxnSpPr/>
      </xdr:nvCxnSpPr>
      <xdr:spPr>
        <a:xfrm>
          <a:off x="10388600" y="1008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152149</xdr:rowOff>
    </xdr:from>
    <xdr:ext cx="599010" cy="259045"/>
    <xdr:sp macro="" textlink="">
      <xdr:nvSpPr>
        <xdr:cNvPr id="178" name="【橋りょう・トンネル】&#10;一人当たり有形固定資産（償却資産）額平均値テキスト"/>
        <xdr:cNvSpPr txBox="1"/>
      </xdr:nvSpPr>
      <xdr:spPr>
        <a:xfrm>
          <a:off x="10566400" y="106105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2272</xdr:rowOff>
    </xdr:from>
    <xdr:to>
      <xdr:col>15</xdr:col>
      <xdr:colOff>231775</xdr:colOff>
      <xdr:row>62</xdr:row>
      <xdr:rowOff>103872</xdr:rowOff>
    </xdr:to>
    <xdr:sp macro="" textlink="">
      <xdr:nvSpPr>
        <xdr:cNvPr id="179" name="フローチャート : 判断 178"/>
        <xdr:cNvSpPr/>
      </xdr:nvSpPr>
      <xdr:spPr>
        <a:xfrm>
          <a:off x="10426700" y="1063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25673</xdr:rowOff>
    </xdr:from>
    <xdr:to>
      <xdr:col>14</xdr:col>
      <xdr:colOff>79375</xdr:colOff>
      <xdr:row>62</xdr:row>
      <xdr:rowOff>127273</xdr:rowOff>
    </xdr:to>
    <xdr:sp macro="" textlink="">
      <xdr:nvSpPr>
        <xdr:cNvPr id="180" name="フローチャート : 判断 179"/>
        <xdr:cNvSpPr/>
      </xdr:nvSpPr>
      <xdr:spPr>
        <a:xfrm>
          <a:off x="9588500" y="1065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60006</xdr:rowOff>
    </xdr:from>
    <xdr:to>
      <xdr:col>14</xdr:col>
      <xdr:colOff>79375</xdr:colOff>
      <xdr:row>55</xdr:row>
      <xdr:rowOff>161606</xdr:rowOff>
    </xdr:to>
    <xdr:sp macro="" textlink="">
      <xdr:nvSpPr>
        <xdr:cNvPr id="186" name="円/楕円 185"/>
        <xdr:cNvSpPr/>
      </xdr:nvSpPr>
      <xdr:spPr>
        <a:xfrm>
          <a:off x="9588500" y="94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118400</xdr:rowOff>
    </xdr:from>
    <xdr:ext cx="599010" cy="259045"/>
    <xdr:sp macro="" textlink="">
      <xdr:nvSpPr>
        <xdr:cNvPr id="187" name="n_1aveValue【橋りょう・トンネル】&#10;一人当たり有形固定資産（償却資産）額"/>
        <xdr:cNvSpPr txBox="1"/>
      </xdr:nvSpPr>
      <xdr:spPr>
        <a:xfrm>
          <a:off x="9327094" y="1074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356579</xdr:colOff>
      <xdr:row>54</xdr:row>
      <xdr:rowOff>6683</xdr:rowOff>
    </xdr:from>
    <xdr:ext cx="690189" cy="259045"/>
    <xdr:sp macro="" textlink="">
      <xdr:nvSpPr>
        <xdr:cNvPr id="188" name="n_1mainValue【橋りょう・トンネル】&#10;一人当たり有形固定資産（償却資産）額"/>
        <xdr:cNvSpPr txBox="1"/>
      </xdr:nvSpPr>
      <xdr:spPr>
        <a:xfrm>
          <a:off x="9281504" y="92649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1,187,751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7" name="テキスト ボックス 20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11" name="直線コネクタ 210"/>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12"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13" name="直線コネクタ 212"/>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4"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5" name="直線コネクタ 214"/>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6"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7" name="フローチャート : 判断 216"/>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8" name="フローチャート : 判断 217"/>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87885</xdr:rowOff>
    </xdr:from>
    <xdr:to>
      <xdr:col>5</xdr:col>
      <xdr:colOff>409575</xdr:colOff>
      <xdr:row>82</xdr:row>
      <xdr:rowOff>18035</xdr:rowOff>
    </xdr:to>
    <xdr:sp macro="" textlink="">
      <xdr:nvSpPr>
        <xdr:cNvPr id="224" name="円/楕円 223"/>
        <xdr:cNvSpPr/>
      </xdr:nvSpPr>
      <xdr:spPr>
        <a:xfrm>
          <a:off x="3746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86885</xdr:rowOff>
    </xdr:from>
    <xdr:ext cx="405111" cy="259045"/>
    <xdr:sp macro="" textlink="">
      <xdr:nvSpPr>
        <xdr:cNvPr id="225" name="n_1aveValue【公営住宅】&#10;有形固定資産減価償却率"/>
        <xdr:cNvSpPr txBox="1"/>
      </xdr:nvSpPr>
      <xdr:spPr>
        <a:xfrm>
          <a:off x="3582043"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34562</xdr:rowOff>
    </xdr:from>
    <xdr:ext cx="405111" cy="259045"/>
    <xdr:sp macro="" textlink="">
      <xdr:nvSpPr>
        <xdr:cNvPr id="226" name="n_1mainValue【公営住宅】&#10;有形固定資産減価償却率"/>
        <xdr:cNvSpPr txBox="1"/>
      </xdr:nvSpPr>
      <xdr:spPr>
        <a:xfrm>
          <a:off x="3582043" y="13750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7" name="直線コネクタ 23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8" name="テキスト ボックス 23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9" name="直線コネクタ 23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0" name="テキスト ボックス 23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1" name="直線コネクタ 24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2" name="テキスト ボックス 24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3" name="直線コネクタ 24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4" name="テキスト ボックス 24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8" name="直線コネクタ 247"/>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9"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50" name="直線コネクタ 249"/>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51"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52" name="直線コネクタ 251"/>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53"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4" name="フローチャート : 判断 253"/>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5" name="フローチャート : 判断 254"/>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119887</xdr:rowOff>
    </xdr:from>
    <xdr:to>
      <xdr:col>14</xdr:col>
      <xdr:colOff>79375</xdr:colOff>
      <xdr:row>85</xdr:row>
      <xdr:rowOff>50037</xdr:rowOff>
    </xdr:to>
    <xdr:sp macro="" textlink="">
      <xdr:nvSpPr>
        <xdr:cNvPr id="261" name="円/楕円 260"/>
        <xdr:cNvSpPr/>
      </xdr:nvSpPr>
      <xdr:spPr>
        <a:xfrm>
          <a:off x="9588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108627</xdr:rowOff>
    </xdr:from>
    <xdr:ext cx="469744" cy="259045"/>
    <xdr:sp macro="" textlink="">
      <xdr:nvSpPr>
        <xdr:cNvPr id="262" name="n_1aveValue【公営住宅】&#10;一人当たり面積"/>
        <xdr:cNvSpPr txBox="1"/>
      </xdr:nvSpPr>
      <xdr:spPr>
        <a:xfrm>
          <a:off x="93917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41164</xdr:rowOff>
    </xdr:from>
    <xdr:ext cx="469744" cy="259045"/>
    <xdr:sp macro="" textlink="">
      <xdr:nvSpPr>
        <xdr:cNvPr id="263" name="n_1mainValue【公営住宅】&#10;一人当たり面積"/>
        <xdr:cNvSpPr txBox="1"/>
      </xdr:nvSpPr>
      <xdr:spPr>
        <a:xfrm>
          <a:off x="93917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0.460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2" name="テキスト ボックス 2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3" name="直線コネクタ 2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74" name="直線コネクタ 27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75" name="テキスト ボックス 274"/>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6" name="直線コネクタ 27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7" name="テキスト ボックス 27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8" name="直線コネクタ 27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9" name="テキスト ボックス 27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0" name="直線コネクタ 27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1" name="テキスト ボックス 28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2" name="直線コネクタ 2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3" name="テキスト ボックス 28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57913</xdr:rowOff>
    </xdr:from>
    <xdr:to>
      <xdr:col>6</xdr:col>
      <xdr:colOff>510540</xdr:colOff>
      <xdr:row>108</xdr:row>
      <xdr:rowOff>53339</xdr:rowOff>
    </xdr:to>
    <xdr:cxnSp macro="">
      <xdr:nvCxnSpPr>
        <xdr:cNvPr id="285" name="直線コネクタ 284"/>
        <xdr:cNvCxnSpPr/>
      </xdr:nvCxnSpPr>
      <xdr:spPr>
        <a:xfrm flipV="1">
          <a:off x="4634865" y="17202913"/>
          <a:ext cx="0" cy="136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57166</xdr:rowOff>
    </xdr:from>
    <xdr:ext cx="340478" cy="259045"/>
    <xdr:sp macro="" textlink="">
      <xdr:nvSpPr>
        <xdr:cNvPr id="286" name="【港湾・漁港】&#10;有形固定資産減価償却率最小値テキスト"/>
        <xdr:cNvSpPr txBox="1"/>
      </xdr:nvSpPr>
      <xdr:spPr>
        <a:xfrm>
          <a:off x="47244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422275</xdr:colOff>
      <xdr:row>108</xdr:row>
      <xdr:rowOff>53339</xdr:rowOff>
    </xdr:from>
    <xdr:to>
      <xdr:col>6</xdr:col>
      <xdr:colOff>600075</xdr:colOff>
      <xdr:row>108</xdr:row>
      <xdr:rowOff>53339</xdr:rowOff>
    </xdr:to>
    <xdr:cxnSp macro="">
      <xdr:nvCxnSpPr>
        <xdr:cNvPr id="287" name="直線コネクタ 286"/>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4590</xdr:rowOff>
    </xdr:from>
    <xdr:ext cx="405111" cy="259045"/>
    <xdr:sp macro="" textlink="">
      <xdr:nvSpPr>
        <xdr:cNvPr id="288" name="【港湾・漁港】&#10;有形固定資産減価償却率最大値テキスト"/>
        <xdr:cNvSpPr txBox="1"/>
      </xdr:nvSpPr>
      <xdr:spPr>
        <a:xfrm>
          <a:off x="4724400" y="1697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100</xdr:row>
      <xdr:rowOff>57913</xdr:rowOff>
    </xdr:from>
    <xdr:to>
      <xdr:col>6</xdr:col>
      <xdr:colOff>600075</xdr:colOff>
      <xdr:row>100</xdr:row>
      <xdr:rowOff>57913</xdr:rowOff>
    </xdr:to>
    <xdr:cxnSp macro="">
      <xdr:nvCxnSpPr>
        <xdr:cNvPr id="289" name="直線コネクタ 288"/>
        <xdr:cNvCxnSpPr/>
      </xdr:nvCxnSpPr>
      <xdr:spPr>
        <a:xfrm>
          <a:off x="4546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92981</xdr:rowOff>
    </xdr:from>
    <xdr:ext cx="405111" cy="259045"/>
    <xdr:sp macro="" textlink="">
      <xdr:nvSpPr>
        <xdr:cNvPr id="290" name="【港湾・漁港】&#10;有形固定資産減価償却率平均値テキスト"/>
        <xdr:cNvSpPr txBox="1"/>
      </xdr:nvSpPr>
      <xdr:spPr>
        <a:xfrm>
          <a:off x="4724400" y="17409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114554</xdr:rowOff>
    </xdr:from>
    <xdr:to>
      <xdr:col>6</xdr:col>
      <xdr:colOff>561975</xdr:colOff>
      <xdr:row>102</xdr:row>
      <xdr:rowOff>44704</xdr:rowOff>
    </xdr:to>
    <xdr:sp macro="" textlink="">
      <xdr:nvSpPr>
        <xdr:cNvPr id="291" name="フローチャート : 判断 290"/>
        <xdr:cNvSpPr/>
      </xdr:nvSpPr>
      <xdr:spPr>
        <a:xfrm>
          <a:off x="4584700" y="1743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29972</xdr:rowOff>
    </xdr:from>
    <xdr:to>
      <xdr:col>5</xdr:col>
      <xdr:colOff>409575</xdr:colOff>
      <xdr:row>101</xdr:row>
      <xdr:rowOff>131572</xdr:rowOff>
    </xdr:to>
    <xdr:sp macro="" textlink="">
      <xdr:nvSpPr>
        <xdr:cNvPr id="292" name="フローチャート : 判断 291"/>
        <xdr:cNvSpPr/>
      </xdr:nvSpPr>
      <xdr:spPr>
        <a:xfrm>
          <a:off x="3746500" y="1734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105411</xdr:rowOff>
    </xdr:from>
    <xdr:to>
      <xdr:col>5</xdr:col>
      <xdr:colOff>409575</xdr:colOff>
      <xdr:row>102</xdr:row>
      <xdr:rowOff>35561</xdr:rowOff>
    </xdr:to>
    <xdr:sp macro="" textlink="">
      <xdr:nvSpPr>
        <xdr:cNvPr id="298" name="円/楕円 297"/>
        <xdr:cNvSpPr/>
      </xdr:nvSpPr>
      <xdr:spPr>
        <a:xfrm>
          <a:off x="3746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148099</xdr:rowOff>
    </xdr:from>
    <xdr:ext cx="405111" cy="259045"/>
    <xdr:sp macro="" textlink="">
      <xdr:nvSpPr>
        <xdr:cNvPr id="299" name="n_1aveValue【港湾・漁港】&#10;有形固定資産減価償却率"/>
        <xdr:cNvSpPr txBox="1"/>
      </xdr:nvSpPr>
      <xdr:spPr>
        <a:xfrm>
          <a:off x="3582043" y="171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26688</xdr:rowOff>
    </xdr:from>
    <xdr:ext cx="405111" cy="259045"/>
    <xdr:sp macro="" textlink="">
      <xdr:nvSpPr>
        <xdr:cNvPr id="300" name="n_1mainValue【港湾・漁港】&#10;有形固定資産減価償却率"/>
        <xdr:cNvSpPr txBox="1"/>
      </xdr:nvSpPr>
      <xdr:spPr>
        <a:xfrm>
          <a:off x="3582043" y="1751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1" name="正方形/長方形 3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2" name="正方形/長方形 3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3" name="正方形/長方形 3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4" name="正方形/長方形 3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5" name="正方形/長方形 3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6" name="正方形/長方形 3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7" name="正方形/長方形 3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8" name="正方形/長方形 30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9" name="テキスト ボックス 3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0" name="直線コネクタ 3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1" name="直線コネクタ 31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12" name="テキスト ボックス 311"/>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3" name="直線コネクタ 31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4" name="テキスト ボックス 313"/>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5" name="直線コネクタ 3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6" name="テキスト ボックス 315"/>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7" name="直線コネクタ 31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8" name="テキスト ボックス 317"/>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9" name="直線コネクタ 31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20" name="テキスト ボックス 319"/>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2" name="テキスト ボックス 32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42196</xdr:rowOff>
    </xdr:from>
    <xdr:to>
      <xdr:col>15</xdr:col>
      <xdr:colOff>180340</xdr:colOff>
      <xdr:row>108</xdr:row>
      <xdr:rowOff>138444</xdr:rowOff>
    </xdr:to>
    <xdr:cxnSp macro="">
      <xdr:nvCxnSpPr>
        <xdr:cNvPr id="324" name="直線コネクタ 323"/>
        <xdr:cNvCxnSpPr/>
      </xdr:nvCxnSpPr>
      <xdr:spPr>
        <a:xfrm flipV="1">
          <a:off x="10476865" y="17358646"/>
          <a:ext cx="0" cy="129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142271</xdr:rowOff>
    </xdr:from>
    <xdr:ext cx="469744" cy="259045"/>
    <xdr:sp macro="" textlink="">
      <xdr:nvSpPr>
        <xdr:cNvPr id="325" name="【港湾・漁港】&#10;一人当たり有形固定資産（償却資産）額最小値テキスト"/>
        <xdr:cNvSpPr txBox="1"/>
      </xdr:nvSpPr>
      <xdr:spPr>
        <a:xfrm>
          <a:off x="10566400" y="1865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108</xdr:row>
      <xdr:rowOff>138444</xdr:rowOff>
    </xdr:from>
    <xdr:to>
      <xdr:col>15</xdr:col>
      <xdr:colOff>269875</xdr:colOff>
      <xdr:row>108</xdr:row>
      <xdr:rowOff>138444</xdr:rowOff>
    </xdr:to>
    <xdr:cxnSp macro="">
      <xdr:nvCxnSpPr>
        <xdr:cNvPr id="326" name="直線コネクタ 325"/>
        <xdr:cNvCxnSpPr/>
      </xdr:nvCxnSpPr>
      <xdr:spPr>
        <a:xfrm>
          <a:off x="10388600" y="1865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160323</xdr:rowOff>
    </xdr:from>
    <xdr:ext cx="599010" cy="259045"/>
    <xdr:sp macro="" textlink="">
      <xdr:nvSpPr>
        <xdr:cNvPr id="327" name="【港湾・漁港】&#10;一人当たり有形固定資産（償却資産）額最大値テキスト"/>
        <xdr:cNvSpPr txBox="1"/>
      </xdr:nvSpPr>
      <xdr:spPr>
        <a:xfrm>
          <a:off x="10566400" y="1713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343,925</a:t>
          </a:r>
          <a:endParaRPr kumimoji="1" lang="ja-JP" altLang="en-US" sz="1000" b="1">
            <a:latin typeface="ＭＳ Ｐゴシック"/>
          </a:endParaRPr>
        </a:p>
      </xdr:txBody>
    </xdr:sp>
    <xdr:clientData/>
  </xdr:oneCellAnchor>
  <xdr:twoCellAnchor>
    <xdr:from>
      <xdr:col>15</xdr:col>
      <xdr:colOff>92075</xdr:colOff>
      <xdr:row>101</xdr:row>
      <xdr:rowOff>42196</xdr:rowOff>
    </xdr:from>
    <xdr:to>
      <xdr:col>15</xdr:col>
      <xdr:colOff>269875</xdr:colOff>
      <xdr:row>101</xdr:row>
      <xdr:rowOff>42196</xdr:rowOff>
    </xdr:to>
    <xdr:cxnSp macro="">
      <xdr:nvCxnSpPr>
        <xdr:cNvPr id="328" name="直線コネクタ 327"/>
        <xdr:cNvCxnSpPr/>
      </xdr:nvCxnSpPr>
      <xdr:spPr>
        <a:xfrm>
          <a:off x="10388600" y="17358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59030</xdr:rowOff>
    </xdr:from>
    <xdr:ext cx="599010" cy="259045"/>
    <xdr:sp macro="" textlink="">
      <xdr:nvSpPr>
        <xdr:cNvPr id="329" name="【港湾・漁港】&#10;一人当たり有形固定資産（償却資産）額平均値テキスト"/>
        <xdr:cNvSpPr txBox="1"/>
      </xdr:nvSpPr>
      <xdr:spPr>
        <a:xfrm>
          <a:off x="10566400" y="1806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140,511</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80603</xdr:rowOff>
    </xdr:from>
    <xdr:to>
      <xdr:col>15</xdr:col>
      <xdr:colOff>231775</xdr:colOff>
      <xdr:row>106</xdr:row>
      <xdr:rowOff>10753</xdr:rowOff>
    </xdr:to>
    <xdr:sp macro="" textlink="">
      <xdr:nvSpPr>
        <xdr:cNvPr id="330" name="フローチャート : 判断 329"/>
        <xdr:cNvSpPr/>
      </xdr:nvSpPr>
      <xdr:spPr>
        <a:xfrm>
          <a:off x="10426700" y="1808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70754</xdr:rowOff>
    </xdr:from>
    <xdr:to>
      <xdr:col>14</xdr:col>
      <xdr:colOff>79375</xdr:colOff>
      <xdr:row>104</xdr:row>
      <xdr:rowOff>904</xdr:rowOff>
    </xdr:to>
    <xdr:sp macro="" textlink="">
      <xdr:nvSpPr>
        <xdr:cNvPr id="331" name="フローチャート : 判断 330"/>
        <xdr:cNvSpPr/>
      </xdr:nvSpPr>
      <xdr:spPr>
        <a:xfrm>
          <a:off x="9588500" y="1773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2" name="テキスト ボックス 3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3" name="テキスト ボックス 3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4" name="テキスト ボックス 3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5" name="テキスト ボックス 3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6" name="テキスト ボックス 3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101</xdr:row>
      <xdr:rowOff>43425</xdr:rowOff>
    </xdr:from>
    <xdr:to>
      <xdr:col>14</xdr:col>
      <xdr:colOff>79375</xdr:colOff>
      <xdr:row>101</xdr:row>
      <xdr:rowOff>145025</xdr:rowOff>
    </xdr:to>
    <xdr:sp macro="" textlink="">
      <xdr:nvSpPr>
        <xdr:cNvPr id="337" name="円/楕円 336"/>
        <xdr:cNvSpPr/>
      </xdr:nvSpPr>
      <xdr:spPr>
        <a:xfrm>
          <a:off x="9588500" y="173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103</xdr:row>
      <xdr:rowOff>163481</xdr:rowOff>
    </xdr:from>
    <xdr:ext cx="599010" cy="259045"/>
    <xdr:sp macro="" textlink="">
      <xdr:nvSpPr>
        <xdr:cNvPr id="338" name="n_1aveValue【港湾・漁港】&#10;一人当たり有形固定資産（償却資産）額"/>
        <xdr:cNvSpPr txBox="1"/>
      </xdr:nvSpPr>
      <xdr:spPr>
        <a:xfrm>
          <a:off x="9327094" y="1782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402169</xdr:colOff>
      <xdr:row>99</xdr:row>
      <xdr:rowOff>161552</xdr:rowOff>
    </xdr:from>
    <xdr:ext cx="599010" cy="259045"/>
    <xdr:sp macro="" textlink="">
      <xdr:nvSpPr>
        <xdr:cNvPr id="339" name="n_1mainValue【港湾・漁港】&#10;一人当たり有形固定資産（償却資産）額"/>
        <xdr:cNvSpPr txBox="1"/>
      </xdr:nvSpPr>
      <xdr:spPr>
        <a:xfrm>
          <a:off x="9327094" y="1713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330,269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0" name="テキスト ボックス 34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1" name="直線コネクタ 35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2" name="テキスト ボックス 35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3" name="直線コネクタ 35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4" name="テキスト ボックス 35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5" name="直線コネクタ 35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6" name="テキスト ボックス 35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7" name="直線コネクタ 35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8" name="テキスト ボックス 35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9" name="直線コネクタ 35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0" name="テキスト ボックス 35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2" name="テキスト ボックス 3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64" name="直線コネクタ 363"/>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65"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66" name="直線コネクタ 365"/>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67"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68" name="直線コネクタ 367"/>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69"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70" name="フローチャート : 判断 369"/>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71" name="フローチャート : 判断 370"/>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2" name="テキスト ボックス 37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3" name="テキスト ボックス 37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4" name="テキスト ボックス 37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5" name="テキスト ボックス 37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6" name="テキスト ボックス 37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116840</xdr:rowOff>
    </xdr:from>
    <xdr:to>
      <xdr:col>22</xdr:col>
      <xdr:colOff>415925</xdr:colOff>
      <xdr:row>37</xdr:row>
      <xdr:rowOff>46990</xdr:rowOff>
    </xdr:to>
    <xdr:sp macro="" textlink="">
      <xdr:nvSpPr>
        <xdr:cNvPr id="377" name="円/楕円 376"/>
        <xdr:cNvSpPr/>
      </xdr:nvSpPr>
      <xdr:spPr>
        <a:xfrm>
          <a:off x="15430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156227</xdr:rowOff>
    </xdr:from>
    <xdr:ext cx="405111" cy="259045"/>
    <xdr:sp macro="" textlink="">
      <xdr:nvSpPr>
        <xdr:cNvPr id="378" name="n_1aveValue【認定こども園・幼稚園・保育所】&#10;有形固定資産減価償却率"/>
        <xdr:cNvSpPr txBox="1"/>
      </xdr:nvSpPr>
      <xdr:spPr>
        <a:xfrm>
          <a:off x="15266043"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63517</xdr:rowOff>
    </xdr:from>
    <xdr:ext cx="405111" cy="259045"/>
    <xdr:sp macro="" textlink="">
      <xdr:nvSpPr>
        <xdr:cNvPr id="379" name="n_1mainValue【認定こども園・幼稚園・保育所】&#10;有形固定資産減価償却率"/>
        <xdr:cNvSpPr txBox="1"/>
      </xdr:nvSpPr>
      <xdr:spPr>
        <a:xfrm>
          <a:off x="15266043"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90" name="直線コネクタ 38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91" name="テキスト ボックス 39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2" name="直線コネクタ 39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93" name="テキスト ボックス 39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4" name="直線コネクタ 39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5" name="テキスト ボックス 39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6" name="直線コネクタ 39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7" name="テキスト ボックス 39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8" name="直線コネクタ 3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9" name="テキスト ボックス 39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401" name="直線コネクタ 400"/>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402"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403" name="直線コネクタ 402"/>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404"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405" name="直線コネクタ 404"/>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406"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407" name="フローチャート : 判断 406"/>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408" name="フローチャート : 判断 407"/>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64262</xdr:rowOff>
    </xdr:from>
    <xdr:to>
      <xdr:col>31</xdr:col>
      <xdr:colOff>85725</xdr:colOff>
      <xdr:row>38</xdr:row>
      <xdr:rowOff>165862</xdr:rowOff>
    </xdr:to>
    <xdr:sp macro="" textlink="">
      <xdr:nvSpPr>
        <xdr:cNvPr id="414" name="円/楕円 413"/>
        <xdr:cNvSpPr/>
      </xdr:nvSpPr>
      <xdr:spPr>
        <a:xfrm>
          <a:off x="21272500" y="65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106697</xdr:rowOff>
    </xdr:from>
    <xdr:ext cx="469744" cy="259045"/>
    <xdr:sp macro="" textlink="">
      <xdr:nvSpPr>
        <xdr:cNvPr id="415" name="n_1aveValue【認定こども園・幼稚園・保育所】&#10;一人当たり面積"/>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10939</xdr:rowOff>
    </xdr:from>
    <xdr:ext cx="469744" cy="259045"/>
    <xdr:sp macro="" textlink="">
      <xdr:nvSpPr>
        <xdr:cNvPr id="416" name="n_1mainValue【認定こども園・幼稚園・保育所】&#10;一人当たり面積"/>
        <xdr:cNvSpPr txBox="1"/>
      </xdr:nvSpPr>
      <xdr:spPr>
        <a:xfrm>
          <a:off x="210757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7" name="正方形/長方形 4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8" name="正方形/長方形 4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9" name="正方形/長方形 4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0" name="正方形/長方形 4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1" name="正方形/長方形 4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2" name="正方形/長方形 4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3" name="正方形/長方形 4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4" name="正方形/長方形 4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5" name="テキスト ボックス 4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6" name="直線コネクタ 4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7" name="テキスト ボックス 42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8" name="直線コネクタ 42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9" name="テキスト ボックス 42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0" name="直線コネクタ 42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1" name="テキスト ボックス 43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2" name="直線コネクタ 43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3" name="テキスト ボックス 43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4" name="直線コネクタ 43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5" name="テキスト ボックス 43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7" name="テキスト ボックス 43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439" name="直線コネクタ 438"/>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40"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41" name="直線コネクタ 440"/>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42"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43" name="直線コネクタ 442"/>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444"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45" name="フローチャート : 判断 444"/>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46" name="フローチャート : 判断 445"/>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159512</xdr:rowOff>
    </xdr:from>
    <xdr:to>
      <xdr:col>22</xdr:col>
      <xdr:colOff>415925</xdr:colOff>
      <xdr:row>59</xdr:row>
      <xdr:rowOff>89662</xdr:rowOff>
    </xdr:to>
    <xdr:sp macro="" textlink="">
      <xdr:nvSpPr>
        <xdr:cNvPr id="452" name="円/楕円 451"/>
        <xdr:cNvSpPr/>
      </xdr:nvSpPr>
      <xdr:spPr>
        <a:xfrm>
          <a:off x="15430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49039</xdr:rowOff>
    </xdr:from>
    <xdr:ext cx="405111" cy="259045"/>
    <xdr:sp macro="" textlink="">
      <xdr:nvSpPr>
        <xdr:cNvPr id="453" name="n_1aveValue【学校施設】&#10;有形固定資産減価償却率"/>
        <xdr:cNvSpPr txBox="1"/>
      </xdr:nvSpPr>
      <xdr:spPr>
        <a:xfrm>
          <a:off x="15266043"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80789</xdr:rowOff>
    </xdr:from>
    <xdr:ext cx="405111" cy="259045"/>
    <xdr:sp macro="" textlink="">
      <xdr:nvSpPr>
        <xdr:cNvPr id="454" name="n_1mainValue【学校施設】&#10;有形固定資産減価償却率"/>
        <xdr:cNvSpPr txBox="1"/>
      </xdr:nvSpPr>
      <xdr:spPr>
        <a:xfrm>
          <a:off x="15266043"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5" name="正方形/長方形 4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6" name="正方形/長方形 4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7" name="正方形/長方形 4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8" name="正方形/長方形 4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9" name="正方形/長方形 4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0" name="正方形/長方形 4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1" name="正方形/長方形 4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2" name="正方形/長方形 4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3" name="テキスト ボックス 4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4" name="直線コネクタ 4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65" name="直線コネクタ 46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6" name="テキスト ボックス 46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7" name="直線コネクタ 46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8" name="テキスト ボックス 46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9" name="直線コネクタ 46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0" name="テキスト ボックス 46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1" name="直線コネクタ 47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2" name="テキスト ボックス 47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3" name="直線コネクタ 47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4" name="テキスト ボックス 47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6" name="テキスト ボックス 47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78" name="直線コネクタ 477"/>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79"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80" name="直線コネクタ 479"/>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81"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82" name="直線コネクタ 481"/>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83"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84" name="フローチャート : 判断 483"/>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85" name="フローチャート : 判断 484"/>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54737</xdr:rowOff>
    </xdr:from>
    <xdr:to>
      <xdr:col>31</xdr:col>
      <xdr:colOff>85725</xdr:colOff>
      <xdr:row>60</xdr:row>
      <xdr:rowOff>156337</xdr:rowOff>
    </xdr:to>
    <xdr:sp macro="" textlink="">
      <xdr:nvSpPr>
        <xdr:cNvPr id="491" name="円/楕円 490"/>
        <xdr:cNvSpPr/>
      </xdr:nvSpPr>
      <xdr:spPr>
        <a:xfrm>
          <a:off x="21272500" y="103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17162</xdr:rowOff>
    </xdr:from>
    <xdr:ext cx="469744" cy="259045"/>
    <xdr:sp macro="" textlink="">
      <xdr:nvSpPr>
        <xdr:cNvPr id="492" name="n_1aveValue【学校施設】&#10;一人当たり面積"/>
        <xdr:cNvSpPr txBox="1"/>
      </xdr:nvSpPr>
      <xdr:spPr>
        <a:xfrm>
          <a:off x="210757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1414</xdr:rowOff>
    </xdr:from>
    <xdr:ext cx="469744" cy="259045"/>
    <xdr:sp macro="" textlink="">
      <xdr:nvSpPr>
        <xdr:cNvPr id="493" name="n_1mainValue【学校施設】&#10;一人当たり面積"/>
        <xdr:cNvSpPr txBox="1"/>
      </xdr:nvSpPr>
      <xdr:spPr>
        <a:xfrm>
          <a:off x="21075727" y="1011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04" name="テキスト ボックス 5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5" name="直線コネクタ 5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6" name="テキスト ボックス 5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7" name="直線コネクタ 5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8" name="テキスト ボックス 5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9" name="直線コネクタ 5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10" name="テキスト ボックス 5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11" name="直線コネクタ 5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2" name="テキスト ボックス 5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3" name="直線コネクタ 5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14" name="テキスト ボックス 5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518" name="直線コネクタ 517"/>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519"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520" name="直線コネクタ 519"/>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21"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22" name="直線コネクタ 52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523"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524" name="フローチャート : 判断 523"/>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525" name="フローチャート : 判断 524"/>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6" name="テキスト ボックス 5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7" name="テキスト ボックス 5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8" name="テキスト ボックス 5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9" name="テキスト ボックス 5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0" name="テキスト ボックス 5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105411</xdr:rowOff>
    </xdr:from>
    <xdr:to>
      <xdr:col>22</xdr:col>
      <xdr:colOff>415925</xdr:colOff>
      <xdr:row>79</xdr:row>
      <xdr:rowOff>35561</xdr:rowOff>
    </xdr:to>
    <xdr:sp macro="" textlink="">
      <xdr:nvSpPr>
        <xdr:cNvPr id="531" name="円/楕円 530"/>
        <xdr:cNvSpPr/>
      </xdr:nvSpPr>
      <xdr:spPr>
        <a:xfrm>
          <a:off x="15430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144797</xdr:rowOff>
    </xdr:from>
    <xdr:ext cx="405111" cy="259045"/>
    <xdr:sp macro="" textlink="">
      <xdr:nvSpPr>
        <xdr:cNvPr id="532" name="n_1aveValue【児童館】&#10;有形固定資産減価償却率"/>
        <xdr:cNvSpPr txBox="1"/>
      </xdr:nvSpPr>
      <xdr:spPr>
        <a:xfrm>
          <a:off x="15266043"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52088</xdr:rowOff>
    </xdr:from>
    <xdr:ext cx="405111" cy="259045"/>
    <xdr:sp macro="" textlink="">
      <xdr:nvSpPr>
        <xdr:cNvPr id="533" name="n_1mainValue【児童館】&#10;有形固定資産減価償却率"/>
        <xdr:cNvSpPr txBox="1"/>
      </xdr:nvSpPr>
      <xdr:spPr>
        <a:xfrm>
          <a:off x="15266043"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2" name="テキスト ボックス 5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3" name="直線コネクタ 5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44" name="直線コネクタ 54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45" name="テキスト ボックス 54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46" name="直線コネクタ 54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47" name="テキスト ボックス 54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48" name="直線コネクタ 54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49" name="テキスト ボックス 54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50" name="直線コネクタ 54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51" name="テキスト ボックス 55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2" name="直線コネクタ 5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3" name="テキスト ボックス 5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55" name="直線コネクタ 554"/>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56"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57" name="直線コネクタ 556"/>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58"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59" name="直線コネクタ 558"/>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60"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61" name="フローチャート : 判断 560"/>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562" name="フローチャート : 判断 561"/>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3" name="テキスト ボックス 5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4" name="テキスト ボックス 5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5" name="テキスト ボックス 5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6" name="テキスト ボックス 5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7" name="テキスト ボックス 5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170180</xdr:rowOff>
    </xdr:from>
    <xdr:to>
      <xdr:col>31</xdr:col>
      <xdr:colOff>85725</xdr:colOff>
      <xdr:row>85</xdr:row>
      <xdr:rowOff>100330</xdr:rowOff>
    </xdr:to>
    <xdr:sp macro="" textlink="">
      <xdr:nvSpPr>
        <xdr:cNvPr id="568" name="円/楕円 567"/>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105427</xdr:rowOff>
    </xdr:from>
    <xdr:ext cx="469744" cy="259045"/>
    <xdr:sp macro="" textlink="">
      <xdr:nvSpPr>
        <xdr:cNvPr id="569" name="n_1ave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91457</xdr:rowOff>
    </xdr:from>
    <xdr:ext cx="469744" cy="259045"/>
    <xdr:sp macro="" textlink="">
      <xdr:nvSpPr>
        <xdr:cNvPr id="570" name="n_1mainValue【児童館】&#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1" name="正方形/長方形 5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2" name="正方形/長方形 5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3" name="正方形/長方形 5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4" name="正方形/長方形 5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5" name="正方形/長方形 5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6" name="正方形/長方形 5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7" name="正方形/長方形 5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8" name="正方形/長方形 5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9" name="テキスト ボックス 5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0" name="直線コネクタ 5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81" name="テキスト ボックス 58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82" name="直線コネクタ 58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83" name="テキスト ボックス 582"/>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84" name="直線コネクタ 58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85" name="テキスト ボックス 58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86" name="直線コネクタ 58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87" name="テキスト ボックス 58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88" name="直線コネクタ 58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89" name="テキスト ボックス 58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90" name="直線コネクタ 58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91" name="テキスト ボックス 59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92" name="直線コネクタ 59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93" name="テキスト ボックス 592"/>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4" name="直線コネクタ 5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5" name="テキスト ボックス 5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97" name="直線コネクタ 596"/>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98"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99" name="直線コネクタ 598"/>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600"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601" name="直線コネクタ 600"/>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602"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603" name="フローチャート : 判断 602"/>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604" name="フローチャート : 判断 603"/>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5" name="テキスト ボックス 6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6" name="テキスト ボックス 6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7" name="テキスト ボックス 6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8" name="テキスト ボックス 6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9" name="テキスト ボックス 6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30299</xdr:rowOff>
    </xdr:from>
    <xdr:to>
      <xdr:col>22</xdr:col>
      <xdr:colOff>415925</xdr:colOff>
      <xdr:row>103</xdr:row>
      <xdr:rowOff>131899</xdr:rowOff>
    </xdr:to>
    <xdr:sp macro="" textlink="">
      <xdr:nvSpPr>
        <xdr:cNvPr id="610" name="円/楕円 609"/>
        <xdr:cNvSpPr/>
      </xdr:nvSpPr>
      <xdr:spPr>
        <a:xfrm>
          <a:off x="15430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167113</xdr:rowOff>
    </xdr:from>
    <xdr:ext cx="405111" cy="259045"/>
    <xdr:sp macro="" textlink="">
      <xdr:nvSpPr>
        <xdr:cNvPr id="611"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148426</xdr:rowOff>
    </xdr:from>
    <xdr:ext cx="405111" cy="259045"/>
    <xdr:sp macro="" textlink="">
      <xdr:nvSpPr>
        <xdr:cNvPr id="612" name="n_1mainValue【公民館】&#10;有形固定資産減価償却率"/>
        <xdr:cNvSpPr txBox="1"/>
      </xdr:nvSpPr>
      <xdr:spPr>
        <a:xfrm>
          <a:off x="15266043"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3" name="正方形/長方形 6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4" name="正方形/長方形 6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5" name="正方形/長方形 6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6" name="正方形/長方形 6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7" name="正方形/長方形 6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8" name="正方形/長方形 6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9" name="正方形/長方形 6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0" name="正方形/長方形 6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1" name="テキスト ボックス 6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2" name="直線コネクタ 6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23" name="直線コネクタ 62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24" name="テキスト ボックス 62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5" name="直線コネクタ 62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6" name="テキスト ボックス 62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7" name="直線コネクタ 62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8" name="テキスト ボックス 62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9" name="直線コネクタ 62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30" name="テキスト ボックス 62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1" name="直線コネクタ 6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2" name="テキスト ボックス 6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634" name="直線コネクタ 633"/>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635"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636" name="直線コネクタ 635"/>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637"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638" name="直線コネクタ 637"/>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639"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640" name="フローチャート : 判断 639"/>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641" name="フローチャート : 判断 640"/>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2" name="テキスト ボックス 6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3" name="テキスト ボックス 6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4" name="テキスト ボックス 6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5" name="テキスト ボックス 6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6" name="テキスト ボックス 6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109982</xdr:rowOff>
    </xdr:from>
    <xdr:to>
      <xdr:col>31</xdr:col>
      <xdr:colOff>85725</xdr:colOff>
      <xdr:row>107</xdr:row>
      <xdr:rowOff>40132</xdr:rowOff>
    </xdr:to>
    <xdr:sp macro="" textlink="">
      <xdr:nvSpPr>
        <xdr:cNvPr id="647" name="円/楕円 646"/>
        <xdr:cNvSpPr/>
      </xdr:nvSpPr>
      <xdr:spPr>
        <a:xfrm>
          <a:off x="21272500" y="182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42942</xdr:rowOff>
    </xdr:from>
    <xdr:ext cx="469744" cy="259045"/>
    <xdr:sp macro="" textlink="">
      <xdr:nvSpPr>
        <xdr:cNvPr id="648" name="n_1ave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31259</xdr:rowOff>
    </xdr:from>
    <xdr:ext cx="469744" cy="259045"/>
    <xdr:sp macro="" textlink="">
      <xdr:nvSpPr>
        <xdr:cNvPr id="649" name="n_1mainValue【公民館】&#10;一人当たり面積"/>
        <xdr:cNvSpPr txBox="1"/>
      </xdr:nvSpPr>
      <xdr:spPr>
        <a:xfrm>
          <a:off x="210757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0" name="正方形/長方形 6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1" name="正方形/長方形 6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2" name="テキスト ボックス 6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度については現在整備中であるが、類似団体平均と比較して有形固定資産減価償却率が高くなっている施設は道路、児童館、公営住宅、公民館で、他の施設については平均に近いものとなっている。道路については一人当たり延長も平均を上回っており老朽化の進んだ路線等がある状況であるが安全性の確保にむけ点検・調査を含め、状況に応じた維持管理に努めていく。児童館は昭和</a:t>
          </a:r>
          <a:r>
            <a:rPr lang="en-US" altLang="ja-JP" sz="1300">
              <a:solidFill>
                <a:schemeClr val="dk1"/>
              </a:solidFill>
              <a:effectLst/>
              <a:latin typeface="+mn-lt"/>
              <a:ea typeface="+mn-ea"/>
              <a:cs typeface="+mn-cs"/>
            </a:rPr>
            <a:t>61</a:t>
          </a:r>
          <a:r>
            <a:rPr lang="ja-JP" altLang="ja-JP" sz="1300">
              <a:solidFill>
                <a:schemeClr val="dk1"/>
              </a:solidFill>
              <a:effectLst/>
              <a:latin typeface="+mn-lt"/>
              <a:ea typeface="+mn-ea"/>
              <a:cs typeface="+mn-cs"/>
            </a:rPr>
            <a:t>年に建設されており老朽化している。将来の児童数や財政状況等を考慮し他の施設も含め最適化に努めていく。</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高知県四万十市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34,757
34,642
632.29
21,702,595
21,296,327
241,395
12,105,985
26,513,327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131.0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163121</xdr:rowOff>
    </xdr:from>
    <xdr:ext cx="405111" cy="259045"/>
    <xdr:sp macro="" textlink="">
      <xdr:nvSpPr>
        <xdr:cNvPr id="66" name="n_1aveValue【図書館】&#10;有形固定資産減価償却率"/>
        <xdr:cNvSpPr txBox="1"/>
      </xdr:nvSpPr>
      <xdr:spPr>
        <a:xfrm>
          <a:off x="3582043"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116840</xdr:rowOff>
    </xdr:from>
    <xdr:to>
      <xdr:col>5</xdr:col>
      <xdr:colOff>409575</xdr:colOff>
      <xdr:row>41</xdr:row>
      <xdr:rowOff>46990</xdr:rowOff>
    </xdr:to>
    <xdr:sp macro="" textlink="">
      <xdr:nvSpPr>
        <xdr:cNvPr id="72" name="円/楕円 71"/>
        <xdr:cNvSpPr/>
      </xdr:nvSpPr>
      <xdr:spPr>
        <a:xfrm>
          <a:off x="3746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38117</xdr:rowOff>
    </xdr:from>
    <xdr:ext cx="405111" cy="259045"/>
    <xdr:sp macro="" textlink="">
      <xdr:nvSpPr>
        <xdr:cNvPr id="73" name="n_1mainValue【図書館】&#10;有形固定資産減価償却率"/>
        <xdr:cNvSpPr txBox="1"/>
      </xdr:nvSpPr>
      <xdr:spPr>
        <a:xfrm>
          <a:off x="3582043"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67327</xdr:rowOff>
    </xdr:from>
    <xdr:ext cx="469744" cy="259045"/>
    <xdr:sp macro="" textlink="">
      <xdr:nvSpPr>
        <xdr:cNvPr id="106"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101600</xdr:rowOff>
    </xdr:from>
    <xdr:to>
      <xdr:col>14</xdr:col>
      <xdr:colOff>79375</xdr:colOff>
      <xdr:row>39</xdr:row>
      <xdr:rowOff>31750</xdr:rowOff>
    </xdr:to>
    <xdr:sp macro="" textlink="">
      <xdr:nvSpPr>
        <xdr:cNvPr id="112" name="円/楕円 111"/>
        <xdr:cNvSpPr/>
      </xdr:nvSpPr>
      <xdr:spPr>
        <a:xfrm>
          <a:off x="9588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22877</xdr:rowOff>
    </xdr:from>
    <xdr:ext cx="469744" cy="259045"/>
    <xdr:sp macro="" textlink="">
      <xdr:nvSpPr>
        <xdr:cNvPr id="113" name="n_1mainValue【図書館】&#10;一人当たり面積"/>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5" name="フローチャート : 判断 144"/>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114317</xdr:rowOff>
    </xdr:from>
    <xdr:ext cx="405111" cy="259045"/>
    <xdr:sp macro="" textlink="">
      <xdr:nvSpPr>
        <xdr:cNvPr id="146" name="n_1aveValue【体育館・プール】&#10;有形固定資産減価償却率"/>
        <xdr:cNvSpPr txBox="1"/>
      </xdr:nvSpPr>
      <xdr:spPr>
        <a:xfrm>
          <a:off x="3582043"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53975</xdr:rowOff>
    </xdr:from>
    <xdr:to>
      <xdr:col>5</xdr:col>
      <xdr:colOff>409575</xdr:colOff>
      <xdr:row>58</xdr:row>
      <xdr:rowOff>155575</xdr:rowOff>
    </xdr:to>
    <xdr:sp macro="" textlink="">
      <xdr:nvSpPr>
        <xdr:cNvPr id="152" name="円/楕円 151"/>
        <xdr:cNvSpPr/>
      </xdr:nvSpPr>
      <xdr:spPr>
        <a:xfrm>
          <a:off x="3746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652</xdr:rowOff>
    </xdr:from>
    <xdr:ext cx="405111" cy="259045"/>
    <xdr:sp macro="" textlink="">
      <xdr:nvSpPr>
        <xdr:cNvPr id="153" name="n_1mainValue【体育館・プール】&#10;有形固定資産減価償却率"/>
        <xdr:cNvSpPr txBox="1"/>
      </xdr:nvSpPr>
      <xdr:spPr>
        <a:xfrm>
          <a:off x="3582043"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4" name="フローチャート : 判断 183"/>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158767</xdr:rowOff>
    </xdr:from>
    <xdr:ext cx="469744" cy="259045"/>
    <xdr:sp macro="" textlink="">
      <xdr:nvSpPr>
        <xdr:cNvPr id="185" name="n_1aveValue【体育館・プール】&#10;一人当たり面積"/>
        <xdr:cNvSpPr txBox="1"/>
      </xdr:nvSpPr>
      <xdr:spPr>
        <a:xfrm>
          <a:off x="9391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103505</xdr:rowOff>
    </xdr:from>
    <xdr:to>
      <xdr:col>14</xdr:col>
      <xdr:colOff>79375</xdr:colOff>
      <xdr:row>63</xdr:row>
      <xdr:rowOff>33655</xdr:rowOff>
    </xdr:to>
    <xdr:sp macro="" textlink="">
      <xdr:nvSpPr>
        <xdr:cNvPr id="191" name="円/楕円 190"/>
        <xdr:cNvSpPr/>
      </xdr:nvSpPr>
      <xdr:spPr>
        <a:xfrm>
          <a:off x="9588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24782</xdr:rowOff>
    </xdr:from>
    <xdr:ext cx="469744" cy="259045"/>
    <xdr:sp macro="" textlink="">
      <xdr:nvSpPr>
        <xdr:cNvPr id="192" name="n_1mainValue【体育館・プール】&#10;一人当たり面積"/>
        <xdr:cNvSpPr txBox="1"/>
      </xdr:nvSpPr>
      <xdr:spPr>
        <a:xfrm>
          <a:off x="93917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7" name="直線コネクタ 216"/>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8"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19" name="直線コネクタ 218"/>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0"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1" name="直線コネクタ 220"/>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22"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23" name="フローチャート : 判断 222"/>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24" name="フローチャート : 判断 223"/>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121938</xdr:rowOff>
    </xdr:from>
    <xdr:ext cx="405111" cy="259045"/>
    <xdr:sp macro="" textlink="">
      <xdr:nvSpPr>
        <xdr:cNvPr id="225" name="n_1aveValue【福祉施設】&#10;有形固定資産減価償却率"/>
        <xdr:cNvSpPr txBox="1"/>
      </xdr:nvSpPr>
      <xdr:spPr>
        <a:xfrm>
          <a:off x="3582043"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59689</xdr:rowOff>
    </xdr:from>
    <xdr:to>
      <xdr:col>5</xdr:col>
      <xdr:colOff>409575</xdr:colOff>
      <xdr:row>81</xdr:row>
      <xdr:rowOff>161289</xdr:rowOff>
    </xdr:to>
    <xdr:sp macro="" textlink="">
      <xdr:nvSpPr>
        <xdr:cNvPr id="231" name="円/楕円 230"/>
        <xdr:cNvSpPr/>
      </xdr:nvSpPr>
      <xdr:spPr>
        <a:xfrm>
          <a:off x="3746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6366</xdr:rowOff>
    </xdr:from>
    <xdr:ext cx="405111" cy="259045"/>
    <xdr:sp macro="" textlink="">
      <xdr:nvSpPr>
        <xdr:cNvPr id="232" name="n_1mainValue【福祉施設】&#10;有形固定資産減価償却率"/>
        <xdr:cNvSpPr txBox="1"/>
      </xdr:nvSpPr>
      <xdr:spPr>
        <a:xfrm>
          <a:off x="3582043"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8" name="直線コネクタ 257"/>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9"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0" name="直線コネクタ 259"/>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1"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2" name="直線コネクタ 261"/>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3"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4" name="フローチャート : 判断 263"/>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65" name="フローチャート : 判断 264"/>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12354</xdr:rowOff>
    </xdr:from>
    <xdr:ext cx="469744" cy="259045"/>
    <xdr:sp macro="" textlink="">
      <xdr:nvSpPr>
        <xdr:cNvPr id="266" name="n_1aveValue【福祉施設】&#10;一人当たり面積"/>
        <xdr:cNvSpPr txBox="1"/>
      </xdr:nvSpPr>
      <xdr:spPr>
        <a:xfrm>
          <a:off x="93917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44450</xdr:rowOff>
    </xdr:from>
    <xdr:to>
      <xdr:col>14</xdr:col>
      <xdr:colOff>79375</xdr:colOff>
      <xdr:row>85</xdr:row>
      <xdr:rowOff>146050</xdr:rowOff>
    </xdr:to>
    <xdr:sp macro="" textlink="">
      <xdr:nvSpPr>
        <xdr:cNvPr id="272" name="円/楕円 271"/>
        <xdr:cNvSpPr/>
      </xdr:nvSpPr>
      <xdr:spPr>
        <a:xfrm>
          <a:off x="958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137177</xdr:rowOff>
    </xdr:from>
    <xdr:ext cx="469744" cy="259045"/>
    <xdr:sp macro="" textlink="">
      <xdr:nvSpPr>
        <xdr:cNvPr id="273" name="n_1mainValue【福祉施設】&#10;一人当たり面積"/>
        <xdr:cNvSpPr txBox="1"/>
      </xdr:nvSpPr>
      <xdr:spPr>
        <a:xfrm>
          <a:off x="9391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4" name="直線コネクタ 2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5" name="テキスト ボックス 28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6" name="直線コネクタ 2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7" name="テキスト ボックス 2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8" name="直線コネクタ 2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9" name="テキスト ボックス 2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0" name="直線コネクタ 2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1" name="テキスト ボックス 2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2" name="直線コネクタ 2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3" name="テキスト ボックス 2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4" name="直線コネクタ 2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5" name="テキスト ボックス 29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99" name="直線コネクタ 298"/>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00"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01" name="直線コネクタ 300"/>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2"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3" name="直線コネクタ 302"/>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4"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5" name="フローチャート : 判断 304"/>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306" name="フローチャート : 判断 305"/>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134456</xdr:rowOff>
    </xdr:from>
    <xdr:ext cx="405111" cy="259045"/>
    <xdr:sp macro="" textlink="">
      <xdr:nvSpPr>
        <xdr:cNvPr id="307" name="n_1aveValue【市民会館】&#10;有形固定資産減価償却率"/>
        <xdr:cNvSpPr txBox="1"/>
      </xdr:nvSpPr>
      <xdr:spPr>
        <a:xfrm>
          <a:off x="3582043"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907</xdr:rowOff>
    </xdr:from>
    <xdr:to>
      <xdr:col>5</xdr:col>
      <xdr:colOff>409575</xdr:colOff>
      <xdr:row>102</xdr:row>
      <xdr:rowOff>102507</xdr:rowOff>
    </xdr:to>
    <xdr:sp macro="" textlink="">
      <xdr:nvSpPr>
        <xdr:cNvPr id="313" name="円/楕円 312"/>
        <xdr:cNvSpPr/>
      </xdr:nvSpPr>
      <xdr:spPr>
        <a:xfrm>
          <a:off x="3746500" y="1748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119034</xdr:rowOff>
    </xdr:from>
    <xdr:ext cx="405111" cy="259045"/>
    <xdr:sp macro="" textlink="">
      <xdr:nvSpPr>
        <xdr:cNvPr id="314" name="n_1mainValue【市民会館】&#10;有形固定資産減価償却率"/>
        <xdr:cNvSpPr txBox="1"/>
      </xdr:nvSpPr>
      <xdr:spPr>
        <a:xfrm>
          <a:off x="3582043" y="1726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5" name="直線コネクタ 3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6" name="テキスト ボックス 3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7" name="直線コネクタ 3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8" name="テキスト ボックス 3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9" name="直線コネクタ 3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0" name="テキスト ボックス 3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1" name="直線コネクタ 3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2" name="テキスト ボックス 3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3" name="直線コネクタ 3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4" name="テキスト ボックス 3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38" name="直線コネクタ 337"/>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39"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40" name="直線コネクタ 339"/>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41"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2" name="直線コネクタ 341"/>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43"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4" name="フローチャート : 判断 343"/>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45" name="フローチャート : 判断 344"/>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63516</xdr:rowOff>
    </xdr:from>
    <xdr:ext cx="469744" cy="259045"/>
    <xdr:sp macro="" textlink="">
      <xdr:nvSpPr>
        <xdr:cNvPr id="346" name="n_1aveValue【市民会館】&#10;一人当たり面積"/>
        <xdr:cNvSpPr txBox="1"/>
      </xdr:nvSpPr>
      <xdr:spPr>
        <a:xfrm>
          <a:off x="9391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48261</xdr:rowOff>
    </xdr:from>
    <xdr:to>
      <xdr:col>14</xdr:col>
      <xdr:colOff>79375</xdr:colOff>
      <xdr:row>107</xdr:row>
      <xdr:rowOff>149861</xdr:rowOff>
    </xdr:to>
    <xdr:sp macro="" textlink="">
      <xdr:nvSpPr>
        <xdr:cNvPr id="352" name="円/楕円 351"/>
        <xdr:cNvSpPr/>
      </xdr:nvSpPr>
      <xdr:spPr>
        <a:xfrm>
          <a:off x="9588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140988</xdr:rowOff>
    </xdr:from>
    <xdr:ext cx="469744" cy="259045"/>
    <xdr:sp macro="" textlink="">
      <xdr:nvSpPr>
        <xdr:cNvPr id="353" name="n_1mainValue【市民会館】&#10;一人当たり面積"/>
        <xdr:cNvSpPr txBox="1"/>
      </xdr:nvSpPr>
      <xdr:spPr>
        <a:xfrm>
          <a:off x="93917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1" name="正方形/長方形 3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2" name="テキスト ボックス 3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3" name="直線コネクタ 3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4" name="テキスト ボックス 3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5" name="直線コネクタ 3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6" name="テキスト ボックス 3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7" name="直線コネクタ 3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8" name="テキスト ボックス 3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9" name="直線コネクタ 3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0" name="テキスト ボックス 3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1" name="直線コネクタ 3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2" name="テキスト ボックス 3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3" name="直線コネクタ 3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4" name="テキスト ボックス 3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5" name="直線コネクタ 3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6" name="テキスト ボックス 3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78" name="直線コネクタ 377"/>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79"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80" name="直線コネクタ 379"/>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81"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82" name="直線コネクタ 381"/>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83"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84" name="フローチャート : 判断 383"/>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385" name="フローチャート : 判断 384"/>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45737</xdr:rowOff>
    </xdr:from>
    <xdr:ext cx="405111" cy="259045"/>
    <xdr:sp macro="" textlink="">
      <xdr:nvSpPr>
        <xdr:cNvPr id="386" name="n_1aveValue【一般廃棄物処理施設】&#10;有形固定資産減価償却率"/>
        <xdr:cNvSpPr txBox="1"/>
      </xdr:nvSpPr>
      <xdr:spPr>
        <a:xfrm>
          <a:off x="15266043"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36830</xdr:rowOff>
    </xdr:from>
    <xdr:to>
      <xdr:col>22</xdr:col>
      <xdr:colOff>415925</xdr:colOff>
      <xdr:row>37</xdr:row>
      <xdr:rowOff>138430</xdr:rowOff>
    </xdr:to>
    <xdr:sp macro="" textlink="">
      <xdr:nvSpPr>
        <xdr:cNvPr id="392" name="円/楕円 391"/>
        <xdr:cNvSpPr/>
      </xdr:nvSpPr>
      <xdr:spPr>
        <a:xfrm>
          <a:off x="1543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154957</xdr:rowOff>
    </xdr:from>
    <xdr:ext cx="405111" cy="259045"/>
    <xdr:sp macro="" textlink="">
      <xdr:nvSpPr>
        <xdr:cNvPr id="393" name="n_1mainValue【一般廃棄物処理施設】&#10;有形固定資産減価償却率"/>
        <xdr:cNvSpPr txBox="1"/>
      </xdr:nvSpPr>
      <xdr:spPr>
        <a:xfrm>
          <a:off x="15266043"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4" name="直線コネクタ 40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5" name="テキスト ボックス 40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6" name="直線コネクタ 40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7" name="テキスト ボックス 40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8" name="直線コネクタ 40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09" name="テキスト ボックス 40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0" name="直線コネクタ 40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11" name="テキスト ボックス 41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2" name="直線コネクタ 4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3" name="テキスト ボックス 41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415" name="直線コネクタ 414"/>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416"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417" name="直線コネクタ 416"/>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418"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419" name="直線コネクタ 418"/>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420"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421" name="フローチャート : 判断 420"/>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422" name="フローチャート : 判断 421"/>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7400</xdr:rowOff>
    </xdr:from>
    <xdr:ext cx="534377" cy="259045"/>
    <xdr:sp macro="" textlink="">
      <xdr:nvSpPr>
        <xdr:cNvPr id="423" name="n_1aveValue【一般廃棄物処理施設】&#10;一人当たり有形固定資産（償却資産）額"/>
        <xdr:cNvSpPr txBox="1"/>
      </xdr:nvSpPr>
      <xdr:spPr>
        <a:xfrm>
          <a:off x="210434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46054</xdr:rowOff>
    </xdr:from>
    <xdr:to>
      <xdr:col>31</xdr:col>
      <xdr:colOff>85725</xdr:colOff>
      <xdr:row>39</xdr:row>
      <xdr:rowOff>147654</xdr:rowOff>
    </xdr:to>
    <xdr:sp macro="" textlink="">
      <xdr:nvSpPr>
        <xdr:cNvPr id="429" name="円/楕円 428"/>
        <xdr:cNvSpPr/>
      </xdr:nvSpPr>
      <xdr:spPr>
        <a:xfrm>
          <a:off x="21272500" y="673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37</xdr:row>
      <xdr:rowOff>164181</xdr:rowOff>
    </xdr:from>
    <xdr:ext cx="599010" cy="259045"/>
    <xdr:sp macro="" textlink="">
      <xdr:nvSpPr>
        <xdr:cNvPr id="430" name="n_1mainValue【一般廃棄物処理施設】&#10;一人当たり有形固定資産（償却資産）額"/>
        <xdr:cNvSpPr txBox="1"/>
      </xdr:nvSpPr>
      <xdr:spPr>
        <a:xfrm>
          <a:off x="21011094" y="6507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165,965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1" name="テキスト ボックス 4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2" name="直線コネクタ 4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3" name="テキスト ボックス 4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4" name="直線コネクタ 4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5" name="テキスト ボックス 4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6" name="直線コネクタ 4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7" name="テキスト ボックス 4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8" name="直線コネクタ 4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9" name="テキスト ボックス 4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0" name="直線コネクタ 4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51" name="テキスト ボックス 45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3" name="テキスト ボックス 45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455" name="直線コネクタ 454"/>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456"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457" name="直線コネクタ 456"/>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458"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459" name="直線コネクタ 458"/>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460"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61" name="フローチャート : 判断 460"/>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462" name="フローチャート : 判断 461"/>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140987</xdr:rowOff>
    </xdr:from>
    <xdr:ext cx="405111" cy="259045"/>
    <xdr:sp macro="" textlink="">
      <xdr:nvSpPr>
        <xdr:cNvPr id="463" name="n_1aveValue【保健センター・保健所】&#10;有形固定資産減価償却率"/>
        <xdr:cNvSpPr txBox="1"/>
      </xdr:nvSpPr>
      <xdr:spPr>
        <a:xfrm>
          <a:off x="15266043"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6350</xdr:rowOff>
    </xdr:from>
    <xdr:to>
      <xdr:col>22</xdr:col>
      <xdr:colOff>415925</xdr:colOff>
      <xdr:row>57</xdr:row>
      <xdr:rowOff>107950</xdr:rowOff>
    </xdr:to>
    <xdr:sp macro="" textlink="">
      <xdr:nvSpPr>
        <xdr:cNvPr id="469" name="円/楕円 468"/>
        <xdr:cNvSpPr/>
      </xdr:nvSpPr>
      <xdr:spPr>
        <a:xfrm>
          <a:off x="15430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124477</xdr:rowOff>
    </xdr:from>
    <xdr:ext cx="405111" cy="259045"/>
    <xdr:sp macro="" textlink="">
      <xdr:nvSpPr>
        <xdr:cNvPr id="470" name="n_1mainValue【保健センター・保健所】&#10;有形固定資産減価償却率"/>
        <xdr:cNvSpPr txBox="1"/>
      </xdr:nvSpPr>
      <xdr:spPr>
        <a:xfrm>
          <a:off x="15266043"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81" name="直線コネクタ 4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2" name="テキスト ボックス 4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3" name="直線コネクタ 4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4" name="テキスト ボックス 4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5" name="直線コネクタ 4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6" name="テキスト ボックス 4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7" name="直線コネクタ 4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88" name="テキスト ボックス 4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89" name="直線コネクタ 4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90" name="テキスト ボックス 4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1" name="直線コネクタ 4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2" name="テキスト ボックス 4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96" name="直線コネクタ 495"/>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97"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98" name="直線コネクタ 497"/>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99"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500" name="直線コネクタ 499"/>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501"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502" name="フローチャート : 判断 501"/>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503" name="フローチャート : 判断 502"/>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67327</xdr:rowOff>
    </xdr:from>
    <xdr:ext cx="469744" cy="259045"/>
    <xdr:sp macro="" textlink="">
      <xdr:nvSpPr>
        <xdr:cNvPr id="504" name="n_1ave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87993</xdr:rowOff>
    </xdr:from>
    <xdr:to>
      <xdr:col>31</xdr:col>
      <xdr:colOff>85725</xdr:colOff>
      <xdr:row>64</xdr:row>
      <xdr:rowOff>18143</xdr:rowOff>
    </xdr:to>
    <xdr:sp macro="" textlink="">
      <xdr:nvSpPr>
        <xdr:cNvPr id="510" name="円/楕円 509"/>
        <xdr:cNvSpPr/>
      </xdr:nvSpPr>
      <xdr:spPr>
        <a:xfrm>
          <a:off x="21272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9270</xdr:rowOff>
    </xdr:from>
    <xdr:ext cx="469744" cy="259045"/>
    <xdr:sp macro="" textlink="">
      <xdr:nvSpPr>
        <xdr:cNvPr id="511" name="n_1mainValue【保健センター・保健所】&#10;一人当たり面積"/>
        <xdr:cNvSpPr txBox="1"/>
      </xdr:nvSpPr>
      <xdr:spPr>
        <a:xfrm>
          <a:off x="210757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9" name="正方形/長方形 5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0" name="テキスト ボックス 5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1" name="直線コネクタ 5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22" name="直線コネクタ 5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23" name="テキスト ボックス 522"/>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4" name="直線コネクタ 5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5" name="テキスト ボックス 5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6" name="直線コネクタ 5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7" name="テキスト ボックス 5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8" name="直線コネクタ 5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29" name="テキスト ボックス 5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30" name="直線コネクタ 5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31" name="テキスト ボックス 53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2" name="直線コネクタ 5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3" name="テキスト ボックス 5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535" name="直線コネクタ 534"/>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536"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537" name="直線コネクタ 536"/>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538"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539" name="直線コネクタ 538"/>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540"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541" name="フローチャート : 判断 540"/>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542" name="フローチャート : 判断 541"/>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59707</xdr:rowOff>
    </xdr:from>
    <xdr:ext cx="405111" cy="259045"/>
    <xdr:sp macro="" textlink="">
      <xdr:nvSpPr>
        <xdr:cNvPr id="543" name="n_1aveValue【消防施設】&#10;有形固定資産減価償却率"/>
        <xdr:cNvSpPr txBox="1"/>
      </xdr:nvSpPr>
      <xdr:spPr>
        <a:xfrm>
          <a:off x="15266043"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4" name="テキスト ボックス 5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5" name="テキスト ボックス 5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6" name="テキスト ボックス 5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7" name="テキスト ボックス 5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8" name="テキスト ボックス 5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48261</xdr:rowOff>
    </xdr:from>
    <xdr:to>
      <xdr:col>22</xdr:col>
      <xdr:colOff>415925</xdr:colOff>
      <xdr:row>84</xdr:row>
      <xdr:rowOff>149861</xdr:rowOff>
    </xdr:to>
    <xdr:sp macro="" textlink="">
      <xdr:nvSpPr>
        <xdr:cNvPr id="549" name="円/楕円 548"/>
        <xdr:cNvSpPr/>
      </xdr:nvSpPr>
      <xdr:spPr>
        <a:xfrm>
          <a:off x="15430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140988</xdr:rowOff>
    </xdr:from>
    <xdr:ext cx="405111" cy="259045"/>
    <xdr:sp macro="" textlink="">
      <xdr:nvSpPr>
        <xdr:cNvPr id="550" name="n_1mainValue【消防施設】&#10;有形固定資産減価償却率"/>
        <xdr:cNvSpPr txBox="1"/>
      </xdr:nvSpPr>
      <xdr:spPr>
        <a:xfrm>
          <a:off x="15266043"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1" name="正方形/長方形 5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2" name="正方形/長方形 5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3" name="正方形/長方形 5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4" name="正方形/長方形 5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5" name="正方形/長方形 5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6" name="正方形/長方形 5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7" name="正方形/長方形 5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8" name="正方形/長方形 5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9" name="テキスト ボックス 5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0" name="直線コネクタ 5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61" name="直線コネクタ 56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62" name="テキスト ボックス 56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63" name="直線コネクタ 56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64" name="テキスト ボックス 56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65" name="直線コネクタ 56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66" name="テキスト ボックス 56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67" name="直線コネクタ 56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68" name="テキスト ボックス 56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69" name="直線コネクタ 56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70" name="テキスト ボックス 56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71" name="直線コネクタ 57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72" name="テキスト ボックス 57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3" name="直線コネクタ 5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4" name="テキスト ボックス 5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76" name="直線コネクタ 575"/>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77"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78" name="直線コネクタ 577"/>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79"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80" name="直線コネクタ 579"/>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81"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82" name="フローチャート : 判断 581"/>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83" name="フローチャート : 判断 582"/>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120122</xdr:rowOff>
    </xdr:from>
    <xdr:ext cx="469744" cy="259045"/>
    <xdr:sp macro="" textlink="">
      <xdr:nvSpPr>
        <xdr:cNvPr id="584"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5" name="テキスト ボックス 5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6" name="テキスト ボックス 5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7" name="テキスト ボックス 5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8" name="テキスト ボックス 5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9" name="テキスト ボックス 5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13426</xdr:rowOff>
    </xdr:from>
    <xdr:to>
      <xdr:col>31</xdr:col>
      <xdr:colOff>85725</xdr:colOff>
      <xdr:row>82</xdr:row>
      <xdr:rowOff>115026</xdr:rowOff>
    </xdr:to>
    <xdr:sp macro="" textlink="">
      <xdr:nvSpPr>
        <xdr:cNvPr id="590" name="円/楕円 589"/>
        <xdr:cNvSpPr/>
      </xdr:nvSpPr>
      <xdr:spPr>
        <a:xfrm>
          <a:off x="21272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106153</xdr:rowOff>
    </xdr:from>
    <xdr:ext cx="469744" cy="259045"/>
    <xdr:sp macro="" textlink="">
      <xdr:nvSpPr>
        <xdr:cNvPr id="591" name="n_1mainValue【消防施設】&#10;一人当たり面積"/>
        <xdr:cNvSpPr txBox="1"/>
      </xdr:nvSpPr>
      <xdr:spPr>
        <a:xfrm>
          <a:off x="21075727" y="1416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2" name="正方形/長方形 5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3" name="正方形/長方形 5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4" name="正方形/長方形 5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5" name="正方形/長方形 5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6" name="正方形/長方形 5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7" name="正方形/長方形 5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8" name="正方形/長方形 5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9" name="正方形/長方形 5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0" name="テキスト ボックス 5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1" name="直線コネクタ 6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602" name="直線コネクタ 60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603" name="テキスト ボックス 60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4" name="直線コネクタ 60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5" name="テキスト ボックス 60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6" name="直線コネクタ 60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7" name="テキスト ボックス 60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8" name="直線コネクタ 60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9" name="テキスト ボックス 60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0" name="直線コネクタ 60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11" name="テキスト ボックス 61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2" name="直線コネクタ 6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3" name="テキスト ボックス 6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615" name="直線コネクタ 614"/>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616"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17" name="直線コネクタ 616"/>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618"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619" name="直線コネクタ 618"/>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620"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621" name="フローチャート : 判断 620"/>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622" name="フローチャート : 判断 621"/>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132097</xdr:rowOff>
    </xdr:from>
    <xdr:ext cx="405111" cy="259045"/>
    <xdr:sp macro="" textlink="">
      <xdr:nvSpPr>
        <xdr:cNvPr id="623" name="n_1aveValue【庁舎】&#10;有形固定資産減価償却率"/>
        <xdr:cNvSpPr txBox="1"/>
      </xdr:nvSpPr>
      <xdr:spPr>
        <a:xfrm>
          <a:off x="15266043"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4" name="テキスト ボックス 6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5" name="テキスト ボックス 6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6" name="テキスト ボックス 6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7" name="テキスト ボックス 6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8" name="テキスト ボックス 6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132080</xdr:rowOff>
    </xdr:from>
    <xdr:to>
      <xdr:col>22</xdr:col>
      <xdr:colOff>415925</xdr:colOff>
      <xdr:row>107</xdr:row>
      <xdr:rowOff>62230</xdr:rowOff>
    </xdr:to>
    <xdr:sp macro="" textlink="">
      <xdr:nvSpPr>
        <xdr:cNvPr id="629" name="円/楕円 628"/>
        <xdr:cNvSpPr/>
      </xdr:nvSpPr>
      <xdr:spPr>
        <a:xfrm>
          <a:off x="15430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53357</xdr:rowOff>
    </xdr:from>
    <xdr:ext cx="405111" cy="259045"/>
    <xdr:sp macro="" textlink="">
      <xdr:nvSpPr>
        <xdr:cNvPr id="630" name="n_1mainValue【庁舎】&#10;有形固定資産減価償却率"/>
        <xdr:cNvSpPr txBox="1"/>
      </xdr:nvSpPr>
      <xdr:spPr>
        <a:xfrm>
          <a:off x="15266043"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1" name="テキスト ボックス 6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2" name="直線コネクタ 64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3" name="テキスト ボックス 64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4" name="直線コネクタ 64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5" name="テキスト ボックス 64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6" name="直線コネクタ 64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7" name="テキスト ボックス 64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8" name="直線コネクタ 64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9" name="テキスト ボックス 64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0" name="直線コネクタ 64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1" name="テキスト ボックス 65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2" name="直線コネクタ 6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3" name="テキスト ボックス 6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655" name="直線コネクタ 654"/>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656"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657" name="直線コネクタ 656"/>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58"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59" name="直線コネクタ 658"/>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660"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661" name="フローチャート : 判断 660"/>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662" name="フローチャート : 判断 661"/>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121938</xdr:rowOff>
    </xdr:from>
    <xdr:ext cx="469744" cy="259045"/>
    <xdr:sp macro="" textlink="">
      <xdr:nvSpPr>
        <xdr:cNvPr id="663" name="n_1aveValue【庁舎】&#10;一人当たり面積"/>
        <xdr:cNvSpPr txBox="1"/>
      </xdr:nvSpPr>
      <xdr:spPr>
        <a:xfrm>
          <a:off x="21075727" y="179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4" name="テキスト ボックス 6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5" name="テキスト ボックス 6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6" name="テキスト ボックス 6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7" name="テキスト ボックス 6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8" name="テキスト ボックス 6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21589</xdr:rowOff>
    </xdr:from>
    <xdr:to>
      <xdr:col>31</xdr:col>
      <xdr:colOff>85725</xdr:colOff>
      <xdr:row>104</xdr:row>
      <xdr:rowOff>123189</xdr:rowOff>
    </xdr:to>
    <xdr:sp macro="" textlink="">
      <xdr:nvSpPr>
        <xdr:cNvPr id="669" name="円/楕円 668"/>
        <xdr:cNvSpPr/>
      </xdr:nvSpPr>
      <xdr:spPr>
        <a:xfrm>
          <a:off x="21272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139716</xdr:rowOff>
    </xdr:from>
    <xdr:ext cx="469744" cy="259045"/>
    <xdr:sp macro="" textlink="">
      <xdr:nvSpPr>
        <xdr:cNvPr id="670" name="n_1mainValue【庁舎】&#10;一人当たり面積"/>
        <xdr:cNvSpPr txBox="1"/>
      </xdr:nvSpPr>
      <xdr:spPr>
        <a:xfrm>
          <a:off x="21075727" y="176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1" name="正方形/長方形 6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2" name="正方形/長方形 6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3" name="テキスト ボックス 6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度については現在整備中であるが、類似団体平均と比較して有形固定資産減価償却率が高くなっている施設は、保健センター・保健所、市民会館、福祉施設、体育館・プールで、低くなっている施設は庁舎、消防施設である。保健センターについては昭和</a:t>
          </a:r>
          <a:r>
            <a:rPr lang="en-US" altLang="ja-JP" sz="1300">
              <a:solidFill>
                <a:schemeClr val="dk1"/>
              </a:solidFill>
              <a:effectLst/>
              <a:latin typeface="+mn-lt"/>
              <a:ea typeface="+mn-ea"/>
              <a:cs typeface="+mn-cs"/>
            </a:rPr>
            <a:t>59</a:t>
          </a:r>
          <a:r>
            <a:rPr lang="ja-JP" altLang="ja-JP" sz="1300">
              <a:solidFill>
                <a:schemeClr val="dk1"/>
              </a:solidFill>
              <a:effectLst/>
              <a:latin typeface="+mn-lt"/>
              <a:ea typeface="+mn-ea"/>
              <a:cs typeface="+mn-cs"/>
            </a:rPr>
            <a:t>年に建設され</a:t>
          </a:r>
          <a:r>
            <a:rPr lang="en-US" altLang="ja-JP" sz="1300">
              <a:solidFill>
                <a:schemeClr val="dk1"/>
              </a:solidFill>
              <a:effectLst/>
              <a:latin typeface="+mn-lt"/>
              <a:ea typeface="+mn-ea"/>
              <a:cs typeface="+mn-cs"/>
            </a:rPr>
            <a:t>30</a:t>
          </a:r>
          <a:r>
            <a:rPr lang="ja-JP" altLang="ja-JP" sz="1300">
              <a:solidFill>
                <a:schemeClr val="dk1"/>
              </a:solidFill>
              <a:effectLst/>
              <a:latin typeface="+mn-lt"/>
              <a:ea typeface="+mn-ea"/>
              <a:cs typeface="+mn-cs"/>
            </a:rPr>
            <a:t>年以上経過しており耐用年数を勘案し対策を図っていく必要があるが、体育館・プールについては関連施設の長寿命化を平成</a:t>
          </a:r>
          <a:r>
            <a:rPr lang="en-US" altLang="ja-JP" sz="1300">
              <a:solidFill>
                <a:schemeClr val="dk1"/>
              </a:solidFill>
              <a:effectLst/>
              <a:latin typeface="+mn-lt"/>
              <a:ea typeface="+mn-ea"/>
              <a:cs typeface="+mn-cs"/>
            </a:rPr>
            <a:t>29</a:t>
          </a:r>
          <a:r>
            <a:rPr lang="ja-JP" altLang="ja-JP" sz="1300">
              <a:solidFill>
                <a:schemeClr val="dk1"/>
              </a:solidFill>
              <a:effectLst/>
              <a:latin typeface="+mn-lt"/>
              <a:ea typeface="+mn-ea"/>
              <a:cs typeface="+mn-cs"/>
            </a:rPr>
            <a:t>・</a:t>
          </a:r>
          <a:r>
            <a:rPr lang="en-US" altLang="ja-JP" sz="1300">
              <a:solidFill>
                <a:schemeClr val="dk1"/>
              </a:solidFill>
              <a:effectLst/>
              <a:latin typeface="+mn-lt"/>
              <a:ea typeface="+mn-ea"/>
              <a:cs typeface="+mn-cs"/>
            </a:rPr>
            <a:t>30</a:t>
          </a:r>
          <a:r>
            <a:rPr lang="ja-JP" altLang="ja-JP" sz="1300">
              <a:solidFill>
                <a:schemeClr val="dk1"/>
              </a:solidFill>
              <a:effectLst/>
              <a:latin typeface="+mn-lt"/>
              <a:ea typeface="+mn-ea"/>
              <a:cs typeface="+mn-cs"/>
            </a:rPr>
            <a:t>年度で実施する予定で有形固定資産減価償却率も減少する見込みである。庁舎及び消防施設については平成</a:t>
          </a:r>
          <a:r>
            <a:rPr lang="en-US" altLang="ja-JP" sz="1300">
              <a:solidFill>
                <a:schemeClr val="dk1"/>
              </a:solidFill>
              <a:effectLst/>
              <a:latin typeface="+mn-lt"/>
              <a:ea typeface="+mn-ea"/>
              <a:cs typeface="+mn-cs"/>
            </a:rPr>
            <a:t>22</a:t>
          </a:r>
          <a:r>
            <a:rPr lang="ja-JP" altLang="ja-JP" sz="1300">
              <a:solidFill>
                <a:schemeClr val="dk1"/>
              </a:solidFill>
              <a:effectLst/>
              <a:latin typeface="+mn-lt"/>
              <a:ea typeface="+mn-ea"/>
              <a:cs typeface="+mn-cs"/>
            </a:rPr>
            <a:t>年度に老朽化していた市役所本庁舎を、平成</a:t>
          </a:r>
          <a:r>
            <a:rPr lang="en-US" altLang="ja-JP" sz="1300">
              <a:solidFill>
                <a:schemeClr val="dk1"/>
              </a:solidFill>
              <a:effectLst/>
              <a:latin typeface="+mn-lt"/>
              <a:ea typeface="+mn-ea"/>
              <a:cs typeface="+mn-cs"/>
            </a:rPr>
            <a:t>26</a:t>
          </a:r>
          <a:r>
            <a:rPr lang="ja-JP" altLang="ja-JP" sz="1300">
              <a:solidFill>
                <a:schemeClr val="dk1"/>
              </a:solidFill>
              <a:effectLst/>
              <a:latin typeface="+mn-lt"/>
              <a:ea typeface="+mn-ea"/>
              <a:cs typeface="+mn-cs"/>
            </a:rPr>
            <a:t>年に西土佐総合支所庁舎、平成</a:t>
          </a:r>
          <a:r>
            <a:rPr lang="en-US" altLang="ja-JP" sz="1300">
              <a:solidFill>
                <a:schemeClr val="dk1"/>
              </a:solidFill>
              <a:effectLst/>
              <a:latin typeface="+mn-lt"/>
              <a:ea typeface="+mn-ea"/>
              <a:cs typeface="+mn-cs"/>
            </a:rPr>
            <a:t>27</a:t>
          </a:r>
          <a:r>
            <a:rPr lang="ja-JP" altLang="ja-JP" sz="1300">
              <a:solidFill>
                <a:schemeClr val="dk1"/>
              </a:solidFill>
              <a:effectLst/>
              <a:latin typeface="+mn-lt"/>
              <a:ea typeface="+mn-ea"/>
              <a:cs typeface="+mn-cs"/>
            </a:rPr>
            <a:t>年に西土佐総合支所消防棟を建設したため有形固定資産減価償却率が低くなっている。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高知県四万十市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34,757
34,642
632.29
21,702,595
21,296,327
241,395
12,105,985
26,513,327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131.0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ysClr val="windowText" lastClr="000000"/>
              </a:solidFill>
              <a:effectLst/>
              <a:latin typeface="+mn-lt"/>
              <a:ea typeface="+mn-ea"/>
              <a:cs typeface="+mn-cs"/>
            </a:rPr>
            <a:t>人口の減少や全国平均を上回る高齢化率（</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年国勢調査</a:t>
          </a:r>
          <a:r>
            <a:rPr lang="en-US" altLang="ja-JP" sz="1100" b="0" i="0" baseline="0">
              <a:solidFill>
                <a:sysClr val="windowText" lastClr="000000"/>
              </a:solidFill>
              <a:effectLst/>
              <a:latin typeface="+mn-lt"/>
              <a:ea typeface="+mn-ea"/>
              <a:cs typeface="+mn-cs"/>
            </a:rPr>
            <a:t>34.4</a:t>
          </a:r>
          <a:r>
            <a:rPr lang="ja-JP" altLang="ja-JP" sz="1100" b="0" i="0" baseline="0">
              <a:solidFill>
                <a:sysClr val="windowText" lastClr="000000"/>
              </a:solidFill>
              <a:effectLst/>
              <a:latin typeface="+mn-lt"/>
              <a:ea typeface="+mn-ea"/>
              <a:cs typeface="+mn-cs"/>
            </a:rPr>
            <a:t>％）や</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脆弱な産業基盤と長引く景気低迷などにより、市税収入が伸び悩んでおり、財政力指数は類似団体平均を下回っており、ほぼ横這いで推移している。平成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年度に「第２次行政改革大綱・推進計画」を策定し、自主財源の確保、負担の公平化や行政の効率化に取り組むことにより、財政の健全化に努めている。 </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43</xdr:row>
      <xdr:rowOff>155575</xdr:rowOff>
    </xdr:to>
    <xdr:cxnSp macro="">
      <xdr:nvCxnSpPr>
        <xdr:cNvPr id="68" name="直線コネクタ 67"/>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43</xdr:row>
      <xdr:rowOff>155575</xdr:rowOff>
    </xdr:to>
    <xdr:cxnSp macro="">
      <xdr:nvCxnSpPr>
        <xdr:cNvPr id="71" name="直線コネクタ 70"/>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155575</xdr:rowOff>
    </xdr:from>
    <xdr:to>
      <xdr:col>4</xdr:col>
      <xdr:colOff>482600</xdr:colOff>
      <xdr:row>43</xdr:row>
      <xdr:rowOff>155575</xdr:rowOff>
    </xdr:to>
    <xdr:cxnSp macro="">
      <xdr:nvCxnSpPr>
        <xdr:cNvPr id="74" name="直線コネクタ 73"/>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155575</xdr:rowOff>
    </xdr:to>
    <xdr:cxnSp macro="">
      <xdr:nvCxnSpPr>
        <xdr:cNvPr id="77" name="直線コネクタ 76"/>
        <xdr:cNvCxnSpPr/>
      </xdr:nvCxnSpPr>
      <xdr:spPr>
        <a:xfrm>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7" name="円/楕円 86"/>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8"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9" name="円/楕円 88"/>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0" name="テキスト ボックス 89"/>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104775</xdr:rowOff>
    </xdr:from>
    <xdr:to>
      <xdr:col>4</xdr:col>
      <xdr:colOff>533400</xdr:colOff>
      <xdr:row>44</xdr:row>
      <xdr:rowOff>34925</xdr:rowOff>
    </xdr:to>
    <xdr:sp macro="" textlink="">
      <xdr:nvSpPr>
        <xdr:cNvPr id="91" name="円/楕円 90"/>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19702</xdr:rowOff>
    </xdr:from>
    <xdr:ext cx="762000" cy="259045"/>
    <xdr:sp macro="" textlink="">
      <xdr:nvSpPr>
        <xdr:cNvPr id="92" name="テキスト ボックス 91"/>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104775</xdr:rowOff>
    </xdr:from>
    <xdr:to>
      <xdr:col>3</xdr:col>
      <xdr:colOff>330200</xdr:colOff>
      <xdr:row>44</xdr:row>
      <xdr:rowOff>34925</xdr:rowOff>
    </xdr:to>
    <xdr:sp macro="" textlink="">
      <xdr:nvSpPr>
        <xdr:cNvPr id="93" name="円/楕円 92"/>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19702</xdr:rowOff>
    </xdr:from>
    <xdr:ext cx="762000" cy="259045"/>
    <xdr:sp macro="" textlink="">
      <xdr:nvSpPr>
        <xdr:cNvPr id="94" name="テキスト ボックス 93"/>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50" b="0" i="0" baseline="0">
              <a:solidFill>
                <a:sysClr val="windowText" lastClr="000000"/>
              </a:solidFill>
              <a:effectLst/>
              <a:latin typeface="+mn-lt"/>
              <a:ea typeface="+mn-ea"/>
              <a:cs typeface="+mn-cs"/>
            </a:rPr>
            <a:t>　平成</a:t>
          </a:r>
          <a:r>
            <a:rPr lang="en-US" altLang="ja-JP" sz="1050" b="0" i="0" baseline="0">
              <a:solidFill>
                <a:sysClr val="windowText" lastClr="000000"/>
              </a:solidFill>
              <a:effectLst/>
              <a:latin typeface="+mn-lt"/>
              <a:ea typeface="+mn-ea"/>
              <a:cs typeface="+mn-cs"/>
            </a:rPr>
            <a:t>27</a:t>
          </a:r>
          <a:r>
            <a:rPr lang="ja-JP" altLang="ja-JP" sz="1050" b="0" i="0" baseline="0">
              <a:solidFill>
                <a:sysClr val="windowText" lastClr="000000"/>
              </a:solidFill>
              <a:effectLst/>
              <a:latin typeface="+mn-lt"/>
              <a:ea typeface="+mn-ea"/>
              <a:cs typeface="+mn-cs"/>
            </a:rPr>
            <a:t>年度から「第２次行政改革大綱・推進計画」を策定し、事務・事業の見直しや行政の効率化などに努めているが、本年度は、普通交付税が</a:t>
          </a:r>
          <a:r>
            <a:rPr lang="en-US" altLang="ja-JP" sz="1050" b="0" i="0" baseline="0">
              <a:solidFill>
                <a:sysClr val="windowText" lastClr="000000"/>
              </a:solidFill>
              <a:effectLst/>
              <a:latin typeface="+mn-lt"/>
              <a:ea typeface="+mn-ea"/>
              <a:cs typeface="+mn-cs"/>
            </a:rPr>
            <a:t>274,652</a:t>
          </a:r>
          <a:r>
            <a:rPr lang="ja-JP" altLang="ja-JP" sz="1050" b="0" i="0" baseline="0">
              <a:solidFill>
                <a:sysClr val="windowText" lastClr="000000"/>
              </a:solidFill>
              <a:effectLst/>
              <a:latin typeface="+mn-lt"/>
              <a:ea typeface="+mn-ea"/>
              <a:cs typeface="+mn-cs"/>
            </a:rPr>
            <a:t>千円の</a:t>
          </a:r>
          <a:r>
            <a:rPr lang="ja-JP" altLang="en-US" sz="1050" b="0" i="0" baseline="0">
              <a:solidFill>
                <a:sysClr val="windowText" lastClr="000000"/>
              </a:solidFill>
              <a:effectLst/>
              <a:latin typeface="+mn-lt"/>
              <a:ea typeface="+mn-ea"/>
              <a:cs typeface="+mn-cs"/>
            </a:rPr>
            <a:t>減</a:t>
          </a:r>
          <a:r>
            <a:rPr lang="ja-JP" altLang="ja-JP" sz="1050" b="0" i="0" baseline="0">
              <a:solidFill>
                <a:sysClr val="windowText" lastClr="000000"/>
              </a:solidFill>
              <a:effectLst/>
              <a:latin typeface="+mn-lt"/>
              <a:ea typeface="+mn-ea"/>
              <a:cs typeface="+mn-cs"/>
            </a:rPr>
            <a:t>、地方消費税交付金が</a:t>
          </a:r>
          <a:r>
            <a:rPr lang="en-US" altLang="ja-JP" sz="1050" b="0" i="0" baseline="0">
              <a:solidFill>
                <a:sysClr val="windowText" lastClr="000000"/>
              </a:solidFill>
              <a:effectLst/>
              <a:latin typeface="+mn-lt"/>
              <a:ea typeface="+mn-ea"/>
              <a:cs typeface="+mn-cs"/>
            </a:rPr>
            <a:t>70,965</a:t>
          </a:r>
          <a:r>
            <a:rPr lang="ja-JP" altLang="ja-JP" sz="1050" b="0" i="0" baseline="0">
              <a:solidFill>
                <a:sysClr val="windowText" lastClr="000000"/>
              </a:solidFill>
              <a:effectLst/>
              <a:latin typeface="+mn-lt"/>
              <a:ea typeface="+mn-ea"/>
              <a:cs typeface="+mn-cs"/>
            </a:rPr>
            <a:t>千円の</a:t>
          </a:r>
          <a:r>
            <a:rPr lang="ja-JP" altLang="en-US" sz="1050" b="0" i="0" baseline="0">
              <a:solidFill>
                <a:sysClr val="windowText" lastClr="000000"/>
              </a:solidFill>
              <a:effectLst/>
              <a:latin typeface="+mn-lt"/>
              <a:ea typeface="+mn-ea"/>
              <a:cs typeface="+mn-cs"/>
            </a:rPr>
            <a:t>減となり、臨時財政対策債の</a:t>
          </a:r>
          <a:r>
            <a:rPr lang="en-US" altLang="ja-JP" sz="1050" b="0" i="0" baseline="0">
              <a:solidFill>
                <a:sysClr val="windowText" lastClr="000000"/>
              </a:solidFill>
              <a:effectLst/>
              <a:latin typeface="+mn-lt"/>
              <a:ea typeface="+mn-ea"/>
              <a:cs typeface="+mn-cs"/>
            </a:rPr>
            <a:t>167,600</a:t>
          </a:r>
          <a:r>
            <a:rPr lang="ja-JP" altLang="en-US" sz="1050" b="0" i="0" baseline="0">
              <a:solidFill>
                <a:sysClr val="windowText" lastClr="000000"/>
              </a:solidFill>
              <a:effectLst/>
              <a:latin typeface="+mn-lt"/>
              <a:ea typeface="+mn-ea"/>
              <a:cs typeface="+mn-cs"/>
            </a:rPr>
            <a:t>千円の減と合わせると</a:t>
          </a:r>
          <a:r>
            <a:rPr lang="ja-JP" altLang="ja-JP" sz="1050" b="0" i="0" baseline="0">
              <a:solidFill>
                <a:sysClr val="windowText" lastClr="000000"/>
              </a:solidFill>
              <a:effectLst/>
              <a:latin typeface="+mn-lt"/>
              <a:ea typeface="+mn-ea"/>
              <a:cs typeface="+mn-cs"/>
            </a:rPr>
            <a:t>歳入経常一般財源</a:t>
          </a:r>
          <a:r>
            <a:rPr lang="ja-JP" altLang="en-US" sz="1050" b="0" i="0" baseline="0">
              <a:solidFill>
                <a:sysClr val="windowText" lastClr="000000"/>
              </a:solidFill>
              <a:effectLst/>
              <a:latin typeface="+mn-lt"/>
              <a:ea typeface="+mn-ea"/>
              <a:cs typeface="+mn-cs"/>
            </a:rPr>
            <a:t>は</a:t>
          </a:r>
          <a:r>
            <a:rPr lang="ja-JP" altLang="ja-JP" sz="1050" b="0" i="0" baseline="0">
              <a:solidFill>
                <a:sysClr val="windowText" lastClr="000000"/>
              </a:solidFill>
              <a:effectLst/>
              <a:latin typeface="+mn-lt"/>
              <a:ea typeface="+mn-ea"/>
              <a:cs typeface="+mn-cs"/>
            </a:rPr>
            <a:t>前年度比</a:t>
          </a:r>
          <a:r>
            <a:rPr lang="en-US" altLang="ja-JP" sz="1050" b="0" i="0" baseline="0">
              <a:solidFill>
                <a:sysClr val="windowText" lastClr="000000"/>
              </a:solidFill>
              <a:effectLst/>
              <a:latin typeface="+mn-lt"/>
              <a:ea typeface="+mn-ea"/>
              <a:cs typeface="+mn-cs"/>
            </a:rPr>
            <a:t>517,936</a:t>
          </a:r>
          <a:r>
            <a:rPr lang="ja-JP" altLang="en-US" sz="1050" b="0" i="0" baseline="0">
              <a:solidFill>
                <a:sysClr val="windowText" lastClr="000000"/>
              </a:solidFill>
              <a:effectLst/>
              <a:latin typeface="+mn-lt"/>
              <a:ea typeface="+mn-ea"/>
              <a:cs typeface="+mn-cs"/>
            </a:rPr>
            <a:t>千円の減、比率にして</a:t>
          </a:r>
          <a:r>
            <a:rPr lang="en-US" altLang="ja-JP" sz="1050" b="0" i="0" baseline="0">
              <a:solidFill>
                <a:sysClr val="windowText" lastClr="000000"/>
              </a:solidFill>
              <a:effectLst/>
              <a:latin typeface="+mn-lt"/>
              <a:ea typeface="+mn-ea"/>
              <a:cs typeface="+mn-cs"/>
            </a:rPr>
            <a:t>4.1</a:t>
          </a:r>
          <a:r>
            <a:rPr lang="ja-JP" altLang="ja-JP" sz="1050" b="0" i="0" baseline="0">
              <a:solidFill>
                <a:sysClr val="windowText" lastClr="000000"/>
              </a:solidFill>
              <a:effectLst/>
              <a:latin typeface="+mn-lt"/>
              <a:ea typeface="+mn-ea"/>
              <a:cs typeface="+mn-cs"/>
            </a:rPr>
            <a:t>％の</a:t>
          </a:r>
          <a:r>
            <a:rPr lang="ja-JP" altLang="en-US" sz="1050" b="0" i="0" baseline="0">
              <a:solidFill>
                <a:sysClr val="windowText" lastClr="000000"/>
              </a:solidFill>
              <a:effectLst/>
              <a:latin typeface="+mn-lt"/>
              <a:ea typeface="+mn-ea"/>
              <a:cs typeface="+mn-cs"/>
            </a:rPr>
            <a:t>減</a:t>
          </a:r>
          <a:r>
            <a:rPr lang="ja-JP" altLang="ja-JP" sz="1050" b="0" i="0" baseline="0">
              <a:solidFill>
                <a:sysClr val="windowText" lastClr="000000"/>
              </a:solidFill>
              <a:effectLst/>
              <a:latin typeface="+mn-lt"/>
              <a:ea typeface="+mn-ea"/>
              <a:cs typeface="+mn-cs"/>
            </a:rPr>
            <a:t>とな</a:t>
          </a:r>
          <a:r>
            <a:rPr lang="ja-JP" altLang="en-US" sz="1050" b="0" i="0" baseline="0">
              <a:solidFill>
                <a:sysClr val="windowText" lastClr="000000"/>
              </a:solidFill>
              <a:effectLst/>
              <a:latin typeface="+mn-lt"/>
              <a:ea typeface="+mn-ea"/>
              <a:cs typeface="+mn-cs"/>
            </a:rPr>
            <a:t>っている。</a:t>
          </a:r>
          <a:r>
            <a:rPr lang="ja-JP" altLang="ja-JP" sz="1050" b="0" i="0" baseline="0">
              <a:solidFill>
                <a:sysClr val="windowText" lastClr="000000"/>
              </a:solidFill>
              <a:effectLst/>
              <a:latin typeface="+mn-lt"/>
              <a:ea typeface="+mn-ea"/>
              <a:cs typeface="+mn-cs"/>
            </a:rPr>
            <a:t>経常経費充当一般財源は</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退職手当</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は増加したものの</a:t>
          </a:r>
          <a:r>
            <a:rPr lang="ja-JP" altLang="en-US" sz="1050" b="0" i="0" baseline="0">
              <a:solidFill>
                <a:sysClr val="windowText" lastClr="000000"/>
              </a:solidFill>
              <a:effectLst/>
              <a:latin typeface="+mn-lt"/>
              <a:ea typeface="+mn-ea"/>
              <a:cs typeface="+mn-cs"/>
            </a:rPr>
            <a:t>市民病院経営支援としての給与カットにより人件費総額では</a:t>
          </a:r>
          <a:r>
            <a:rPr lang="en-US" altLang="ja-JP" sz="1050" b="0" i="0" baseline="0">
              <a:solidFill>
                <a:sysClr val="windowText" lastClr="000000"/>
              </a:solidFill>
              <a:effectLst/>
              <a:latin typeface="+mn-lt"/>
              <a:ea typeface="+mn-ea"/>
              <a:cs typeface="+mn-cs"/>
            </a:rPr>
            <a:t>96,924</a:t>
          </a:r>
          <a:r>
            <a:rPr lang="ja-JP" altLang="en-US" sz="1050" b="0" i="0" baseline="0">
              <a:solidFill>
                <a:sysClr val="windowText" lastClr="000000"/>
              </a:solidFill>
              <a:effectLst/>
              <a:latin typeface="+mn-lt"/>
              <a:ea typeface="+mn-ea"/>
              <a:cs typeface="+mn-cs"/>
            </a:rPr>
            <a:t>千円の減、</a:t>
          </a:r>
          <a:r>
            <a:rPr lang="ja-JP" altLang="ja-JP" sz="1050" b="0" i="0" baseline="0">
              <a:solidFill>
                <a:sysClr val="windowText" lastClr="000000"/>
              </a:solidFill>
              <a:effectLst/>
              <a:latin typeface="+mn-lt"/>
              <a:ea typeface="+mn-ea"/>
              <a:cs typeface="+mn-cs"/>
            </a:rPr>
            <a:t>扶助費や公債費</a:t>
          </a:r>
          <a:r>
            <a:rPr lang="ja-JP" altLang="en-US" sz="1050" b="0" i="0" baseline="0">
              <a:solidFill>
                <a:sysClr val="windowText" lastClr="000000"/>
              </a:solidFill>
              <a:effectLst/>
              <a:latin typeface="+mn-lt"/>
              <a:ea typeface="+mn-ea"/>
              <a:cs typeface="+mn-cs"/>
            </a:rPr>
            <a:t>なども</a:t>
          </a:r>
          <a:r>
            <a:rPr lang="ja-JP" altLang="ja-JP" sz="1050" b="0" i="0" baseline="0">
              <a:solidFill>
                <a:sysClr val="windowText" lastClr="000000"/>
              </a:solidFill>
              <a:effectLst/>
              <a:latin typeface="+mn-lt"/>
              <a:ea typeface="+mn-ea"/>
              <a:cs typeface="+mn-cs"/>
            </a:rPr>
            <a:t>減少</a:t>
          </a:r>
          <a:r>
            <a:rPr lang="ja-JP" altLang="en-US" sz="1050" b="0" i="0" baseline="0">
              <a:solidFill>
                <a:sysClr val="windowText" lastClr="000000"/>
              </a:solidFill>
              <a:effectLst/>
              <a:latin typeface="+mn-lt"/>
              <a:ea typeface="+mn-ea"/>
              <a:cs typeface="+mn-cs"/>
            </a:rPr>
            <a:t>しており前年度比</a:t>
          </a:r>
          <a:r>
            <a:rPr lang="en-US" altLang="ja-JP" sz="1050" b="0" i="0" baseline="0">
              <a:solidFill>
                <a:sysClr val="windowText" lastClr="000000"/>
              </a:solidFill>
              <a:effectLst/>
              <a:latin typeface="+mn-lt"/>
              <a:ea typeface="+mn-ea"/>
              <a:cs typeface="+mn-cs"/>
            </a:rPr>
            <a:t>94,954</a:t>
          </a:r>
          <a:r>
            <a:rPr lang="ja-JP" altLang="en-US" sz="1050" b="0" i="0" baseline="0">
              <a:solidFill>
                <a:sysClr val="windowText" lastClr="000000"/>
              </a:solidFill>
              <a:effectLst/>
              <a:latin typeface="+mn-lt"/>
              <a:ea typeface="+mn-ea"/>
              <a:cs typeface="+mn-cs"/>
            </a:rPr>
            <a:t>千円の減</a:t>
          </a:r>
          <a:r>
            <a:rPr lang="ja-JP" altLang="ja-JP" sz="1050" b="0" i="0" baseline="0">
              <a:solidFill>
                <a:sysClr val="windowText" lastClr="000000"/>
              </a:solidFill>
              <a:effectLst/>
              <a:latin typeface="+mn-lt"/>
              <a:ea typeface="+mn-ea"/>
              <a:cs typeface="+mn-cs"/>
            </a:rPr>
            <a:t>、</a:t>
          </a:r>
          <a:r>
            <a:rPr lang="ja-JP" altLang="en-US" sz="1050" b="0" i="0" baseline="0">
              <a:solidFill>
                <a:sysClr val="windowText" lastClr="000000"/>
              </a:solidFill>
              <a:effectLst/>
              <a:latin typeface="+mn-lt"/>
              <a:ea typeface="+mn-ea"/>
              <a:cs typeface="+mn-cs"/>
            </a:rPr>
            <a:t>比率にして</a:t>
          </a:r>
          <a:r>
            <a:rPr lang="en-US" altLang="ja-JP" sz="1050" b="0" i="0" baseline="0">
              <a:solidFill>
                <a:sysClr val="windowText" lastClr="000000"/>
              </a:solidFill>
              <a:effectLst/>
              <a:latin typeface="+mn-lt"/>
              <a:ea typeface="+mn-ea"/>
              <a:cs typeface="+mn-cs"/>
            </a:rPr>
            <a:t>0.8</a:t>
          </a:r>
          <a:r>
            <a:rPr lang="ja-JP" altLang="ja-JP" sz="1050" b="0" i="0" baseline="0">
              <a:solidFill>
                <a:sysClr val="windowText" lastClr="000000"/>
              </a:solidFill>
              <a:effectLst/>
              <a:latin typeface="+mn-lt"/>
              <a:ea typeface="+mn-ea"/>
              <a:cs typeface="+mn-cs"/>
            </a:rPr>
            <a:t>％</a:t>
          </a:r>
          <a:r>
            <a:rPr lang="ja-JP" altLang="en-US" sz="1050" b="0" i="0" baseline="0">
              <a:solidFill>
                <a:sysClr val="windowText" lastClr="000000"/>
              </a:solidFill>
              <a:effectLst/>
              <a:latin typeface="+mn-lt"/>
              <a:ea typeface="+mn-ea"/>
              <a:cs typeface="+mn-cs"/>
            </a:rPr>
            <a:t>の減</a:t>
          </a:r>
          <a:r>
            <a:rPr lang="ja-JP" altLang="ja-JP" sz="1050" b="0" i="0" baseline="0">
              <a:solidFill>
                <a:sysClr val="windowText" lastClr="000000"/>
              </a:solidFill>
              <a:effectLst/>
              <a:latin typeface="+mn-lt"/>
              <a:ea typeface="+mn-ea"/>
              <a:cs typeface="+mn-cs"/>
            </a:rPr>
            <a:t>となった</a:t>
          </a:r>
          <a:r>
            <a:rPr lang="ja-JP" altLang="en-US" sz="1050" b="0" i="0" baseline="0">
              <a:solidFill>
                <a:sysClr val="windowText" lastClr="000000"/>
              </a:solidFill>
              <a:effectLst/>
              <a:latin typeface="+mn-lt"/>
              <a:ea typeface="+mn-ea"/>
              <a:cs typeface="+mn-cs"/>
            </a:rPr>
            <a:t>。</a:t>
          </a:r>
          <a:r>
            <a:rPr lang="ja-JP" altLang="ja-JP" sz="1050" b="0" i="0" baseline="0">
              <a:solidFill>
                <a:sysClr val="windowText" lastClr="000000"/>
              </a:solidFill>
              <a:effectLst/>
              <a:latin typeface="+mn-lt"/>
              <a:ea typeface="+mn-ea"/>
              <a:cs typeface="+mn-cs"/>
            </a:rPr>
            <a:t>歳入経常一般財源の</a:t>
          </a:r>
          <a:r>
            <a:rPr lang="ja-JP" altLang="en-US" sz="1050" b="0" i="0" baseline="0">
              <a:solidFill>
                <a:sysClr val="windowText" lastClr="000000"/>
              </a:solidFill>
              <a:effectLst/>
              <a:latin typeface="+mn-lt"/>
              <a:ea typeface="+mn-ea"/>
              <a:cs typeface="+mn-cs"/>
            </a:rPr>
            <a:t>減少</a:t>
          </a:r>
          <a:r>
            <a:rPr lang="ja-JP" altLang="ja-JP" sz="1050" b="0" i="0" baseline="0">
              <a:solidFill>
                <a:sysClr val="windowText" lastClr="000000"/>
              </a:solidFill>
              <a:effectLst/>
              <a:latin typeface="+mn-lt"/>
              <a:ea typeface="+mn-ea"/>
              <a:cs typeface="+mn-cs"/>
            </a:rPr>
            <a:t>が大きかったことにより、比率は</a:t>
          </a:r>
          <a:r>
            <a:rPr lang="en-US" altLang="ja-JP" sz="1050" b="0" i="0" baseline="0">
              <a:solidFill>
                <a:sysClr val="windowText" lastClr="000000"/>
              </a:solidFill>
              <a:effectLst/>
              <a:latin typeface="+mn-lt"/>
              <a:ea typeface="+mn-ea"/>
              <a:cs typeface="+mn-cs"/>
            </a:rPr>
            <a:t>3.0</a:t>
          </a:r>
          <a:r>
            <a:rPr lang="ja-JP" altLang="ja-JP" sz="1050" b="0" i="0" baseline="0">
              <a:solidFill>
                <a:sysClr val="windowText" lastClr="000000"/>
              </a:solidFill>
              <a:effectLst/>
              <a:latin typeface="+mn-lt"/>
              <a:ea typeface="+mn-ea"/>
              <a:cs typeface="+mn-cs"/>
            </a:rPr>
            <a:t>ポイント</a:t>
          </a:r>
          <a:r>
            <a:rPr lang="ja-JP" altLang="en-US" sz="1050" b="0" i="0" baseline="0">
              <a:solidFill>
                <a:sysClr val="windowText" lastClr="000000"/>
              </a:solidFill>
              <a:effectLst/>
              <a:latin typeface="+mn-lt"/>
              <a:ea typeface="+mn-ea"/>
              <a:cs typeface="+mn-cs"/>
            </a:rPr>
            <a:t>増加</a:t>
          </a:r>
          <a:r>
            <a:rPr lang="ja-JP" altLang="ja-JP" sz="1050" b="0" i="0" baseline="0">
              <a:solidFill>
                <a:sysClr val="windowText" lastClr="000000"/>
              </a:solidFill>
              <a:effectLst/>
              <a:latin typeface="+mn-lt"/>
              <a:ea typeface="+mn-ea"/>
              <a:cs typeface="+mn-cs"/>
            </a:rPr>
            <a:t>した。その結果、本年度は、類似団体平均より</a:t>
          </a:r>
          <a:r>
            <a:rPr lang="en-US" altLang="ja-JP" sz="1050" b="0" i="0" baseline="0">
              <a:solidFill>
                <a:sysClr val="windowText" lastClr="000000"/>
              </a:solidFill>
              <a:effectLst/>
              <a:latin typeface="+mn-lt"/>
              <a:ea typeface="+mn-ea"/>
              <a:cs typeface="+mn-cs"/>
            </a:rPr>
            <a:t>0.6</a:t>
          </a:r>
          <a:r>
            <a:rPr lang="ja-JP" altLang="ja-JP" sz="1050" b="0" i="0" baseline="0">
              <a:solidFill>
                <a:sysClr val="windowText" lastClr="000000"/>
              </a:solidFill>
              <a:effectLst/>
              <a:latin typeface="+mn-lt"/>
              <a:ea typeface="+mn-ea"/>
              <a:cs typeface="+mn-cs"/>
            </a:rPr>
            <a:t>ポイント</a:t>
          </a:r>
          <a:r>
            <a:rPr lang="ja-JP" altLang="en-US" sz="1050" b="0" i="0" baseline="0">
              <a:solidFill>
                <a:sysClr val="windowText" lastClr="000000"/>
              </a:solidFill>
              <a:effectLst/>
              <a:latin typeface="+mn-lt"/>
              <a:ea typeface="+mn-ea"/>
              <a:cs typeface="+mn-cs"/>
            </a:rPr>
            <a:t>高い</a:t>
          </a:r>
          <a:r>
            <a:rPr lang="ja-JP" altLang="ja-JP" sz="1050" b="0" i="0" baseline="0">
              <a:solidFill>
                <a:sysClr val="windowText" lastClr="000000"/>
              </a:solidFill>
              <a:effectLst/>
              <a:latin typeface="+mn-lt"/>
              <a:ea typeface="+mn-ea"/>
              <a:cs typeface="+mn-cs"/>
            </a:rPr>
            <a:t>比率と</a:t>
          </a:r>
          <a:r>
            <a:rPr lang="ja-JP" altLang="en-US" sz="1050" b="0" i="0" baseline="0">
              <a:solidFill>
                <a:sysClr val="windowText" lastClr="000000"/>
              </a:solidFill>
              <a:effectLst/>
              <a:latin typeface="+mn-lt"/>
              <a:ea typeface="+mn-ea"/>
              <a:cs typeface="+mn-cs"/>
            </a:rPr>
            <a:t>なっており、</a:t>
          </a:r>
          <a:r>
            <a:rPr lang="ja-JP" altLang="ja-JP" sz="1050" b="0" i="0" baseline="0">
              <a:solidFill>
                <a:sysClr val="windowText" lastClr="000000"/>
              </a:solidFill>
              <a:effectLst/>
              <a:latin typeface="+mn-lt"/>
              <a:ea typeface="+mn-ea"/>
              <a:cs typeface="+mn-cs"/>
            </a:rPr>
            <a:t>今後も行政改革に継続的に取り組み、歳入の確保、歳出の抑制に努</a:t>
          </a:r>
          <a:r>
            <a:rPr lang="ja-JP" altLang="en-US" sz="1050" b="0" i="0" baseline="0">
              <a:solidFill>
                <a:sysClr val="windowText" lastClr="000000"/>
              </a:solidFill>
              <a:effectLst/>
              <a:latin typeface="+mn-lt"/>
              <a:ea typeface="+mn-ea"/>
              <a:cs typeface="+mn-cs"/>
            </a:rPr>
            <a:t>めていく必要がある</a:t>
          </a:r>
          <a:r>
            <a:rPr lang="ja-JP" altLang="ja-JP" sz="1050" b="0" i="0" baseline="0">
              <a:solidFill>
                <a:sysClr val="windowText" lastClr="000000"/>
              </a:solidFill>
              <a:effectLst/>
              <a:latin typeface="+mn-lt"/>
              <a:ea typeface="+mn-ea"/>
              <a:cs typeface="+mn-cs"/>
            </a:rPr>
            <a:t>。 </a:t>
          </a:r>
          <a:endParaRPr lang="ja-JP" altLang="ja-JP" sz="12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114119</xdr:rowOff>
    </xdr:from>
    <xdr:to>
      <xdr:col>7</xdr:col>
      <xdr:colOff>152400</xdr:colOff>
      <xdr:row>60</xdr:row>
      <xdr:rowOff>46083</xdr:rowOff>
    </xdr:to>
    <xdr:cxnSp macro="">
      <xdr:nvCxnSpPr>
        <xdr:cNvPr id="133" name="直線コネクタ 132"/>
        <xdr:cNvCxnSpPr/>
      </xdr:nvCxnSpPr>
      <xdr:spPr>
        <a:xfrm>
          <a:off x="4114800" y="10229669"/>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114119</xdr:rowOff>
    </xdr:from>
    <xdr:to>
      <xdr:col>6</xdr:col>
      <xdr:colOff>0</xdr:colOff>
      <xdr:row>60</xdr:row>
      <xdr:rowOff>1270</xdr:rowOff>
    </xdr:to>
    <xdr:cxnSp macro="">
      <xdr:nvCxnSpPr>
        <xdr:cNvPr id="136" name="直線コネクタ 135"/>
        <xdr:cNvCxnSpPr/>
      </xdr:nvCxnSpPr>
      <xdr:spPr>
        <a:xfrm flipV="1">
          <a:off x="3225800" y="10229669"/>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117566</xdr:rowOff>
    </xdr:from>
    <xdr:to>
      <xdr:col>4</xdr:col>
      <xdr:colOff>482600</xdr:colOff>
      <xdr:row>60</xdr:row>
      <xdr:rowOff>1270</xdr:rowOff>
    </xdr:to>
    <xdr:cxnSp macro="">
      <xdr:nvCxnSpPr>
        <xdr:cNvPr id="139" name="直線コネクタ 138"/>
        <xdr:cNvCxnSpPr/>
      </xdr:nvCxnSpPr>
      <xdr:spPr>
        <a:xfrm>
          <a:off x="2336800" y="1023311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117566</xdr:rowOff>
    </xdr:from>
    <xdr:to>
      <xdr:col>3</xdr:col>
      <xdr:colOff>279400</xdr:colOff>
      <xdr:row>59</xdr:row>
      <xdr:rowOff>158931</xdr:rowOff>
    </xdr:to>
    <xdr:cxnSp macro="">
      <xdr:nvCxnSpPr>
        <xdr:cNvPr id="142" name="直線コネクタ 141"/>
        <xdr:cNvCxnSpPr/>
      </xdr:nvCxnSpPr>
      <xdr:spPr>
        <a:xfrm flipV="1">
          <a:off x="1447800" y="1023311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166733</xdr:rowOff>
    </xdr:from>
    <xdr:to>
      <xdr:col>7</xdr:col>
      <xdr:colOff>203200</xdr:colOff>
      <xdr:row>60</xdr:row>
      <xdr:rowOff>96883</xdr:rowOff>
    </xdr:to>
    <xdr:sp macro="" textlink="">
      <xdr:nvSpPr>
        <xdr:cNvPr id="152" name="円/楕円 151"/>
        <xdr:cNvSpPr/>
      </xdr:nvSpPr>
      <xdr:spPr>
        <a:xfrm>
          <a:off x="49022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138810</xdr:rowOff>
    </xdr:from>
    <xdr:ext cx="762000" cy="259045"/>
    <xdr:sp macro="" textlink="">
      <xdr:nvSpPr>
        <xdr:cNvPr id="153" name="財政構造の弾力性該当値テキスト"/>
        <xdr:cNvSpPr txBox="1"/>
      </xdr:nvSpPr>
      <xdr:spPr>
        <a:xfrm>
          <a:off x="5041900" y="1025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63319</xdr:rowOff>
    </xdr:from>
    <xdr:to>
      <xdr:col>6</xdr:col>
      <xdr:colOff>50800</xdr:colOff>
      <xdr:row>59</xdr:row>
      <xdr:rowOff>164919</xdr:rowOff>
    </xdr:to>
    <xdr:sp macro="" textlink="">
      <xdr:nvSpPr>
        <xdr:cNvPr id="154" name="円/楕円 153"/>
        <xdr:cNvSpPr/>
      </xdr:nvSpPr>
      <xdr:spPr>
        <a:xfrm>
          <a:off x="4064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3646</xdr:rowOff>
    </xdr:from>
    <xdr:ext cx="736600" cy="259045"/>
    <xdr:sp macro="" textlink="">
      <xdr:nvSpPr>
        <xdr:cNvPr id="155" name="テキスト ボックス 154"/>
        <xdr:cNvSpPr txBox="1"/>
      </xdr:nvSpPr>
      <xdr:spPr>
        <a:xfrm>
          <a:off x="3733800" y="9947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121920</xdr:rowOff>
    </xdr:from>
    <xdr:to>
      <xdr:col>4</xdr:col>
      <xdr:colOff>533400</xdr:colOff>
      <xdr:row>60</xdr:row>
      <xdr:rowOff>52070</xdr:rowOff>
    </xdr:to>
    <xdr:sp macro="" textlink="">
      <xdr:nvSpPr>
        <xdr:cNvPr id="156" name="円/楕円 155"/>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36847</xdr:rowOff>
    </xdr:from>
    <xdr:ext cx="762000" cy="259045"/>
    <xdr:sp macro="" textlink="">
      <xdr:nvSpPr>
        <xdr:cNvPr id="157" name="テキスト ボックス 156"/>
        <xdr:cNvSpPr txBox="1"/>
      </xdr:nvSpPr>
      <xdr:spPr>
        <a:xfrm>
          <a:off x="2844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66766</xdr:rowOff>
    </xdr:from>
    <xdr:to>
      <xdr:col>3</xdr:col>
      <xdr:colOff>330200</xdr:colOff>
      <xdr:row>59</xdr:row>
      <xdr:rowOff>168366</xdr:rowOff>
    </xdr:to>
    <xdr:sp macro="" textlink="">
      <xdr:nvSpPr>
        <xdr:cNvPr id="158" name="円/楕円 157"/>
        <xdr:cNvSpPr/>
      </xdr:nvSpPr>
      <xdr:spPr>
        <a:xfrm>
          <a:off x="2286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59" name="テキスト ボックス 158"/>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108131</xdr:rowOff>
    </xdr:from>
    <xdr:to>
      <xdr:col>2</xdr:col>
      <xdr:colOff>127000</xdr:colOff>
      <xdr:row>60</xdr:row>
      <xdr:rowOff>38281</xdr:rowOff>
    </xdr:to>
    <xdr:sp macro="" textlink="">
      <xdr:nvSpPr>
        <xdr:cNvPr id="160" name="円/楕円 159"/>
        <xdr:cNvSpPr/>
      </xdr:nvSpPr>
      <xdr:spPr>
        <a:xfrm>
          <a:off x="1397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23058</xdr:rowOff>
    </xdr:from>
    <xdr:ext cx="762000" cy="259045"/>
    <xdr:sp macro="" textlink="">
      <xdr:nvSpPr>
        <xdr:cNvPr id="161" name="テキスト ボックス 160"/>
        <xdr:cNvSpPr txBox="1"/>
      </xdr:nvSpPr>
      <xdr:spPr>
        <a:xfrm>
          <a:off x="1066800" y="1031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[168,504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ysClr val="windowText" lastClr="000000"/>
              </a:solidFill>
              <a:effectLst/>
              <a:latin typeface="+mn-lt"/>
              <a:ea typeface="+mn-ea"/>
              <a:cs typeface="+mn-cs"/>
            </a:rPr>
            <a:t>　類似団体平均を上回っているのは、行政面積が広大で保育所数が多く、それら保育所と公民館などの施設運営を直営で行っていることによる人件費が要因となっており、保育所統廃合</a:t>
          </a:r>
          <a:r>
            <a:rPr lang="ja-JP" altLang="en-US" sz="1100" b="0" i="0" baseline="0">
              <a:solidFill>
                <a:sysClr val="windowText" lastClr="000000"/>
              </a:solidFill>
              <a:effectLst/>
              <a:latin typeface="+mn-lt"/>
              <a:ea typeface="+mn-ea"/>
              <a:cs typeface="+mn-cs"/>
            </a:rPr>
            <a:t>や</a:t>
          </a:r>
          <a:r>
            <a:rPr lang="ja-JP" altLang="ja-JP" sz="1100" b="0" i="0" baseline="0">
              <a:solidFill>
                <a:sysClr val="windowText" lastClr="000000"/>
              </a:solidFill>
              <a:effectLst/>
              <a:latin typeface="+mn-lt"/>
              <a:ea typeface="+mn-ea"/>
              <a:cs typeface="+mn-cs"/>
            </a:rPr>
            <a:t>公民館などの運営体制の見直しなどを進めていく必要がある。本年度は、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物件費では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図書館の民間委託や</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市立中学校完全給食の開始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などにより対前年度比</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0.8</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なっているが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lang="ja-JP" altLang="ja-JP" sz="1100" b="0" i="0" baseline="0">
              <a:solidFill>
                <a:sysClr val="windowText" lastClr="000000"/>
              </a:solidFill>
              <a:effectLst/>
              <a:latin typeface="+mn-lt"/>
              <a:ea typeface="+mn-ea"/>
              <a:cs typeface="+mn-cs"/>
            </a:rPr>
            <a:t>勧奨退職者の</a:t>
          </a:r>
          <a:r>
            <a:rPr lang="ja-JP" altLang="en-US" sz="1100" b="0" i="0" baseline="0">
              <a:solidFill>
                <a:sysClr val="windowText" lastClr="000000"/>
              </a:solidFill>
              <a:effectLst/>
              <a:latin typeface="+mn-lt"/>
              <a:ea typeface="+mn-ea"/>
              <a:cs typeface="+mn-cs"/>
            </a:rPr>
            <a:t>減や職員の給与カット</a:t>
          </a:r>
          <a:r>
            <a:rPr lang="ja-JP" altLang="ja-JP" sz="1100" b="0" i="0" baseline="0">
              <a:solidFill>
                <a:sysClr val="windowText" lastClr="000000"/>
              </a:solidFill>
              <a:effectLst/>
              <a:latin typeface="+mn-lt"/>
              <a:ea typeface="+mn-ea"/>
              <a:cs typeface="+mn-cs"/>
            </a:rPr>
            <a:t>などにより人件費が対前年度比</a:t>
          </a:r>
          <a:r>
            <a:rPr lang="en-US" altLang="ja-JP" sz="1100" b="0" i="0" baseline="0">
              <a:solidFill>
                <a:sysClr val="windowText" lastClr="000000"/>
              </a:solidFill>
              <a:effectLst/>
              <a:latin typeface="+mn-lt"/>
              <a:ea typeface="+mn-ea"/>
              <a:cs typeface="+mn-cs"/>
            </a:rPr>
            <a:t>5.1</a:t>
          </a:r>
          <a:r>
            <a:rPr lang="ja-JP" altLang="ja-JP" sz="1100" b="0" i="0" baseline="0">
              <a:solidFill>
                <a:sysClr val="windowText" lastClr="000000"/>
              </a:solidFill>
              <a:effectLst/>
              <a:latin typeface="+mn-lt"/>
              <a:ea typeface="+mn-ea"/>
              <a:cs typeface="+mn-cs"/>
            </a:rPr>
            <a:t>％の</a:t>
          </a:r>
          <a:r>
            <a:rPr lang="ja-JP" altLang="en-US" sz="1100" b="0" i="0" baseline="0">
              <a:solidFill>
                <a:sysClr val="windowText" lastClr="000000"/>
              </a:solidFill>
              <a:effectLst/>
              <a:latin typeface="+mn-lt"/>
              <a:ea typeface="+mn-ea"/>
              <a:cs typeface="+mn-cs"/>
            </a:rPr>
            <a:t>減となっており</a:t>
          </a:r>
          <a:r>
            <a:rPr lang="ja-JP" altLang="ja-JP" sz="1100" b="0" i="0" baseline="0">
              <a:solidFill>
                <a:sysClr val="windowText" lastClr="000000"/>
              </a:solidFill>
              <a:effectLst/>
              <a:latin typeface="+mn-lt"/>
              <a:ea typeface="+mn-ea"/>
              <a:cs typeface="+mn-cs"/>
            </a:rPr>
            <a:t>、前年度比</a:t>
          </a:r>
          <a:r>
            <a:rPr lang="en-US" altLang="ja-JP" sz="1100" b="0" i="0" baseline="0">
              <a:solidFill>
                <a:sysClr val="windowText" lastClr="000000"/>
              </a:solidFill>
              <a:effectLst/>
              <a:latin typeface="+mn-lt"/>
              <a:ea typeface="+mn-ea"/>
              <a:cs typeface="+mn-cs"/>
            </a:rPr>
            <a:t>0.5</a:t>
          </a:r>
          <a:r>
            <a:rPr lang="ja-JP" altLang="ja-JP" sz="1100" b="0" i="0" baseline="0">
              <a:solidFill>
                <a:sysClr val="windowText" lastClr="000000"/>
              </a:solidFill>
              <a:effectLst/>
              <a:latin typeface="+mn-lt"/>
              <a:ea typeface="+mn-ea"/>
              <a:cs typeface="+mn-cs"/>
            </a:rPr>
            <a:t>％の減少となって</a:t>
          </a:r>
          <a:r>
            <a:rPr lang="ja-JP" altLang="en-US" sz="1100" b="0" i="0" baseline="0">
              <a:solidFill>
                <a:sysClr val="windowText" lastClr="000000"/>
              </a:solidFill>
              <a:effectLst/>
              <a:latin typeface="+mn-lt"/>
              <a:ea typeface="+mn-ea"/>
              <a:cs typeface="+mn-cs"/>
            </a:rPr>
            <a:t>いる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121317</xdr:rowOff>
    </xdr:from>
    <xdr:to>
      <xdr:col>7</xdr:col>
      <xdr:colOff>152400</xdr:colOff>
      <xdr:row>83</xdr:row>
      <xdr:rowOff>127567</xdr:rowOff>
    </xdr:to>
    <xdr:cxnSp macro="">
      <xdr:nvCxnSpPr>
        <xdr:cNvPr id="196" name="直線コネクタ 195"/>
        <xdr:cNvCxnSpPr/>
      </xdr:nvCxnSpPr>
      <xdr:spPr>
        <a:xfrm flipV="1">
          <a:off x="4114800" y="14351667"/>
          <a:ext cx="83820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127567</xdr:rowOff>
    </xdr:from>
    <xdr:to>
      <xdr:col>6</xdr:col>
      <xdr:colOff>0</xdr:colOff>
      <xdr:row>83</xdr:row>
      <xdr:rowOff>150112</xdr:rowOff>
    </xdr:to>
    <xdr:cxnSp macro="">
      <xdr:nvCxnSpPr>
        <xdr:cNvPr id="199" name="直線コネクタ 198"/>
        <xdr:cNvCxnSpPr/>
      </xdr:nvCxnSpPr>
      <xdr:spPr>
        <a:xfrm flipV="1">
          <a:off x="3225800" y="14357917"/>
          <a:ext cx="889000" cy="2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92756</xdr:rowOff>
    </xdr:from>
    <xdr:to>
      <xdr:col>4</xdr:col>
      <xdr:colOff>482600</xdr:colOff>
      <xdr:row>83</xdr:row>
      <xdr:rowOff>150112</xdr:rowOff>
    </xdr:to>
    <xdr:cxnSp macro="">
      <xdr:nvCxnSpPr>
        <xdr:cNvPr id="202" name="直線コネクタ 201"/>
        <xdr:cNvCxnSpPr/>
      </xdr:nvCxnSpPr>
      <xdr:spPr>
        <a:xfrm>
          <a:off x="2336800" y="14323106"/>
          <a:ext cx="889000" cy="5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79403</xdr:rowOff>
    </xdr:from>
    <xdr:to>
      <xdr:col>3</xdr:col>
      <xdr:colOff>279400</xdr:colOff>
      <xdr:row>83</xdr:row>
      <xdr:rowOff>92756</xdr:rowOff>
    </xdr:to>
    <xdr:cxnSp macro="">
      <xdr:nvCxnSpPr>
        <xdr:cNvPr id="205" name="直線コネクタ 204"/>
        <xdr:cNvCxnSpPr/>
      </xdr:nvCxnSpPr>
      <xdr:spPr>
        <a:xfrm>
          <a:off x="1447800" y="14309753"/>
          <a:ext cx="889000" cy="1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70517</xdr:rowOff>
    </xdr:from>
    <xdr:to>
      <xdr:col>7</xdr:col>
      <xdr:colOff>203200</xdr:colOff>
      <xdr:row>84</xdr:row>
      <xdr:rowOff>667</xdr:rowOff>
    </xdr:to>
    <xdr:sp macro="" textlink="">
      <xdr:nvSpPr>
        <xdr:cNvPr id="215" name="円/楕円 214"/>
        <xdr:cNvSpPr/>
      </xdr:nvSpPr>
      <xdr:spPr>
        <a:xfrm>
          <a:off x="4902200" y="1430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42594</xdr:rowOff>
    </xdr:from>
    <xdr:ext cx="762000" cy="259045"/>
    <xdr:sp macro="" textlink="">
      <xdr:nvSpPr>
        <xdr:cNvPr id="216" name="人件費・物件費等の状況該当値テキスト"/>
        <xdr:cNvSpPr txBox="1"/>
      </xdr:nvSpPr>
      <xdr:spPr>
        <a:xfrm>
          <a:off x="5041900" y="1427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168,504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76767</xdr:rowOff>
    </xdr:from>
    <xdr:to>
      <xdr:col>6</xdr:col>
      <xdr:colOff>50800</xdr:colOff>
      <xdr:row>84</xdr:row>
      <xdr:rowOff>6917</xdr:rowOff>
    </xdr:to>
    <xdr:sp macro="" textlink="">
      <xdr:nvSpPr>
        <xdr:cNvPr id="217" name="円/楕円 216"/>
        <xdr:cNvSpPr/>
      </xdr:nvSpPr>
      <xdr:spPr>
        <a:xfrm>
          <a:off x="4064000" y="1430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163144</xdr:rowOff>
    </xdr:from>
    <xdr:ext cx="736600" cy="259045"/>
    <xdr:sp macro="" textlink="">
      <xdr:nvSpPr>
        <xdr:cNvPr id="218" name="テキスト ボックス 217"/>
        <xdr:cNvSpPr txBox="1"/>
      </xdr:nvSpPr>
      <xdr:spPr>
        <a:xfrm>
          <a:off x="3733800" y="14393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169,281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99312</xdr:rowOff>
    </xdr:from>
    <xdr:to>
      <xdr:col>4</xdr:col>
      <xdr:colOff>533400</xdr:colOff>
      <xdr:row>84</xdr:row>
      <xdr:rowOff>29462</xdr:rowOff>
    </xdr:to>
    <xdr:sp macro="" textlink="">
      <xdr:nvSpPr>
        <xdr:cNvPr id="219" name="円/楕円 218"/>
        <xdr:cNvSpPr/>
      </xdr:nvSpPr>
      <xdr:spPr>
        <a:xfrm>
          <a:off x="3175000" y="1432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14239</xdr:rowOff>
    </xdr:from>
    <xdr:ext cx="762000" cy="259045"/>
    <xdr:sp macro="" textlink="">
      <xdr:nvSpPr>
        <xdr:cNvPr id="220" name="テキスト ボックス 219"/>
        <xdr:cNvSpPr txBox="1"/>
      </xdr:nvSpPr>
      <xdr:spPr>
        <a:xfrm>
          <a:off x="2844800" y="1441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172,084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41956</xdr:rowOff>
    </xdr:from>
    <xdr:to>
      <xdr:col>3</xdr:col>
      <xdr:colOff>330200</xdr:colOff>
      <xdr:row>83</xdr:row>
      <xdr:rowOff>143556</xdr:rowOff>
    </xdr:to>
    <xdr:sp macro="" textlink="">
      <xdr:nvSpPr>
        <xdr:cNvPr id="221" name="円/楕円 220"/>
        <xdr:cNvSpPr/>
      </xdr:nvSpPr>
      <xdr:spPr>
        <a:xfrm>
          <a:off x="2286000" y="1427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128333</xdr:rowOff>
    </xdr:from>
    <xdr:ext cx="762000" cy="259045"/>
    <xdr:sp macro="" textlink="">
      <xdr:nvSpPr>
        <xdr:cNvPr id="222" name="テキスト ボックス 221"/>
        <xdr:cNvSpPr txBox="1"/>
      </xdr:nvSpPr>
      <xdr:spPr>
        <a:xfrm>
          <a:off x="1955800" y="1435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164,953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28603</xdr:rowOff>
    </xdr:from>
    <xdr:to>
      <xdr:col>2</xdr:col>
      <xdr:colOff>127000</xdr:colOff>
      <xdr:row>83</xdr:row>
      <xdr:rowOff>130203</xdr:rowOff>
    </xdr:to>
    <xdr:sp macro="" textlink="">
      <xdr:nvSpPr>
        <xdr:cNvPr id="223" name="円/楕円 222"/>
        <xdr:cNvSpPr/>
      </xdr:nvSpPr>
      <xdr:spPr>
        <a:xfrm>
          <a:off x="1397000" y="142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114980</xdr:rowOff>
    </xdr:from>
    <xdr:ext cx="762000" cy="259045"/>
    <xdr:sp macro="" textlink="">
      <xdr:nvSpPr>
        <xdr:cNvPr id="224" name="テキスト ボックス 223"/>
        <xdr:cNvSpPr txBox="1"/>
      </xdr:nvSpPr>
      <xdr:spPr>
        <a:xfrm>
          <a:off x="1066800" y="1434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163,293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年度の市民病院経営支援に伴う職員の給与削減措置が終了したことに伴い、対前年度比</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ポイントの増となっている。</a:t>
          </a:r>
          <a:endParaRPr lang="ja-JP" altLang="ja-JP">
            <a:effectLst/>
          </a:endParaRPr>
        </a:p>
        <a:p>
          <a:pPr eaLnBrk="1" fontAlgn="auto" latinLnBrk="0" hangingPunct="1"/>
          <a:r>
            <a:rPr lang="ja-JP" altLang="ja-JP" sz="1100" b="0" i="0" baseline="0">
              <a:solidFill>
                <a:schemeClr val="dk1"/>
              </a:solidFill>
              <a:effectLst/>
              <a:latin typeface="+mn-lt"/>
              <a:ea typeface="+mn-ea"/>
              <a:cs typeface="+mn-cs"/>
            </a:rPr>
            <a:t>　結果的に類似団体の平均を下回ってはいるものの、今後も引き続き、職務給の適正化、各種手当の見直しなど、給与水準の適正化に努める。</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146896</xdr:rowOff>
    </xdr:from>
    <xdr:to>
      <xdr:col>24</xdr:col>
      <xdr:colOff>558800</xdr:colOff>
      <xdr:row>85</xdr:row>
      <xdr:rowOff>168487</xdr:rowOff>
    </xdr:to>
    <xdr:cxnSp macro="">
      <xdr:nvCxnSpPr>
        <xdr:cNvPr id="258" name="直線コネクタ 257"/>
        <xdr:cNvCxnSpPr/>
      </xdr:nvCxnSpPr>
      <xdr:spPr>
        <a:xfrm>
          <a:off x="16179800" y="14548696"/>
          <a:ext cx="8382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146896</xdr:rowOff>
    </xdr:from>
    <xdr:to>
      <xdr:col>23</xdr:col>
      <xdr:colOff>406400</xdr:colOff>
      <xdr:row>86</xdr:row>
      <xdr:rowOff>61384</xdr:rowOff>
    </xdr:to>
    <xdr:cxnSp macro="">
      <xdr:nvCxnSpPr>
        <xdr:cNvPr id="261" name="直線コネクタ 260"/>
        <xdr:cNvCxnSpPr/>
      </xdr:nvCxnSpPr>
      <xdr:spPr>
        <a:xfrm flipV="1">
          <a:off x="15290800" y="14548696"/>
          <a:ext cx="889000" cy="25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61384</xdr:rowOff>
    </xdr:from>
    <xdr:to>
      <xdr:col>22</xdr:col>
      <xdr:colOff>203200</xdr:colOff>
      <xdr:row>86</xdr:row>
      <xdr:rowOff>85513</xdr:rowOff>
    </xdr:to>
    <xdr:cxnSp macro="">
      <xdr:nvCxnSpPr>
        <xdr:cNvPr id="264" name="直線コネクタ 263"/>
        <xdr:cNvCxnSpPr/>
      </xdr:nvCxnSpPr>
      <xdr:spPr>
        <a:xfrm flipV="1">
          <a:off x="14401800" y="1480608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66" name="テキスト ボックス 26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85513</xdr:rowOff>
    </xdr:from>
    <xdr:to>
      <xdr:col>21</xdr:col>
      <xdr:colOff>0</xdr:colOff>
      <xdr:row>89</xdr:row>
      <xdr:rowOff>142239</xdr:rowOff>
    </xdr:to>
    <xdr:cxnSp macro="">
      <xdr:nvCxnSpPr>
        <xdr:cNvPr id="267" name="直線コネクタ 266"/>
        <xdr:cNvCxnSpPr/>
      </xdr:nvCxnSpPr>
      <xdr:spPr>
        <a:xfrm flipV="1">
          <a:off x="13512800" y="14830213"/>
          <a:ext cx="889000" cy="57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9" name="テキスト ボックス 268"/>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7638</xdr:rowOff>
    </xdr:from>
    <xdr:ext cx="762000" cy="259045"/>
    <xdr:sp macro="" textlink="">
      <xdr:nvSpPr>
        <xdr:cNvPr id="271" name="テキスト ボックス 270"/>
        <xdr:cNvSpPr txBox="1"/>
      </xdr:nvSpPr>
      <xdr:spPr>
        <a:xfrm>
          <a:off x="13131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77" name="円/楕円 276"/>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134214</xdr:rowOff>
    </xdr:from>
    <xdr:ext cx="762000" cy="259045"/>
    <xdr:sp macro="" textlink="">
      <xdr:nvSpPr>
        <xdr:cNvPr id="278" name="給与水準   （国との比較）該当値テキスト"/>
        <xdr:cNvSpPr txBox="1"/>
      </xdr:nvSpPr>
      <xdr:spPr>
        <a:xfrm>
          <a:off x="171069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96096</xdr:rowOff>
    </xdr:from>
    <xdr:to>
      <xdr:col>23</xdr:col>
      <xdr:colOff>457200</xdr:colOff>
      <xdr:row>85</xdr:row>
      <xdr:rowOff>26246</xdr:rowOff>
    </xdr:to>
    <xdr:sp macro="" textlink="">
      <xdr:nvSpPr>
        <xdr:cNvPr id="279" name="円/楕円 278"/>
        <xdr:cNvSpPr/>
      </xdr:nvSpPr>
      <xdr:spPr>
        <a:xfrm>
          <a:off x="16129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36423</xdr:rowOff>
    </xdr:from>
    <xdr:ext cx="736600" cy="259045"/>
    <xdr:sp macro="" textlink="">
      <xdr:nvSpPr>
        <xdr:cNvPr id="280" name="テキスト ボックス 279"/>
        <xdr:cNvSpPr txBox="1"/>
      </xdr:nvSpPr>
      <xdr:spPr>
        <a:xfrm>
          <a:off x="15798800" y="1426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10584</xdr:rowOff>
    </xdr:from>
    <xdr:to>
      <xdr:col>22</xdr:col>
      <xdr:colOff>254000</xdr:colOff>
      <xdr:row>86</xdr:row>
      <xdr:rowOff>112184</xdr:rowOff>
    </xdr:to>
    <xdr:sp macro="" textlink="">
      <xdr:nvSpPr>
        <xdr:cNvPr id="281" name="円/楕円 280"/>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96961</xdr:rowOff>
    </xdr:from>
    <xdr:ext cx="762000" cy="259045"/>
    <xdr:sp macro="" textlink="">
      <xdr:nvSpPr>
        <xdr:cNvPr id="282" name="テキスト ボックス 281"/>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34713</xdr:rowOff>
    </xdr:from>
    <xdr:to>
      <xdr:col>21</xdr:col>
      <xdr:colOff>50800</xdr:colOff>
      <xdr:row>86</xdr:row>
      <xdr:rowOff>136313</xdr:rowOff>
    </xdr:to>
    <xdr:sp macro="" textlink="">
      <xdr:nvSpPr>
        <xdr:cNvPr id="283" name="円/楕円 282"/>
        <xdr:cNvSpPr/>
      </xdr:nvSpPr>
      <xdr:spPr>
        <a:xfrm>
          <a:off x="14351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121090</xdr:rowOff>
    </xdr:from>
    <xdr:ext cx="762000" cy="259045"/>
    <xdr:sp macro="" textlink="">
      <xdr:nvSpPr>
        <xdr:cNvPr id="284" name="テキスト ボックス 283"/>
        <xdr:cNvSpPr txBox="1"/>
      </xdr:nvSpPr>
      <xdr:spPr>
        <a:xfrm>
          <a:off x="14020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91439</xdr:rowOff>
    </xdr:from>
    <xdr:to>
      <xdr:col>19</xdr:col>
      <xdr:colOff>533400</xdr:colOff>
      <xdr:row>90</xdr:row>
      <xdr:rowOff>21589</xdr:rowOff>
    </xdr:to>
    <xdr:sp macro="" textlink="">
      <xdr:nvSpPr>
        <xdr:cNvPr id="285" name="円/楕円 284"/>
        <xdr:cNvSpPr/>
      </xdr:nvSpPr>
      <xdr:spPr>
        <a:xfrm>
          <a:off x="13462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6366</xdr:rowOff>
    </xdr:from>
    <xdr:ext cx="762000" cy="259045"/>
    <xdr:sp macro="" textlink="">
      <xdr:nvSpPr>
        <xdr:cNvPr id="286" name="テキスト ボックス 285"/>
        <xdr:cNvSpPr txBox="1"/>
      </xdr:nvSpPr>
      <xdr:spPr>
        <a:xfrm>
          <a:off x="13131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までの「行政改革大綱・実施計画（行政改革プラン）」で、職員数の削減を図っているが、類似団体平均を上回っているのは、行政面積が広大で保育所数が多く、それら保育所と公民館などの施設運営を直営で行っているため、施設関係職員数が多いためである。今後は、新たな定数管理計画の策定や保育所の統廃合、公民館などの運営体制の見直しなどを進め職員数の適正化に努める。 </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113151</xdr:rowOff>
    </xdr:from>
    <xdr:to>
      <xdr:col>24</xdr:col>
      <xdr:colOff>558800</xdr:colOff>
      <xdr:row>63</xdr:row>
      <xdr:rowOff>132685</xdr:rowOff>
    </xdr:to>
    <xdr:cxnSp macro="">
      <xdr:nvCxnSpPr>
        <xdr:cNvPr id="323" name="直線コネクタ 322"/>
        <xdr:cNvCxnSpPr/>
      </xdr:nvCxnSpPr>
      <xdr:spPr>
        <a:xfrm>
          <a:off x="16179800" y="10914501"/>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101660</xdr:rowOff>
    </xdr:from>
    <xdr:to>
      <xdr:col>23</xdr:col>
      <xdr:colOff>406400</xdr:colOff>
      <xdr:row>63</xdr:row>
      <xdr:rowOff>113151</xdr:rowOff>
    </xdr:to>
    <xdr:cxnSp macro="">
      <xdr:nvCxnSpPr>
        <xdr:cNvPr id="326" name="直線コネクタ 325"/>
        <xdr:cNvCxnSpPr/>
      </xdr:nvCxnSpPr>
      <xdr:spPr>
        <a:xfrm>
          <a:off x="15290800" y="1090301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101660</xdr:rowOff>
    </xdr:from>
    <xdr:to>
      <xdr:col>22</xdr:col>
      <xdr:colOff>203200</xdr:colOff>
      <xdr:row>63</xdr:row>
      <xdr:rowOff>115449</xdr:rowOff>
    </xdr:to>
    <xdr:cxnSp macro="">
      <xdr:nvCxnSpPr>
        <xdr:cNvPr id="329" name="直線コネクタ 328"/>
        <xdr:cNvCxnSpPr/>
      </xdr:nvCxnSpPr>
      <xdr:spPr>
        <a:xfrm flipV="1">
          <a:off x="14401800" y="1090301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115449</xdr:rowOff>
    </xdr:from>
    <xdr:to>
      <xdr:col>21</xdr:col>
      <xdr:colOff>0</xdr:colOff>
      <xdr:row>63</xdr:row>
      <xdr:rowOff>133834</xdr:rowOff>
    </xdr:to>
    <xdr:cxnSp macro="">
      <xdr:nvCxnSpPr>
        <xdr:cNvPr id="332" name="直線コネクタ 331"/>
        <xdr:cNvCxnSpPr/>
      </xdr:nvCxnSpPr>
      <xdr:spPr>
        <a:xfrm flipV="1">
          <a:off x="13512800" y="1091679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81885</xdr:rowOff>
    </xdr:from>
    <xdr:to>
      <xdr:col>24</xdr:col>
      <xdr:colOff>609600</xdr:colOff>
      <xdr:row>64</xdr:row>
      <xdr:rowOff>12035</xdr:rowOff>
    </xdr:to>
    <xdr:sp macro="" textlink="">
      <xdr:nvSpPr>
        <xdr:cNvPr id="342" name="円/楕円 341"/>
        <xdr:cNvSpPr/>
      </xdr:nvSpPr>
      <xdr:spPr>
        <a:xfrm>
          <a:off x="16967200" y="108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53962</xdr:rowOff>
    </xdr:from>
    <xdr:ext cx="762000" cy="259045"/>
    <xdr:sp macro="" textlink="">
      <xdr:nvSpPr>
        <xdr:cNvPr id="343" name="定員管理の状況該当値テキスト"/>
        <xdr:cNvSpPr txBox="1"/>
      </xdr:nvSpPr>
      <xdr:spPr>
        <a:xfrm>
          <a:off x="17106900" y="1085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62351</xdr:rowOff>
    </xdr:from>
    <xdr:to>
      <xdr:col>23</xdr:col>
      <xdr:colOff>457200</xdr:colOff>
      <xdr:row>63</xdr:row>
      <xdr:rowOff>163951</xdr:rowOff>
    </xdr:to>
    <xdr:sp macro="" textlink="">
      <xdr:nvSpPr>
        <xdr:cNvPr id="344" name="円/楕円 343"/>
        <xdr:cNvSpPr/>
      </xdr:nvSpPr>
      <xdr:spPr>
        <a:xfrm>
          <a:off x="16129000" y="1086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148728</xdr:rowOff>
    </xdr:from>
    <xdr:ext cx="736600" cy="259045"/>
    <xdr:sp macro="" textlink="">
      <xdr:nvSpPr>
        <xdr:cNvPr id="345" name="テキスト ボックス 344"/>
        <xdr:cNvSpPr txBox="1"/>
      </xdr:nvSpPr>
      <xdr:spPr>
        <a:xfrm>
          <a:off x="15798800" y="10950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50860</xdr:rowOff>
    </xdr:from>
    <xdr:to>
      <xdr:col>22</xdr:col>
      <xdr:colOff>254000</xdr:colOff>
      <xdr:row>63</xdr:row>
      <xdr:rowOff>152460</xdr:rowOff>
    </xdr:to>
    <xdr:sp macro="" textlink="">
      <xdr:nvSpPr>
        <xdr:cNvPr id="346" name="円/楕円 345"/>
        <xdr:cNvSpPr/>
      </xdr:nvSpPr>
      <xdr:spPr>
        <a:xfrm>
          <a:off x="15240000" y="108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137237</xdr:rowOff>
    </xdr:from>
    <xdr:ext cx="762000" cy="259045"/>
    <xdr:sp macro="" textlink="">
      <xdr:nvSpPr>
        <xdr:cNvPr id="347" name="テキスト ボックス 346"/>
        <xdr:cNvSpPr txBox="1"/>
      </xdr:nvSpPr>
      <xdr:spPr>
        <a:xfrm>
          <a:off x="14909800" y="109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64649</xdr:rowOff>
    </xdr:from>
    <xdr:to>
      <xdr:col>21</xdr:col>
      <xdr:colOff>50800</xdr:colOff>
      <xdr:row>63</xdr:row>
      <xdr:rowOff>166249</xdr:rowOff>
    </xdr:to>
    <xdr:sp macro="" textlink="">
      <xdr:nvSpPr>
        <xdr:cNvPr id="348" name="円/楕円 347"/>
        <xdr:cNvSpPr/>
      </xdr:nvSpPr>
      <xdr:spPr>
        <a:xfrm>
          <a:off x="14351000" y="108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151026</xdr:rowOff>
    </xdr:from>
    <xdr:ext cx="762000" cy="259045"/>
    <xdr:sp macro="" textlink="">
      <xdr:nvSpPr>
        <xdr:cNvPr id="349" name="テキスト ボックス 348"/>
        <xdr:cNvSpPr txBox="1"/>
      </xdr:nvSpPr>
      <xdr:spPr>
        <a:xfrm>
          <a:off x="14020800" y="1095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83034</xdr:rowOff>
    </xdr:from>
    <xdr:to>
      <xdr:col>19</xdr:col>
      <xdr:colOff>533400</xdr:colOff>
      <xdr:row>64</xdr:row>
      <xdr:rowOff>13184</xdr:rowOff>
    </xdr:to>
    <xdr:sp macro="" textlink="">
      <xdr:nvSpPr>
        <xdr:cNvPr id="350" name="円/楕円 349"/>
        <xdr:cNvSpPr/>
      </xdr:nvSpPr>
      <xdr:spPr>
        <a:xfrm>
          <a:off x="13462000" y="108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169411</xdr:rowOff>
    </xdr:from>
    <xdr:ext cx="762000" cy="259045"/>
    <xdr:sp macro="" textlink="">
      <xdr:nvSpPr>
        <xdr:cNvPr id="351" name="テキスト ボックス 350"/>
        <xdr:cNvSpPr txBox="1"/>
      </xdr:nvSpPr>
      <xdr:spPr>
        <a:xfrm>
          <a:off x="13131800" y="1097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　平成</a:t>
          </a:r>
          <a:r>
            <a:rPr lang="en-US" altLang="ja-JP" sz="1100" b="0" i="0" baseline="0">
              <a:solidFill>
                <a:sysClr val="windowText" lastClr="000000"/>
              </a:solidFill>
              <a:effectLst/>
              <a:latin typeface="+mn-lt"/>
              <a:ea typeface="+mn-ea"/>
              <a:cs typeface="+mn-cs"/>
            </a:rPr>
            <a:t>15</a:t>
          </a:r>
          <a:r>
            <a:rPr lang="ja-JP" altLang="ja-JP" sz="1100" b="0" i="0" baseline="0">
              <a:solidFill>
                <a:sysClr val="windowText" lastClr="000000"/>
              </a:solidFill>
              <a:effectLst/>
              <a:latin typeface="+mn-lt"/>
              <a:ea typeface="+mn-ea"/>
              <a:cs typeface="+mn-cs"/>
            </a:rPr>
            <a:t>年度からの普通建設事業の大幅削減による地方債発行額の抑制などにより、改善してきているが、依然として類似団体平均を上回っている。また、平成</a:t>
          </a:r>
          <a:r>
            <a:rPr lang="en-US" altLang="ja-JP" sz="1100" b="0" i="0" baseline="0">
              <a:solidFill>
                <a:sysClr val="windowText" lastClr="000000"/>
              </a:solidFill>
              <a:effectLst/>
              <a:latin typeface="+mn-lt"/>
              <a:ea typeface="+mn-ea"/>
              <a:cs typeface="+mn-cs"/>
            </a:rPr>
            <a:t>19</a:t>
          </a:r>
          <a:r>
            <a:rPr lang="ja-JP" altLang="ja-JP" sz="1100" b="0" i="0" baseline="0">
              <a:solidFill>
                <a:sysClr val="windowText" lastClr="000000"/>
              </a:solidFill>
              <a:effectLst/>
              <a:latin typeface="+mn-lt"/>
              <a:ea typeface="+mn-ea"/>
              <a:cs typeface="+mn-cs"/>
            </a:rPr>
            <a:t>年度からの新庁舎建設、給食センター建設、西土佐総合支所庁舎建設など合併関連の大型施設整備や、南海トラフ地震に備えた防災関連施設の整備により公債費は増加傾向にある。財政の硬直化を招かないよう、普通建設事業の削減による地方債発行額の抑制、合併特例債や辺地・過疎対策事業債など交付税措置の有利な地方債の活用、繰上償還の実施など、適正化に努めている。 </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62230</xdr:rowOff>
    </xdr:from>
    <xdr:to>
      <xdr:col>24</xdr:col>
      <xdr:colOff>558800</xdr:colOff>
      <xdr:row>37</xdr:row>
      <xdr:rowOff>80328</xdr:rowOff>
    </xdr:to>
    <xdr:cxnSp macro="">
      <xdr:nvCxnSpPr>
        <xdr:cNvPr id="385" name="直線コネクタ 384"/>
        <xdr:cNvCxnSpPr/>
      </xdr:nvCxnSpPr>
      <xdr:spPr>
        <a:xfrm flipV="1">
          <a:off x="16179800" y="640588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80328</xdr:rowOff>
    </xdr:from>
    <xdr:to>
      <xdr:col>23</xdr:col>
      <xdr:colOff>406400</xdr:colOff>
      <xdr:row>37</xdr:row>
      <xdr:rowOff>100436</xdr:rowOff>
    </xdr:to>
    <xdr:cxnSp macro="">
      <xdr:nvCxnSpPr>
        <xdr:cNvPr id="388" name="直線コネクタ 387"/>
        <xdr:cNvCxnSpPr/>
      </xdr:nvCxnSpPr>
      <xdr:spPr>
        <a:xfrm flipV="1">
          <a:off x="15290800" y="642397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100436</xdr:rowOff>
    </xdr:from>
    <xdr:to>
      <xdr:col>22</xdr:col>
      <xdr:colOff>203200</xdr:colOff>
      <xdr:row>37</xdr:row>
      <xdr:rowOff>130598</xdr:rowOff>
    </xdr:to>
    <xdr:cxnSp macro="">
      <xdr:nvCxnSpPr>
        <xdr:cNvPr id="391" name="直線コネクタ 390"/>
        <xdr:cNvCxnSpPr/>
      </xdr:nvCxnSpPr>
      <xdr:spPr>
        <a:xfrm flipV="1">
          <a:off x="14401800" y="6444086"/>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130598</xdr:rowOff>
    </xdr:from>
    <xdr:to>
      <xdr:col>21</xdr:col>
      <xdr:colOff>0</xdr:colOff>
      <xdr:row>37</xdr:row>
      <xdr:rowOff>154728</xdr:rowOff>
    </xdr:to>
    <xdr:cxnSp macro="">
      <xdr:nvCxnSpPr>
        <xdr:cNvPr id="394" name="直線コネクタ 393"/>
        <xdr:cNvCxnSpPr/>
      </xdr:nvCxnSpPr>
      <xdr:spPr>
        <a:xfrm flipV="1">
          <a:off x="13512800" y="647424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11430</xdr:rowOff>
    </xdr:from>
    <xdr:to>
      <xdr:col>24</xdr:col>
      <xdr:colOff>609600</xdr:colOff>
      <xdr:row>37</xdr:row>
      <xdr:rowOff>113030</xdr:rowOff>
    </xdr:to>
    <xdr:sp macro="" textlink="">
      <xdr:nvSpPr>
        <xdr:cNvPr id="404" name="円/楕円 403"/>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154957</xdr:rowOff>
    </xdr:from>
    <xdr:ext cx="762000" cy="259045"/>
    <xdr:sp macro="" textlink="">
      <xdr:nvSpPr>
        <xdr:cNvPr id="405" name="公債費負担の状況該当値テキスト"/>
        <xdr:cNvSpPr txBox="1"/>
      </xdr:nvSpPr>
      <xdr:spPr>
        <a:xfrm>
          <a:off x="17106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29528</xdr:rowOff>
    </xdr:from>
    <xdr:to>
      <xdr:col>23</xdr:col>
      <xdr:colOff>457200</xdr:colOff>
      <xdr:row>37</xdr:row>
      <xdr:rowOff>131128</xdr:rowOff>
    </xdr:to>
    <xdr:sp macro="" textlink="">
      <xdr:nvSpPr>
        <xdr:cNvPr id="406" name="円/楕円 405"/>
        <xdr:cNvSpPr/>
      </xdr:nvSpPr>
      <xdr:spPr>
        <a:xfrm>
          <a:off x="16129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115905</xdr:rowOff>
    </xdr:from>
    <xdr:ext cx="736600" cy="259045"/>
    <xdr:sp macro="" textlink="">
      <xdr:nvSpPr>
        <xdr:cNvPr id="407" name="テキスト ボックス 406"/>
        <xdr:cNvSpPr txBox="1"/>
      </xdr:nvSpPr>
      <xdr:spPr>
        <a:xfrm>
          <a:off x="15798800" y="645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49636</xdr:rowOff>
    </xdr:from>
    <xdr:to>
      <xdr:col>22</xdr:col>
      <xdr:colOff>254000</xdr:colOff>
      <xdr:row>37</xdr:row>
      <xdr:rowOff>151236</xdr:rowOff>
    </xdr:to>
    <xdr:sp macro="" textlink="">
      <xdr:nvSpPr>
        <xdr:cNvPr id="408" name="円/楕円 407"/>
        <xdr:cNvSpPr/>
      </xdr:nvSpPr>
      <xdr:spPr>
        <a:xfrm>
          <a:off x="15240000" y="6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136013</xdr:rowOff>
    </xdr:from>
    <xdr:ext cx="762000" cy="259045"/>
    <xdr:sp macro="" textlink="">
      <xdr:nvSpPr>
        <xdr:cNvPr id="409" name="テキスト ボックス 408"/>
        <xdr:cNvSpPr txBox="1"/>
      </xdr:nvSpPr>
      <xdr:spPr>
        <a:xfrm>
          <a:off x="14909800" y="647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79798</xdr:rowOff>
    </xdr:from>
    <xdr:to>
      <xdr:col>21</xdr:col>
      <xdr:colOff>50800</xdr:colOff>
      <xdr:row>38</xdr:row>
      <xdr:rowOff>9948</xdr:rowOff>
    </xdr:to>
    <xdr:sp macro="" textlink="">
      <xdr:nvSpPr>
        <xdr:cNvPr id="410" name="円/楕円 409"/>
        <xdr:cNvSpPr/>
      </xdr:nvSpPr>
      <xdr:spPr>
        <a:xfrm>
          <a:off x="14351000" y="642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166175</xdr:rowOff>
    </xdr:from>
    <xdr:ext cx="762000" cy="259045"/>
    <xdr:sp macro="" textlink="">
      <xdr:nvSpPr>
        <xdr:cNvPr id="411" name="テキスト ボックス 410"/>
        <xdr:cNvSpPr txBox="1"/>
      </xdr:nvSpPr>
      <xdr:spPr>
        <a:xfrm>
          <a:off x="14020800" y="650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103928</xdr:rowOff>
    </xdr:from>
    <xdr:to>
      <xdr:col>19</xdr:col>
      <xdr:colOff>533400</xdr:colOff>
      <xdr:row>38</xdr:row>
      <xdr:rowOff>34079</xdr:rowOff>
    </xdr:to>
    <xdr:sp macro="" textlink="">
      <xdr:nvSpPr>
        <xdr:cNvPr id="412" name="円/楕円 411"/>
        <xdr:cNvSpPr/>
      </xdr:nvSpPr>
      <xdr:spPr>
        <a:xfrm>
          <a:off x="13462000" y="64475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18856</xdr:rowOff>
    </xdr:from>
    <xdr:ext cx="762000" cy="259045"/>
    <xdr:sp macro="" textlink="">
      <xdr:nvSpPr>
        <xdr:cNvPr id="413" name="テキスト ボックス 412"/>
        <xdr:cNvSpPr txBox="1"/>
      </xdr:nvSpPr>
      <xdr:spPr>
        <a:xfrm>
          <a:off x="13131800" y="653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ysClr val="windowText" lastClr="000000"/>
              </a:solidFill>
              <a:effectLst/>
              <a:latin typeface="+mn-lt"/>
              <a:ea typeface="+mn-ea"/>
              <a:cs typeface="+mn-cs"/>
            </a:rPr>
            <a:t>　類似団体平均を上回っているのは、平成</a:t>
          </a:r>
          <a:r>
            <a:rPr lang="en-US" altLang="ja-JP" sz="1100" b="0" i="0" baseline="0">
              <a:solidFill>
                <a:sysClr val="windowText" lastClr="000000"/>
              </a:solidFill>
              <a:effectLst/>
              <a:latin typeface="+mn-lt"/>
              <a:ea typeface="+mn-ea"/>
              <a:cs typeface="+mn-cs"/>
            </a:rPr>
            <a:t>12</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14</a:t>
          </a:r>
          <a:r>
            <a:rPr lang="ja-JP" altLang="ja-JP" sz="1100" b="0" i="0" baseline="0">
              <a:solidFill>
                <a:sysClr val="windowText" lastClr="000000"/>
              </a:solidFill>
              <a:effectLst/>
              <a:latin typeface="+mn-lt"/>
              <a:ea typeface="+mn-ea"/>
              <a:cs typeface="+mn-cs"/>
            </a:rPr>
            <a:t>年度の大型施設整備（国体関連施設、学校給食施設、四万十いやしの里など）や南海トラフ地震に備えた防災関連施設の整備、合併特例債の活用、道の駅整備などによる地方債残高の増が主な理由である。選択と集中による普通建設事業の抑制や合併特例債、辺地・過疎対策事業債など交付税措置の有利な地方債の活用、繰上償還の実施など、公債費負担の適正化に努めている。 本年度は、給食施設整備事業や道の駅整備事業などの</a:t>
          </a:r>
          <a:r>
            <a:rPr lang="ja-JP" altLang="en-US" sz="1100" b="0" i="0" baseline="0">
              <a:solidFill>
                <a:sysClr val="windowText" lastClr="000000"/>
              </a:solidFill>
              <a:effectLst/>
              <a:latin typeface="+mn-lt"/>
              <a:ea typeface="+mn-ea"/>
              <a:cs typeface="+mn-cs"/>
            </a:rPr>
            <a:t>完成など</a:t>
          </a:r>
          <a:r>
            <a:rPr lang="ja-JP" altLang="ja-JP" sz="1100" b="0" i="0" baseline="0">
              <a:solidFill>
                <a:sysClr val="windowText" lastClr="000000"/>
              </a:solidFill>
              <a:effectLst/>
              <a:latin typeface="+mn-lt"/>
              <a:ea typeface="+mn-ea"/>
              <a:cs typeface="+mn-cs"/>
            </a:rPr>
            <a:t>により、</a:t>
          </a:r>
          <a:r>
            <a:rPr lang="ja-JP" altLang="en-US" sz="1100" b="0" i="0" baseline="0">
              <a:solidFill>
                <a:sysClr val="windowText" lastClr="000000"/>
              </a:solidFill>
              <a:effectLst/>
              <a:latin typeface="+mn-lt"/>
              <a:ea typeface="+mn-ea"/>
              <a:cs typeface="+mn-cs"/>
            </a:rPr>
            <a:t>借入額が償還額を下回り、</a:t>
          </a:r>
          <a:r>
            <a:rPr lang="ja-JP" altLang="ja-JP" sz="1100" b="0" i="0" baseline="0">
              <a:solidFill>
                <a:sysClr val="windowText" lastClr="000000"/>
              </a:solidFill>
              <a:effectLst/>
              <a:latin typeface="+mn-lt"/>
              <a:ea typeface="+mn-ea"/>
              <a:cs typeface="+mn-cs"/>
            </a:rPr>
            <a:t>地方債残高は</a:t>
          </a:r>
          <a:r>
            <a:rPr lang="en-US" altLang="ja-JP" sz="1100" b="0" i="0" baseline="0">
              <a:solidFill>
                <a:sysClr val="windowText" lastClr="000000"/>
              </a:solidFill>
              <a:effectLst/>
              <a:latin typeface="+mn-lt"/>
              <a:ea typeface="+mn-ea"/>
              <a:cs typeface="+mn-cs"/>
            </a:rPr>
            <a:t>339,617</a:t>
          </a:r>
          <a:r>
            <a:rPr lang="ja-JP" altLang="ja-JP" sz="1100" b="0" i="0" baseline="0">
              <a:solidFill>
                <a:sysClr val="windowText" lastClr="000000"/>
              </a:solidFill>
              <a:effectLst/>
              <a:latin typeface="+mn-lt"/>
              <a:ea typeface="+mn-ea"/>
              <a:cs typeface="+mn-cs"/>
            </a:rPr>
            <a:t>千円</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している。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24003</xdr:rowOff>
    </xdr:from>
    <xdr:to>
      <xdr:col>24</xdr:col>
      <xdr:colOff>558800</xdr:colOff>
      <xdr:row>16</xdr:row>
      <xdr:rowOff>31483</xdr:rowOff>
    </xdr:to>
    <xdr:cxnSp macro="">
      <xdr:nvCxnSpPr>
        <xdr:cNvPr id="445" name="直線コネクタ 444"/>
        <xdr:cNvCxnSpPr/>
      </xdr:nvCxnSpPr>
      <xdr:spPr>
        <a:xfrm flipV="1">
          <a:off x="16179800" y="2767203"/>
          <a:ext cx="8382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31483</xdr:rowOff>
    </xdr:from>
    <xdr:to>
      <xdr:col>23</xdr:col>
      <xdr:colOff>406400</xdr:colOff>
      <xdr:row>16</xdr:row>
      <xdr:rowOff>51270</xdr:rowOff>
    </xdr:to>
    <xdr:cxnSp macro="">
      <xdr:nvCxnSpPr>
        <xdr:cNvPr id="448" name="直線コネクタ 447"/>
        <xdr:cNvCxnSpPr/>
      </xdr:nvCxnSpPr>
      <xdr:spPr>
        <a:xfrm flipV="1">
          <a:off x="15290800" y="2774683"/>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51270</xdr:rowOff>
    </xdr:from>
    <xdr:to>
      <xdr:col>22</xdr:col>
      <xdr:colOff>203200</xdr:colOff>
      <xdr:row>16</xdr:row>
      <xdr:rowOff>54407</xdr:rowOff>
    </xdr:to>
    <xdr:cxnSp macro="">
      <xdr:nvCxnSpPr>
        <xdr:cNvPr id="451" name="直線コネクタ 450"/>
        <xdr:cNvCxnSpPr/>
      </xdr:nvCxnSpPr>
      <xdr:spPr>
        <a:xfrm flipV="1">
          <a:off x="14401800" y="2794470"/>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27623</xdr:rowOff>
    </xdr:from>
    <xdr:to>
      <xdr:col>21</xdr:col>
      <xdr:colOff>0</xdr:colOff>
      <xdr:row>16</xdr:row>
      <xdr:rowOff>54407</xdr:rowOff>
    </xdr:to>
    <xdr:cxnSp macro="">
      <xdr:nvCxnSpPr>
        <xdr:cNvPr id="454" name="直線コネクタ 453"/>
        <xdr:cNvCxnSpPr/>
      </xdr:nvCxnSpPr>
      <xdr:spPr>
        <a:xfrm>
          <a:off x="13512800" y="2770823"/>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144653</xdr:rowOff>
    </xdr:from>
    <xdr:to>
      <xdr:col>24</xdr:col>
      <xdr:colOff>609600</xdr:colOff>
      <xdr:row>16</xdr:row>
      <xdr:rowOff>74803</xdr:rowOff>
    </xdr:to>
    <xdr:sp macro="" textlink="">
      <xdr:nvSpPr>
        <xdr:cNvPr id="464" name="円/楕円 463"/>
        <xdr:cNvSpPr/>
      </xdr:nvSpPr>
      <xdr:spPr>
        <a:xfrm>
          <a:off x="169672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116730</xdr:rowOff>
    </xdr:from>
    <xdr:ext cx="762000" cy="259045"/>
    <xdr:sp macro="" textlink="">
      <xdr:nvSpPr>
        <xdr:cNvPr id="465" name="将来負担の状況該当値テキスト"/>
        <xdr:cNvSpPr txBox="1"/>
      </xdr:nvSpPr>
      <xdr:spPr>
        <a:xfrm>
          <a:off x="17106900" y="2688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152133</xdr:rowOff>
    </xdr:from>
    <xdr:to>
      <xdr:col>23</xdr:col>
      <xdr:colOff>457200</xdr:colOff>
      <xdr:row>16</xdr:row>
      <xdr:rowOff>82283</xdr:rowOff>
    </xdr:to>
    <xdr:sp macro="" textlink="">
      <xdr:nvSpPr>
        <xdr:cNvPr id="466" name="円/楕円 465"/>
        <xdr:cNvSpPr/>
      </xdr:nvSpPr>
      <xdr:spPr>
        <a:xfrm>
          <a:off x="16129000" y="272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67060</xdr:rowOff>
    </xdr:from>
    <xdr:ext cx="736600" cy="259045"/>
    <xdr:sp macro="" textlink="">
      <xdr:nvSpPr>
        <xdr:cNvPr id="467" name="テキスト ボックス 466"/>
        <xdr:cNvSpPr txBox="1"/>
      </xdr:nvSpPr>
      <xdr:spPr>
        <a:xfrm>
          <a:off x="15798800" y="281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470</xdr:rowOff>
    </xdr:from>
    <xdr:to>
      <xdr:col>22</xdr:col>
      <xdr:colOff>254000</xdr:colOff>
      <xdr:row>16</xdr:row>
      <xdr:rowOff>102070</xdr:rowOff>
    </xdr:to>
    <xdr:sp macro="" textlink="">
      <xdr:nvSpPr>
        <xdr:cNvPr id="468" name="円/楕円 467"/>
        <xdr:cNvSpPr/>
      </xdr:nvSpPr>
      <xdr:spPr>
        <a:xfrm>
          <a:off x="15240000" y="274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86847</xdr:rowOff>
    </xdr:from>
    <xdr:ext cx="762000" cy="259045"/>
    <xdr:sp macro="" textlink="">
      <xdr:nvSpPr>
        <xdr:cNvPr id="469" name="テキスト ボックス 468"/>
        <xdr:cNvSpPr txBox="1"/>
      </xdr:nvSpPr>
      <xdr:spPr>
        <a:xfrm>
          <a:off x="14909800" y="283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3607</xdr:rowOff>
    </xdr:from>
    <xdr:to>
      <xdr:col>21</xdr:col>
      <xdr:colOff>50800</xdr:colOff>
      <xdr:row>16</xdr:row>
      <xdr:rowOff>105207</xdr:rowOff>
    </xdr:to>
    <xdr:sp macro="" textlink="">
      <xdr:nvSpPr>
        <xdr:cNvPr id="470" name="円/楕円 469"/>
        <xdr:cNvSpPr/>
      </xdr:nvSpPr>
      <xdr:spPr>
        <a:xfrm>
          <a:off x="14351000" y="274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89984</xdr:rowOff>
    </xdr:from>
    <xdr:ext cx="762000" cy="259045"/>
    <xdr:sp macro="" textlink="">
      <xdr:nvSpPr>
        <xdr:cNvPr id="471" name="テキスト ボックス 470"/>
        <xdr:cNvSpPr txBox="1"/>
      </xdr:nvSpPr>
      <xdr:spPr>
        <a:xfrm>
          <a:off x="14020800" y="283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148273</xdr:rowOff>
    </xdr:from>
    <xdr:to>
      <xdr:col>19</xdr:col>
      <xdr:colOff>533400</xdr:colOff>
      <xdr:row>16</xdr:row>
      <xdr:rowOff>78423</xdr:rowOff>
    </xdr:to>
    <xdr:sp macro="" textlink="">
      <xdr:nvSpPr>
        <xdr:cNvPr id="472" name="円/楕円 471"/>
        <xdr:cNvSpPr/>
      </xdr:nvSpPr>
      <xdr:spPr>
        <a:xfrm>
          <a:off x="13462000" y="272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63200</xdr:rowOff>
    </xdr:from>
    <xdr:ext cx="762000" cy="259045"/>
    <xdr:sp macro="" textlink="">
      <xdr:nvSpPr>
        <xdr:cNvPr id="473" name="テキスト ボックス 472"/>
        <xdr:cNvSpPr txBox="1"/>
      </xdr:nvSpPr>
      <xdr:spPr>
        <a:xfrm>
          <a:off x="13131800" y="280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高知県四万十市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34,757
34,642
632.29
21,702,595
21,296,327
241,395
12,105,985
26,513,327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131.0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ysClr val="windowText" lastClr="000000"/>
              </a:solidFill>
              <a:effectLst/>
              <a:latin typeface="+mn-lt"/>
              <a:ea typeface="+mn-ea"/>
              <a:cs typeface="+mn-cs"/>
            </a:rPr>
            <a:t>　本年度は、</a:t>
          </a:r>
          <a:r>
            <a:rPr lang="ja-JP" altLang="en-US" sz="1100" b="0" i="0" baseline="0">
              <a:solidFill>
                <a:sysClr val="windowText" lastClr="000000"/>
              </a:solidFill>
              <a:effectLst/>
              <a:latin typeface="+mn-lt"/>
              <a:ea typeface="+mn-ea"/>
              <a:cs typeface="+mn-cs"/>
            </a:rPr>
            <a:t>市民病院支援にかかる職員給与カットの影響</a:t>
          </a:r>
          <a:r>
            <a:rPr lang="ja-JP" altLang="ja-JP" sz="1100" b="0" i="0" baseline="0">
              <a:solidFill>
                <a:sysClr val="windowText" lastClr="000000"/>
              </a:solidFill>
              <a:effectLst/>
              <a:latin typeface="+mn-lt"/>
              <a:ea typeface="+mn-ea"/>
              <a:cs typeface="+mn-cs"/>
            </a:rPr>
            <a:t>などにより経常経費充当一般財源は</a:t>
          </a:r>
          <a:r>
            <a:rPr lang="en-US" altLang="ja-JP" sz="1100" b="0" i="0" baseline="0">
              <a:solidFill>
                <a:sysClr val="windowText" lastClr="000000"/>
              </a:solidFill>
              <a:effectLst/>
              <a:latin typeface="+mn-lt"/>
              <a:ea typeface="+mn-ea"/>
              <a:cs typeface="+mn-cs"/>
            </a:rPr>
            <a:t>96,924</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3.3</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したが、歳入経常一般財源が前年度より</a:t>
          </a:r>
          <a:r>
            <a:rPr lang="en-US" altLang="ja-JP" sz="1100" b="0" i="0" baseline="0">
              <a:solidFill>
                <a:sysClr val="windowText" lastClr="000000"/>
              </a:solidFill>
              <a:effectLst/>
              <a:latin typeface="+mn-lt"/>
              <a:ea typeface="+mn-ea"/>
              <a:cs typeface="+mn-cs"/>
            </a:rPr>
            <a:t>4.1</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したことにより、対前年度比</a:t>
          </a:r>
          <a:r>
            <a:rPr lang="en-US" altLang="ja-JP" sz="1100" b="0" i="0" baseline="0">
              <a:solidFill>
                <a:sysClr val="windowText" lastClr="000000"/>
              </a:solidFill>
              <a:effectLst/>
              <a:latin typeface="+mn-lt"/>
              <a:ea typeface="+mn-ea"/>
              <a:cs typeface="+mn-cs"/>
            </a:rPr>
            <a:t>0.2</a:t>
          </a:r>
          <a:r>
            <a:rPr lang="ja-JP" altLang="ja-JP" sz="1100" b="0" i="0" baseline="0">
              <a:solidFill>
                <a:sysClr val="windowText" lastClr="000000"/>
              </a:solidFill>
              <a:effectLst/>
              <a:latin typeface="+mn-lt"/>
              <a:ea typeface="+mn-ea"/>
              <a:cs typeface="+mn-cs"/>
            </a:rPr>
            <a:t>ポイントの</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となっている。類似団体平均と比較して</a:t>
          </a:r>
          <a:r>
            <a:rPr lang="en-US" altLang="ja-JP" sz="1100" b="0" i="0" baseline="0">
              <a:solidFill>
                <a:sysClr val="windowText" lastClr="000000"/>
              </a:solidFill>
              <a:effectLst/>
              <a:latin typeface="+mn-lt"/>
              <a:ea typeface="+mn-ea"/>
              <a:cs typeface="+mn-cs"/>
            </a:rPr>
            <a:t>0.9</a:t>
          </a:r>
          <a:r>
            <a:rPr lang="ja-JP" altLang="ja-JP" sz="1100" b="0" i="0" baseline="0">
              <a:solidFill>
                <a:sysClr val="windowText" lastClr="000000"/>
              </a:solidFill>
              <a:effectLst/>
              <a:latin typeface="+mn-lt"/>
              <a:ea typeface="+mn-ea"/>
              <a:cs typeface="+mn-cs"/>
            </a:rPr>
            <a:t>ポイント下回ったが、類似団体と比較して、行政面積が広大で保育所数が多く、それら保育所と公民館などの施設関係職員数が多い状況に変わりはなく、保育所の統廃合、公民館</a:t>
          </a:r>
          <a:r>
            <a:rPr lang="ja-JP" altLang="en-US" sz="1100" b="0" i="0" baseline="0">
              <a:solidFill>
                <a:sysClr val="windowText" lastClr="000000"/>
              </a:solidFill>
              <a:effectLst/>
              <a:latin typeface="+mn-lt"/>
              <a:ea typeface="+mn-ea"/>
              <a:cs typeface="+mn-cs"/>
            </a:rPr>
            <a:t>など</a:t>
          </a:r>
          <a:r>
            <a:rPr lang="ja-JP" altLang="ja-JP" sz="1100" b="0" i="0" baseline="0">
              <a:solidFill>
                <a:sysClr val="windowText" lastClr="000000"/>
              </a:solidFill>
              <a:effectLst/>
              <a:latin typeface="+mn-lt"/>
              <a:ea typeface="+mn-ea"/>
              <a:cs typeface="+mn-cs"/>
            </a:rPr>
            <a:t>の運営体制の見直しなどによる職員数の適正化と、給与水準の適正化を検討していく必要がある。 </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88900</xdr:rowOff>
    </xdr:from>
    <xdr:to>
      <xdr:col>7</xdr:col>
      <xdr:colOff>15875</xdr:colOff>
      <xdr:row>36</xdr:row>
      <xdr:rowOff>104140</xdr:rowOff>
    </xdr:to>
    <xdr:cxnSp macro="">
      <xdr:nvCxnSpPr>
        <xdr:cNvPr id="66" name="直線コネクタ 65"/>
        <xdr:cNvCxnSpPr/>
      </xdr:nvCxnSpPr>
      <xdr:spPr>
        <a:xfrm>
          <a:off x="3987800" y="6261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88900</xdr:rowOff>
    </xdr:from>
    <xdr:to>
      <xdr:col>5</xdr:col>
      <xdr:colOff>549275</xdr:colOff>
      <xdr:row>36</xdr:row>
      <xdr:rowOff>142240</xdr:rowOff>
    </xdr:to>
    <xdr:cxnSp macro="">
      <xdr:nvCxnSpPr>
        <xdr:cNvPr id="69" name="直線コネクタ 68"/>
        <xdr:cNvCxnSpPr/>
      </xdr:nvCxnSpPr>
      <xdr:spPr>
        <a:xfrm flipV="1">
          <a:off x="3098800" y="6261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142240</xdr:rowOff>
    </xdr:from>
    <xdr:to>
      <xdr:col>4</xdr:col>
      <xdr:colOff>346075</xdr:colOff>
      <xdr:row>36</xdr:row>
      <xdr:rowOff>165100</xdr:rowOff>
    </xdr:to>
    <xdr:cxnSp macro="">
      <xdr:nvCxnSpPr>
        <xdr:cNvPr id="72" name="直線コネクタ 71"/>
        <xdr:cNvCxnSpPr/>
      </xdr:nvCxnSpPr>
      <xdr:spPr>
        <a:xfrm flipV="1">
          <a:off x="2209800" y="631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37</xdr:row>
      <xdr:rowOff>138430</xdr:rowOff>
    </xdr:to>
    <xdr:cxnSp macro="">
      <xdr:nvCxnSpPr>
        <xdr:cNvPr id="75" name="直線コネクタ 74"/>
        <xdr:cNvCxnSpPr/>
      </xdr:nvCxnSpPr>
      <xdr:spPr>
        <a:xfrm flipV="1">
          <a:off x="1320800" y="63373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5" name="円/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69867</xdr:rowOff>
    </xdr:from>
    <xdr:ext cx="762000" cy="259045"/>
    <xdr:sp macro="" textlink="">
      <xdr:nvSpPr>
        <xdr:cNvPr id="86"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38100</xdr:rowOff>
    </xdr:from>
    <xdr:to>
      <xdr:col>5</xdr:col>
      <xdr:colOff>600075</xdr:colOff>
      <xdr:row>36</xdr:row>
      <xdr:rowOff>139700</xdr:rowOff>
    </xdr:to>
    <xdr:sp macro="" textlink="">
      <xdr:nvSpPr>
        <xdr:cNvPr id="87" name="円/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91440</xdr:rowOff>
    </xdr:from>
    <xdr:to>
      <xdr:col>4</xdr:col>
      <xdr:colOff>396875</xdr:colOff>
      <xdr:row>37</xdr:row>
      <xdr:rowOff>21590</xdr:rowOff>
    </xdr:to>
    <xdr:sp macro="" textlink="">
      <xdr:nvSpPr>
        <xdr:cNvPr id="89" name="円/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90" name="テキスト ボックス 89"/>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91" name="円/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29227</xdr:rowOff>
    </xdr:from>
    <xdr:ext cx="762000" cy="259045"/>
    <xdr:sp macro="" textlink="">
      <xdr:nvSpPr>
        <xdr:cNvPr id="92" name="テキスト ボックス 91"/>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93" name="円/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　類似団体平均を大きく下回るのは、直営での施設管理業務が多いことが要因と考えられる。本年度は、物件費に係る経常一般財源が</a:t>
          </a:r>
          <a:r>
            <a:rPr lang="ja-JP" altLang="en-US" sz="1100" b="0" i="0" baseline="0">
              <a:solidFill>
                <a:sysClr val="windowText" lastClr="000000"/>
              </a:solidFill>
              <a:effectLst/>
              <a:latin typeface="+mn-lt"/>
              <a:ea typeface="+mn-ea"/>
              <a:cs typeface="+mn-cs"/>
            </a:rPr>
            <a:t>図書館の民間委託などにより</a:t>
          </a:r>
          <a:r>
            <a:rPr lang="ja-JP" altLang="ja-JP" sz="1100" b="0" i="0" baseline="0">
              <a:solidFill>
                <a:sysClr val="windowText" lastClr="000000"/>
              </a:solidFill>
              <a:effectLst/>
              <a:latin typeface="+mn-lt"/>
              <a:ea typeface="+mn-ea"/>
              <a:cs typeface="+mn-cs"/>
            </a:rPr>
            <a:t>増加（対前年度比</a:t>
          </a:r>
          <a:r>
            <a:rPr lang="en-US" altLang="ja-JP" sz="1100" b="0" i="0" baseline="0">
              <a:solidFill>
                <a:sysClr val="windowText" lastClr="000000"/>
              </a:solidFill>
              <a:effectLst/>
              <a:latin typeface="+mn-lt"/>
              <a:ea typeface="+mn-ea"/>
              <a:cs typeface="+mn-cs"/>
            </a:rPr>
            <a:t>3.9</a:t>
          </a:r>
          <a:r>
            <a:rPr lang="ja-JP" altLang="ja-JP" sz="1100" b="0" i="0" baseline="0">
              <a:solidFill>
                <a:sysClr val="windowText" lastClr="000000"/>
              </a:solidFill>
              <a:effectLst/>
              <a:latin typeface="+mn-lt"/>
              <a:ea typeface="+mn-ea"/>
              <a:cs typeface="+mn-cs"/>
            </a:rPr>
            <a:t>％増）している</a:t>
          </a:r>
          <a:r>
            <a:rPr lang="ja-JP" altLang="en-US" sz="1100" b="0" i="0" baseline="0">
              <a:solidFill>
                <a:sysClr val="windowText" lastClr="000000"/>
              </a:solidFill>
              <a:effectLst/>
              <a:latin typeface="+mn-lt"/>
              <a:ea typeface="+mn-ea"/>
              <a:cs typeface="+mn-cs"/>
            </a:rPr>
            <a:t>うえ</a:t>
          </a:r>
          <a:r>
            <a:rPr lang="ja-JP" altLang="ja-JP" sz="1100" b="0" i="0" baseline="0">
              <a:solidFill>
                <a:sysClr val="windowText" lastClr="000000"/>
              </a:solidFill>
              <a:effectLst/>
              <a:latin typeface="+mn-lt"/>
              <a:ea typeface="+mn-ea"/>
              <a:cs typeface="+mn-cs"/>
            </a:rPr>
            <a:t>、比率算定の分母となる歳入経常一般財源</a:t>
          </a:r>
          <a:r>
            <a:rPr lang="ja-JP" altLang="en-US" sz="1100" b="0" i="0" baseline="0">
              <a:solidFill>
                <a:sysClr val="windowText" lastClr="000000"/>
              </a:solidFill>
              <a:effectLst/>
              <a:latin typeface="+mn-lt"/>
              <a:ea typeface="+mn-ea"/>
              <a:cs typeface="+mn-cs"/>
            </a:rPr>
            <a:t>が減少</a:t>
          </a:r>
          <a:r>
            <a:rPr lang="ja-JP" altLang="ja-JP" sz="1100" b="0" i="0" baseline="0">
              <a:solidFill>
                <a:sysClr val="windowText" lastClr="000000"/>
              </a:solidFill>
              <a:effectLst/>
              <a:latin typeface="+mn-lt"/>
              <a:ea typeface="+mn-ea"/>
              <a:cs typeface="+mn-cs"/>
            </a:rPr>
            <a:t>（対前年度比</a:t>
          </a:r>
          <a:r>
            <a:rPr lang="en-US" altLang="ja-JP" sz="1100" b="0" i="0" baseline="0">
              <a:solidFill>
                <a:sysClr val="windowText" lastClr="000000"/>
              </a:solidFill>
              <a:effectLst/>
              <a:latin typeface="+mn-lt"/>
              <a:ea typeface="+mn-ea"/>
              <a:cs typeface="+mn-cs"/>
            </a:rPr>
            <a:t>4.1</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）しており、前年度比で</a:t>
          </a:r>
          <a:r>
            <a:rPr lang="en-US" altLang="ja-JP" sz="1100" b="0" i="0" baseline="0">
              <a:solidFill>
                <a:sysClr val="windowText" lastClr="000000"/>
              </a:solidFill>
              <a:effectLst/>
              <a:latin typeface="+mn-lt"/>
              <a:ea typeface="+mn-ea"/>
              <a:cs typeface="+mn-cs"/>
            </a:rPr>
            <a:t>0.8</a:t>
          </a:r>
          <a:r>
            <a:rPr lang="ja-JP" altLang="ja-JP" sz="1100" b="0" i="0" baseline="0">
              <a:solidFill>
                <a:sysClr val="windowText" lastClr="000000"/>
              </a:solidFill>
              <a:effectLst/>
              <a:latin typeface="+mn-lt"/>
              <a:ea typeface="+mn-ea"/>
              <a:cs typeface="+mn-cs"/>
            </a:rPr>
            <a:t>ポイント増加している。今後も、行政改革に引続き取り組み、歳出の削減に努める。 </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9979</xdr:rowOff>
    </xdr:from>
    <xdr:to>
      <xdr:col>24</xdr:col>
      <xdr:colOff>31750</xdr:colOff>
      <xdr:row>15</xdr:row>
      <xdr:rowOff>97064</xdr:rowOff>
    </xdr:to>
    <xdr:cxnSp macro="">
      <xdr:nvCxnSpPr>
        <xdr:cNvPr id="129" name="直線コネクタ 128"/>
        <xdr:cNvCxnSpPr/>
      </xdr:nvCxnSpPr>
      <xdr:spPr>
        <a:xfrm>
          <a:off x="15671800" y="2581729"/>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170543</xdr:rowOff>
    </xdr:from>
    <xdr:to>
      <xdr:col>22</xdr:col>
      <xdr:colOff>565150</xdr:colOff>
      <xdr:row>15</xdr:row>
      <xdr:rowOff>9979</xdr:rowOff>
    </xdr:to>
    <xdr:cxnSp macro="">
      <xdr:nvCxnSpPr>
        <xdr:cNvPr id="132" name="直線コネクタ 131"/>
        <xdr:cNvCxnSpPr/>
      </xdr:nvCxnSpPr>
      <xdr:spPr>
        <a:xfrm>
          <a:off x="14782800" y="25708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148771</xdr:rowOff>
    </xdr:from>
    <xdr:to>
      <xdr:col>21</xdr:col>
      <xdr:colOff>361950</xdr:colOff>
      <xdr:row>14</xdr:row>
      <xdr:rowOff>170543</xdr:rowOff>
    </xdr:to>
    <xdr:cxnSp macro="">
      <xdr:nvCxnSpPr>
        <xdr:cNvPr id="135" name="直線コネクタ 134"/>
        <xdr:cNvCxnSpPr/>
      </xdr:nvCxnSpPr>
      <xdr:spPr>
        <a:xfrm>
          <a:off x="13893800" y="25490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105229</xdr:rowOff>
    </xdr:from>
    <xdr:to>
      <xdr:col>20</xdr:col>
      <xdr:colOff>158750</xdr:colOff>
      <xdr:row>14</xdr:row>
      <xdr:rowOff>148771</xdr:rowOff>
    </xdr:to>
    <xdr:cxnSp macro="">
      <xdr:nvCxnSpPr>
        <xdr:cNvPr id="138" name="直線コネクタ 137"/>
        <xdr:cNvCxnSpPr/>
      </xdr:nvCxnSpPr>
      <xdr:spPr>
        <a:xfrm>
          <a:off x="13004800" y="25055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46264</xdr:rowOff>
    </xdr:from>
    <xdr:to>
      <xdr:col>24</xdr:col>
      <xdr:colOff>82550</xdr:colOff>
      <xdr:row>15</xdr:row>
      <xdr:rowOff>147864</xdr:rowOff>
    </xdr:to>
    <xdr:sp macro="" textlink="">
      <xdr:nvSpPr>
        <xdr:cNvPr id="148" name="円/楕円 147"/>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62791</xdr:rowOff>
    </xdr:from>
    <xdr:ext cx="762000" cy="259045"/>
    <xdr:sp macro="" textlink="">
      <xdr:nvSpPr>
        <xdr:cNvPr id="149" name="物件費該当値テキスト"/>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130629</xdr:rowOff>
    </xdr:from>
    <xdr:to>
      <xdr:col>22</xdr:col>
      <xdr:colOff>615950</xdr:colOff>
      <xdr:row>15</xdr:row>
      <xdr:rowOff>60779</xdr:rowOff>
    </xdr:to>
    <xdr:sp macro="" textlink="">
      <xdr:nvSpPr>
        <xdr:cNvPr id="150" name="円/楕円 149"/>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70956</xdr:rowOff>
    </xdr:from>
    <xdr:ext cx="736600" cy="259045"/>
    <xdr:sp macro="" textlink="">
      <xdr:nvSpPr>
        <xdr:cNvPr id="151" name="テキスト ボックス 150"/>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119743</xdr:rowOff>
    </xdr:from>
    <xdr:to>
      <xdr:col>21</xdr:col>
      <xdr:colOff>412750</xdr:colOff>
      <xdr:row>15</xdr:row>
      <xdr:rowOff>49893</xdr:rowOff>
    </xdr:to>
    <xdr:sp macro="" textlink="">
      <xdr:nvSpPr>
        <xdr:cNvPr id="152" name="円/楕円 151"/>
        <xdr:cNvSpPr/>
      </xdr:nvSpPr>
      <xdr:spPr>
        <a:xfrm>
          <a:off x="14732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60070</xdr:rowOff>
    </xdr:from>
    <xdr:ext cx="762000" cy="259045"/>
    <xdr:sp macro="" textlink="">
      <xdr:nvSpPr>
        <xdr:cNvPr id="153" name="テキスト ボックス 152"/>
        <xdr:cNvSpPr txBox="1"/>
      </xdr:nvSpPr>
      <xdr:spPr>
        <a:xfrm>
          <a:off x="14401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97971</xdr:rowOff>
    </xdr:from>
    <xdr:to>
      <xdr:col>20</xdr:col>
      <xdr:colOff>209550</xdr:colOff>
      <xdr:row>15</xdr:row>
      <xdr:rowOff>28121</xdr:rowOff>
    </xdr:to>
    <xdr:sp macro="" textlink="">
      <xdr:nvSpPr>
        <xdr:cNvPr id="154" name="円/楕円 153"/>
        <xdr:cNvSpPr/>
      </xdr:nvSpPr>
      <xdr:spPr>
        <a:xfrm>
          <a:off x="13843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38298</xdr:rowOff>
    </xdr:from>
    <xdr:ext cx="762000" cy="259045"/>
    <xdr:sp macro="" textlink="">
      <xdr:nvSpPr>
        <xdr:cNvPr id="155" name="テキスト ボックス 154"/>
        <xdr:cNvSpPr txBox="1"/>
      </xdr:nvSpPr>
      <xdr:spPr>
        <a:xfrm>
          <a:off x="13512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54429</xdr:rowOff>
    </xdr:from>
    <xdr:to>
      <xdr:col>19</xdr:col>
      <xdr:colOff>6350</xdr:colOff>
      <xdr:row>14</xdr:row>
      <xdr:rowOff>156029</xdr:rowOff>
    </xdr:to>
    <xdr:sp macro="" textlink="">
      <xdr:nvSpPr>
        <xdr:cNvPr id="156" name="円/楕円 155"/>
        <xdr:cNvSpPr/>
      </xdr:nvSpPr>
      <xdr:spPr>
        <a:xfrm>
          <a:off x="12954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166206</xdr:rowOff>
    </xdr:from>
    <xdr:ext cx="762000" cy="259045"/>
    <xdr:sp macro="" textlink="">
      <xdr:nvSpPr>
        <xdr:cNvPr id="157" name="テキスト ボックス 156"/>
        <xdr:cNvSpPr txBox="1"/>
      </xdr:nvSpPr>
      <xdr:spPr>
        <a:xfrm>
          <a:off x="12623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扶助費に係る経常収支比率は類似団体平均を</a:t>
          </a:r>
          <a:r>
            <a:rPr lang="en-US" altLang="ja-JP" sz="1100" b="0" i="0" baseline="0">
              <a:solidFill>
                <a:sysClr val="windowText" lastClr="000000"/>
              </a:solidFill>
              <a:effectLst/>
              <a:latin typeface="+mn-lt"/>
              <a:ea typeface="+mn-ea"/>
              <a:cs typeface="+mn-cs"/>
            </a:rPr>
            <a:t>0.5</a:t>
          </a:r>
          <a:r>
            <a:rPr lang="ja-JP" altLang="ja-JP" sz="1100" b="0" i="0" baseline="0">
              <a:solidFill>
                <a:sysClr val="windowText" lastClr="000000"/>
              </a:solidFill>
              <a:effectLst/>
              <a:latin typeface="+mn-lt"/>
              <a:ea typeface="+mn-ea"/>
              <a:cs typeface="+mn-cs"/>
            </a:rPr>
            <a:t>ポイント上回って</a:t>
          </a:r>
          <a:r>
            <a:rPr lang="ja-JP" altLang="en-US" sz="1100" b="0" i="0" baseline="0">
              <a:solidFill>
                <a:sysClr val="windowText" lastClr="000000"/>
              </a:solidFill>
              <a:effectLst/>
              <a:latin typeface="+mn-lt"/>
              <a:ea typeface="+mn-ea"/>
              <a:cs typeface="+mn-cs"/>
            </a:rPr>
            <a:t>いる。また、前年度と比較すると、</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経常経費充当一般財源は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25,690</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千円、</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2.3</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減少</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したが、歳入経常一般財源が前年度より</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4.1</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減少</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したことにより、対前年度比</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0.2</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ポイントの</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増加</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となっている。</a:t>
          </a:r>
          <a:r>
            <a:rPr lang="ja-JP" altLang="ja-JP" sz="1100" b="0" i="0" baseline="0">
              <a:solidFill>
                <a:sysClr val="windowText" lastClr="000000"/>
              </a:solidFill>
              <a:effectLst/>
              <a:latin typeface="+mn-lt"/>
              <a:ea typeface="+mn-ea"/>
              <a:cs typeface="+mn-cs"/>
            </a:rPr>
            <a:t>その要因としては、児童扶養手当、児童手当の減少</a:t>
          </a:r>
          <a:r>
            <a:rPr lang="ja-JP" altLang="en-US" sz="1100" b="0" i="0" baseline="0">
              <a:solidFill>
                <a:sysClr val="windowText" lastClr="000000"/>
              </a:solidFill>
              <a:effectLst/>
              <a:latin typeface="+mn-lt"/>
              <a:ea typeface="+mn-ea"/>
              <a:cs typeface="+mn-cs"/>
            </a:rPr>
            <a:t>など</a:t>
          </a:r>
          <a:r>
            <a:rPr lang="ja-JP" altLang="ja-JP" sz="1100" b="0" i="0" baseline="0">
              <a:solidFill>
                <a:sysClr val="windowText" lastClr="000000"/>
              </a:solidFill>
              <a:effectLst/>
              <a:latin typeface="+mn-lt"/>
              <a:ea typeface="+mn-ea"/>
              <a:cs typeface="+mn-cs"/>
            </a:rPr>
            <a:t>が主なものである。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今後も</a:t>
          </a:r>
          <a:r>
            <a:rPr lang="ja-JP" altLang="ja-JP" sz="1100" b="0" i="0" baseline="0">
              <a:solidFill>
                <a:sysClr val="windowText" lastClr="000000"/>
              </a:solidFill>
              <a:effectLst/>
              <a:latin typeface="+mn-lt"/>
              <a:ea typeface="+mn-ea"/>
              <a:cs typeface="+mn-cs"/>
            </a:rPr>
            <a:t>高齢化の進展による高齢者人口の増加</a:t>
          </a:r>
          <a:r>
            <a:rPr lang="ja-JP" altLang="en-US" sz="1100" b="0" i="0" baseline="0">
              <a:solidFill>
                <a:sysClr val="windowText" lastClr="000000"/>
              </a:solidFill>
              <a:effectLst/>
              <a:latin typeface="+mn-lt"/>
              <a:ea typeface="+mn-ea"/>
              <a:cs typeface="+mn-cs"/>
            </a:rPr>
            <a:t>など、</a:t>
          </a:r>
          <a:r>
            <a:rPr lang="ja-JP" altLang="ja-JP" sz="1100" b="0" i="0" baseline="0">
              <a:solidFill>
                <a:sysClr val="windowText" lastClr="000000"/>
              </a:solidFill>
              <a:effectLst/>
              <a:latin typeface="+mn-lt"/>
              <a:ea typeface="+mn-ea"/>
              <a:cs typeface="+mn-cs"/>
            </a:rPr>
            <a:t>扶助費の増加が見込まれるため、資格審査等の適正化に努める。 </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56243</xdr:rowOff>
    </xdr:from>
    <xdr:to>
      <xdr:col>7</xdr:col>
      <xdr:colOff>15875</xdr:colOff>
      <xdr:row>56</xdr:row>
      <xdr:rowOff>78015</xdr:rowOff>
    </xdr:to>
    <xdr:cxnSp macro="">
      <xdr:nvCxnSpPr>
        <xdr:cNvPr id="192" name="直線コネクタ 191"/>
        <xdr:cNvCxnSpPr/>
      </xdr:nvCxnSpPr>
      <xdr:spPr>
        <a:xfrm>
          <a:off x="3987800" y="96574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56243</xdr:rowOff>
    </xdr:from>
    <xdr:to>
      <xdr:col>5</xdr:col>
      <xdr:colOff>549275</xdr:colOff>
      <xdr:row>56</xdr:row>
      <xdr:rowOff>99785</xdr:rowOff>
    </xdr:to>
    <xdr:cxnSp macro="">
      <xdr:nvCxnSpPr>
        <xdr:cNvPr id="195" name="直線コネクタ 194"/>
        <xdr:cNvCxnSpPr/>
      </xdr:nvCxnSpPr>
      <xdr:spPr>
        <a:xfrm flipV="1">
          <a:off x="3098800" y="9657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23585</xdr:rowOff>
    </xdr:from>
    <xdr:to>
      <xdr:col>4</xdr:col>
      <xdr:colOff>346075</xdr:colOff>
      <xdr:row>56</xdr:row>
      <xdr:rowOff>99785</xdr:rowOff>
    </xdr:to>
    <xdr:cxnSp macro="">
      <xdr:nvCxnSpPr>
        <xdr:cNvPr id="198" name="直線コネクタ 197"/>
        <xdr:cNvCxnSpPr/>
      </xdr:nvCxnSpPr>
      <xdr:spPr>
        <a:xfrm>
          <a:off x="2209800" y="96247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23585</xdr:rowOff>
    </xdr:to>
    <xdr:cxnSp macro="">
      <xdr:nvCxnSpPr>
        <xdr:cNvPr id="201" name="直線コネクタ 200"/>
        <xdr:cNvCxnSpPr/>
      </xdr:nvCxnSpPr>
      <xdr:spPr>
        <a:xfrm>
          <a:off x="1320800" y="9613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11" name="円/楕円 210"/>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170742</xdr:rowOff>
    </xdr:from>
    <xdr:ext cx="762000" cy="259045"/>
    <xdr:sp macro="" textlink="">
      <xdr:nvSpPr>
        <xdr:cNvPr id="212"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5443</xdr:rowOff>
    </xdr:from>
    <xdr:to>
      <xdr:col>5</xdr:col>
      <xdr:colOff>600075</xdr:colOff>
      <xdr:row>56</xdr:row>
      <xdr:rowOff>107043</xdr:rowOff>
    </xdr:to>
    <xdr:sp macro="" textlink="">
      <xdr:nvSpPr>
        <xdr:cNvPr id="213" name="円/楕円 212"/>
        <xdr:cNvSpPr/>
      </xdr:nvSpPr>
      <xdr:spPr>
        <a:xfrm>
          <a:off x="3937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214" name="テキスト ボックス 213"/>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48985</xdr:rowOff>
    </xdr:from>
    <xdr:to>
      <xdr:col>4</xdr:col>
      <xdr:colOff>396875</xdr:colOff>
      <xdr:row>56</xdr:row>
      <xdr:rowOff>150585</xdr:rowOff>
    </xdr:to>
    <xdr:sp macro="" textlink="">
      <xdr:nvSpPr>
        <xdr:cNvPr id="215" name="円/楕円 214"/>
        <xdr:cNvSpPr/>
      </xdr:nvSpPr>
      <xdr:spPr>
        <a:xfrm>
          <a:off x="3048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135362</xdr:rowOff>
    </xdr:from>
    <xdr:ext cx="762000" cy="259045"/>
    <xdr:sp macro="" textlink="">
      <xdr:nvSpPr>
        <xdr:cNvPr id="216" name="テキスト ボックス 21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144235</xdr:rowOff>
    </xdr:from>
    <xdr:to>
      <xdr:col>3</xdr:col>
      <xdr:colOff>193675</xdr:colOff>
      <xdr:row>56</xdr:row>
      <xdr:rowOff>74385</xdr:rowOff>
    </xdr:to>
    <xdr:sp macro="" textlink="">
      <xdr:nvSpPr>
        <xdr:cNvPr id="217" name="円/楕円 216"/>
        <xdr:cNvSpPr/>
      </xdr:nvSpPr>
      <xdr:spPr>
        <a:xfrm>
          <a:off x="2159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59162</xdr:rowOff>
    </xdr:from>
    <xdr:ext cx="762000" cy="259045"/>
    <xdr:sp macro="" textlink="">
      <xdr:nvSpPr>
        <xdr:cNvPr id="218" name="テキスト ボックス 217"/>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9" name="円/楕円 218"/>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20" name="テキスト ボックス 21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　その他に係る経常収支比率は類似団体平均を下回っているが、</a:t>
          </a:r>
          <a:r>
            <a:rPr lang="ja-JP" altLang="en-US" sz="1100" b="0" i="0" baseline="0">
              <a:solidFill>
                <a:sysClr val="windowText" lastClr="000000"/>
              </a:solidFill>
              <a:effectLst/>
              <a:latin typeface="+mn-lt"/>
              <a:ea typeface="+mn-ea"/>
              <a:cs typeface="+mn-cs"/>
            </a:rPr>
            <a:t>その差は縮小してきている。</a:t>
          </a:r>
          <a:r>
            <a:rPr lang="ja-JP" altLang="ja-JP" sz="1100" b="0" i="0" baseline="0">
              <a:solidFill>
                <a:sysClr val="windowText" lastClr="000000"/>
              </a:solidFill>
              <a:effectLst/>
              <a:latin typeface="+mn-lt"/>
              <a:ea typeface="+mn-ea"/>
              <a:cs typeface="+mn-cs"/>
            </a:rPr>
            <a:t>施設の老朽化による維持補修費や特別会計への繰出金は増加傾向にあ</a:t>
          </a:r>
          <a:r>
            <a:rPr lang="ja-JP" altLang="en-US" sz="1100" b="0" i="0" baseline="0">
              <a:solidFill>
                <a:sysClr val="windowText" lastClr="000000"/>
              </a:solidFill>
              <a:effectLst/>
              <a:latin typeface="+mn-lt"/>
              <a:ea typeface="+mn-ea"/>
              <a:cs typeface="+mn-cs"/>
            </a:rPr>
            <a:t>り、</a:t>
          </a:r>
          <a:r>
            <a:rPr lang="ja-JP" altLang="ja-JP" sz="1100" b="0" i="0" baseline="0">
              <a:solidFill>
                <a:sysClr val="windowText" lastClr="000000"/>
              </a:solidFill>
              <a:effectLst/>
              <a:latin typeface="+mn-lt"/>
              <a:ea typeface="+mn-ea"/>
              <a:cs typeface="+mn-cs"/>
            </a:rPr>
            <a:t>今後も、施設の計画的な修繕による長寿命化や、特別会計の経営健全化による繰出金の削減などに努める。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142240</xdr:rowOff>
    </xdr:from>
    <xdr:to>
      <xdr:col>24</xdr:col>
      <xdr:colOff>31750</xdr:colOff>
      <xdr:row>55</xdr:row>
      <xdr:rowOff>31750</xdr:rowOff>
    </xdr:to>
    <xdr:cxnSp macro="">
      <xdr:nvCxnSpPr>
        <xdr:cNvPr id="253" name="直線コネクタ 252"/>
        <xdr:cNvCxnSpPr/>
      </xdr:nvCxnSpPr>
      <xdr:spPr>
        <a:xfrm>
          <a:off x="15671800" y="94005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111760</xdr:rowOff>
    </xdr:from>
    <xdr:to>
      <xdr:col>22</xdr:col>
      <xdr:colOff>565150</xdr:colOff>
      <xdr:row>54</xdr:row>
      <xdr:rowOff>142240</xdr:rowOff>
    </xdr:to>
    <xdr:cxnSp macro="">
      <xdr:nvCxnSpPr>
        <xdr:cNvPr id="256" name="直線コネクタ 255"/>
        <xdr:cNvCxnSpPr/>
      </xdr:nvCxnSpPr>
      <xdr:spPr>
        <a:xfrm>
          <a:off x="14782800" y="9370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161290</xdr:rowOff>
    </xdr:from>
    <xdr:to>
      <xdr:col>21</xdr:col>
      <xdr:colOff>361950</xdr:colOff>
      <xdr:row>54</xdr:row>
      <xdr:rowOff>111760</xdr:rowOff>
    </xdr:to>
    <xdr:cxnSp macro="">
      <xdr:nvCxnSpPr>
        <xdr:cNvPr id="259" name="直線コネクタ 258"/>
        <xdr:cNvCxnSpPr/>
      </xdr:nvCxnSpPr>
      <xdr:spPr>
        <a:xfrm>
          <a:off x="13893800" y="92481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161290</xdr:rowOff>
    </xdr:from>
    <xdr:to>
      <xdr:col>20</xdr:col>
      <xdr:colOff>158750</xdr:colOff>
      <xdr:row>53</xdr:row>
      <xdr:rowOff>168910</xdr:rowOff>
    </xdr:to>
    <xdr:cxnSp macro="">
      <xdr:nvCxnSpPr>
        <xdr:cNvPr id="262" name="直線コネクタ 261"/>
        <xdr:cNvCxnSpPr/>
      </xdr:nvCxnSpPr>
      <xdr:spPr>
        <a:xfrm flipV="1">
          <a:off x="13004800" y="9248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152400</xdr:rowOff>
    </xdr:from>
    <xdr:to>
      <xdr:col>24</xdr:col>
      <xdr:colOff>82550</xdr:colOff>
      <xdr:row>55</xdr:row>
      <xdr:rowOff>82550</xdr:rowOff>
    </xdr:to>
    <xdr:sp macro="" textlink="">
      <xdr:nvSpPr>
        <xdr:cNvPr id="272" name="円/楕円 271"/>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168927</xdr:rowOff>
    </xdr:from>
    <xdr:ext cx="762000" cy="259045"/>
    <xdr:sp macro="" textlink="">
      <xdr:nvSpPr>
        <xdr:cNvPr id="273"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91440</xdr:rowOff>
    </xdr:from>
    <xdr:to>
      <xdr:col>22</xdr:col>
      <xdr:colOff>615950</xdr:colOff>
      <xdr:row>55</xdr:row>
      <xdr:rowOff>21590</xdr:rowOff>
    </xdr:to>
    <xdr:sp macro="" textlink="">
      <xdr:nvSpPr>
        <xdr:cNvPr id="274" name="円/楕円 273"/>
        <xdr:cNvSpPr/>
      </xdr:nvSpPr>
      <xdr:spPr>
        <a:xfrm>
          <a:off x="15621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31767</xdr:rowOff>
    </xdr:from>
    <xdr:ext cx="736600" cy="259045"/>
    <xdr:sp macro="" textlink="">
      <xdr:nvSpPr>
        <xdr:cNvPr id="275" name="テキスト ボックス 274"/>
        <xdr:cNvSpPr txBox="1"/>
      </xdr:nvSpPr>
      <xdr:spPr>
        <a:xfrm>
          <a:off x="15290800" y="911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60960</xdr:rowOff>
    </xdr:from>
    <xdr:to>
      <xdr:col>21</xdr:col>
      <xdr:colOff>412750</xdr:colOff>
      <xdr:row>54</xdr:row>
      <xdr:rowOff>162560</xdr:rowOff>
    </xdr:to>
    <xdr:sp macro="" textlink="">
      <xdr:nvSpPr>
        <xdr:cNvPr id="276" name="円/楕円 275"/>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1287</xdr:rowOff>
    </xdr:from>
    <xdr:ext cx="762000" cy="259045"/>
    <xdr:sp macro="" textlink="">
      <xdr:nvSpPr>
        <xdr:cNvPr id="277" name="テキスト ボックス 276"/>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110490</xdr:rowOff>
    </xdr:from>
    <xdr:to>
      <xdr:col>20</xdr:col>
      <xdr:colOff>209550</xdr:colOff>
      <xdr:row>54</xdr:row>
      <xdr:rowOff>40640</xdr:rowOff>
    </xdr:to>
    <xdr:sp macro="" textlink="">
      <xdr:nvSpPr>
        <xdr:cNvPr id="278" name="円/楕円 277"/>
        <xdr:cNvSpPr/>
      </xdr:nvSpPr>
      <xdr:spPr>
        <a:xfrm>
          <a:off x="13843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50817</xdr:rowOff>
    </xdr:from>
    <xdr:ext cx="762000" cy="259045"/>
    <xdr:sp macro="" textlink="">
      <xdr:nvSpPr>
        <xdr:cNvPr id="279" name="テキスト ボックス 278"/>
        <xdr:cNvSpPr txBox="1"/>
      </xdr:nvSpPr>
      <xdr:spPr>
        <a:xfrm>
          <a:off x="13512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118110</xdr:rowOff>
    </xdr:from>
    <xdr:to>
      <xdr:col>19</xdr:col>
      <xdr:colOff>6350</xdr:colOff>
      <xdr:row>54</xdr:row>
      <xdr:rowOff>48260</xdr:rowOff>
    </xdr:to>
    <xdr:sp macro="" textlink="">
      <xdr:nvSpPr>
        <xdr:cNvPr id="280" name="円/楕円 279"/>
        <xdr:cNvSpPr/>
      </xdr:nvSpPr>
      <xdr:spPr>
        <a:xfrm>
          <a:off x="12954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58437</xdr:rowOff>
    </xdr:from>
    <xdr:ext cx="762000" cy="259045"/>
    <xdr:sp macro="" textlink="">
      <xdr:nvSpPr>
        <xdr:cNvPr id="281" name="テキスト ボックス 280"/>
        <xdr:cNvSpPr txBox="1"/>
      </xdr:nvSpPr>
      <xdr:spPr>
        <a:xfrm>
          <a:off x="12623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　類似団体平均を上回っている要因としては、常備消防、ごみ処理、斎場などを一部事務組合で運営していることによるものが主なものである。本年度は、一部事務組合への負担金</a:t>
          </a:r>
          <a:r>
            <a:rPr lang="ja-JP" altLang="en-US" sz="1100" b="0" i="0" baseline="0">
              <a:solidFill>
                <a:sysClr val="windowText" lastClr="000000"/>
              </a:solidFill>
              <a:effectLst/>
              <a:latin typeface="+mn-lt"/>
              <a:ea typeface="+mn-ea"/>
              <a:cs typeface="+mn-cs"/>
            </a:rPr>
            <a:t>が減少</a:t>
          </a:r>
          <a:r>
            <a:rPr lang="ja-JP" altLang="ja-JP" sz="1100" b="0" i="0" baseline="0">
              <a:solidFill>
                <a:sysClr val="windowText" lastClr="000000"/>
              </a:solidFill>
              <a:effectLst/>
              <a:latin typeface="+mn-lt"/>
              <a:ea typeface="+mn-ea"/>
              <a:cs typeface="+mn-cs"/>
            </a:rPr>
            <a:t>（対前年</a:t>
          </a:r>
          <a:r>
            <a:rPr lang="ja-JP" altLang="en-US" sz="1100" b="0" i="0" baseline="0">
              <a:solidFill>
                <a:sysClr val="windowText" lastClr="000000"/>
              </a:solidFill>
              <a:effectLst/>
              <a:latin typeface="+mn-lt"/>
              <a:ea typeface="+mn-ea"/>
              <a:cs typeface="+mn-cs"/>
            </a:rPr>
            <a:t>度</a:t>
          </a:r>
          <a:r>
            <a:rPr lang="ja-JP" altLang="ja-JP" sz="1100" b="0" i="0" baseline="0">
              <a:solidFill>
                <a:sysClr val="windowText" lastClr="000000"/>
              </a:solidFill>
              <a:effectLst/>
              <a:latin typeface="+mn-lt"/>
              <a:ea typeface="+mn-ea"/>
              <a:cs typeface="+mn-cs"/>
            </a:rPr>
            <a:t>比</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）となり、全体では対前年度比</a:t>
          </a:r>
          <a:r>
            <a:rPr lang="en-US" altLang="ja-JP" sz="1100" b="0" i="0" baseline="0">
              <a:solidFill>
                <a:sysClr val="windowText" lastClr="000000"/>
              </a:solidFill>
              <a:effectLst/>
              <a:latin typeface="+mn-lt"/>
              <a:ea typeface="+mn-ea"/>
              <a:cs typeface="+mn-cs"/>
            </a:rPr>
            <a:t>0.2</a:t>
          </a:r>
          <a:r>
            <a:rPr lang="ja-JP" altLang="ja-JP" sz="1100" b="0" i="0" baseline="0">
              <a:solidFill>
                <a:sysClr val="windowText" lastClr="000000"/>
              </a:solidFill>
              <a:effectLst/>
              <a:latin typeface="+mn-lt"/>
              <a:ea typeface="+mn-ea"/>
              <a:cs typeface="+mn-cs"/>
            </a:rPr>
            <a:t>％の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となっているが、歳入経常一般財源も対前年度比</a:t>
          </a:r>
          <a:r>
            <a:rPr lang="en-US" altLang="ja-JP" sz="1100" b="0" i="0" baseline="0">
              <a:solidFill>
                <a:sysClr val="windowText" lastClr="000000"/>
              </a:solidFill>
              <a:effectLst/>
              <a:latin typeface="+mn-lt"/>
              <a:ea typeface="+mn-ea"/>
              <a:cs typeface="+mn-cs"/>
            </a:rPr>
            <a:t>4.1</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しており、前年度比で</a:t>
          </a:r>
          <a:r>
            <a:rPr lang="en-US" altLang="ja-JP" sz="1100" b="0" i="0" baseline="0">
              <a:solidFill>
                <a:sysClr val="windowText" lastClr="000000"/>
              </a:solidFill>
              <a:effectLst/>
              <a:latin typeface="+mn-lt"/>
              <a:ea typeface="+mn-ea"/>
              <a:cs typeface="+mn-cs"/>
            </a:rPr>
            <a:t>0.6</a:t>
          </a:r>
          <a:r>
            <a:rPr lang="ja-JP" altLang="ja-JP" sz="1100" b="0" i="0" baseline="0">
              <a:solidFill>
                <a:sysClr val="windowText" lastClr="000000"/>
              </a:solidFill>
              <a:effectLst/>
              <a:latin typeface="+mn-lt"/>
              <a:ea typeface="+mn-ea"/>
              <a:cs typeface="+mn-cs"/>
            </a:rPr>
            <a:t>ポイント増加している。今後も、ごみ減量化の促進、一部事務組合運営の合理化に努めるとともに、各種補助金の見直しや廃止を検討する。 </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140716</xdr:rowOff>
    </xdr:from>
    <xdr:to>
      <xdr:col>24</xdr:col>
      <xdr:colOff>31750</xdr:colOff>
      <xdr:row>36</xdr:row>
      <xdr:rowOff>168148</xdr:rowOff>
    </xdr:to>
    <xdr:cxnSp macro="">
      <xdr:nvCxnSpPr>
        <xdr:cNvPr id="311" name="直線コネクタ 310"/>
        <xdr:cNvCxnSpPr/>
      </xdr:nvCxnSpPr>
      <xdr:spPr>
        <a:xfrm>
          <a:off x="15671800" y="63129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36</xdr:row>
      <xdr:rowOff>140716</xdr:rowOff>
    </xdr:to>
    <xdr:cxnSp macro="">
      <xdr:nvCxnSpPr>
        <xdr:cNvPr id="314" name="直線コネクタ 313"/>
        <xdr:cNvCxnSpPr/>
      </xdr:nvCxnSpPr>
      <xdr:spPr>
        <a:xfrm>
          <a:off x="14782800" y="6303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36</xdr:row>
      <xdr:rowOff>131572</xdr:rowOff>
    </xdr:to>
    <xdr:cxnSp macro="">
      <xdr:nvCxnSpPr>
        <xdr:cNvPr id="317" name="直線コネクタ 316"/>
        <xdr:cNvCxnSpPr/>
      </xdr:nvCxnSpPr>
      <xdr:spPr>
        <a:xfrm>
          <a:off x="13893800" y="6294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36</xdr:row>
      <xdr:rowOff>122428</xdr:rowOff>
    </xdr:to>
    <xdr:cxnSp macro="">
      <xdr:nvCxnSpPr>
        <xdr:cNvPr id="320" name="直線コネクタ 319"/>
        <xdr:cNvCxnSpPr/>
      </xdr:nvCxnSpPr>
      <xdr:spPr>
        <a:xfrm>
          <a:off x="13004800" y="629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30" name="円/楕円 329"/>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89425</xdr:rowOff>
    </xdr:from>
    <xdr:ext cx="762000" cy="259045"/>
    <xdr:sp macro="" textlink="">
      <xdr:nvSpPr>
        <xdr:cNvPr id="331" name="補助費等該当値テキスト"/>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89916</xdr:rowOff>
    </xdr:from>
    <xdr:to>
      <xdr:col>22</xdr:col>
      <xdr:colOff>615950</xdr:colOff>
      <xdr:row>37</xdr:row>
      <xdr:rowOff>20066</xdr:rowOff>
    </xdr:to>
    <xdr:sp macro="" textlink="">
      <xdr:nvSpPr>
        <xdr:cNvPr id="332" name="円/楕円 331"/>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33" name="テキスト ボックス 332"/>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80772</xdr:rowOff>
    </xdr:from>
    <xdr:to>
      <xdr:col>21</xdr:col>
      <xdr:colOff>412750</xdr:colOff>
      <xdr:row>37</xdr:row>
      <xdr:rowOff>10922</xdr:rowOff>
    </xdr:to>
    <xdr:sp macro="" textlink="">
      <xdr:nvSpPr>
        <xdr:cNvPr id="334" name="円/楕円 333"/>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35" name="テキスト ボックス 33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36" name="円/楕円 335"/>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158005</xdr:rowOff>
    </xdr:from>
    <xdr:ext cx="762000" cy="259045"/>
    <xdr:sp macro="" textlink="">
      <xdr:nvSpPr>
        <xdr:cNvPr id="337" name="テキスト ボックス 336"/>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38" name="円/楕円 337"/>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158005</xdr:rowOff>
    </xdr:from>
    <xdr:ext cx="762000" cy="259045"/>
    <xdr:sp macro="" textlink="">
      <xdr:nvSpPr>
        <xdr:cNvPr id="339" name="テキスト ボックス 338"/>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　類似団体平均を上回っているのは、平成</a:t>
          </a:r>
          <a:r>
            <a:rPr lang="en-US" altLang="ja-JP" sz="1100" b="0" i="0" baseline="0">
              <a:solidFill>
                <a:sysClr val="windowText" lastClr="000000"/>
              </a:solidFill>
              <a:effectLst/>
              <a:latin typeface="+mn-lt"/>
              <a:ea typeface="+mn-ea"/>
              <a:cs typeface="+mn-cs"/>
            </a:rPr>
            <a:t>12</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14</a:t>
          </a:r>
          <a:r>
            <a:rPr lang="ja-JP" altLang="ja-JP" sz="1100" b="0" i="0" baseline="0">
              <a:solidFill>
                <a:sysClr val="windowText" lastClr="000000"/>
              </a:solidFill>
              <a:effectLst/>
              <a:latin typeface="+mn-lt"/>
              <a:ea typeface="+mn-ea"/>
              <a:cs typeface="+mn-cs"/>
            </a:rPr>
            <a:t>年度の大型施設整備や南海トラフ地震に備えた防災関連施設の整備、合併特例債の活用などが主な理由である。平成</a:t>
          </a:r>
          <a:r>
            <a:rPr lang="en-US" altLang="ja-JP" sz="1100" b="0" i="0" baseline="0">
              <a:solidFill>
                <a:sysClr val="windowText" lastClr="000000"/>
              </a:solidFill>
              <a:effectLst/>
              <a:latin typeface="+mn-lt"/>
              <a:ea typeface="+mn-ea"/>
              <a:cs typeface="+mn-cs"/>
            </a:rPr>
            <a:t>15</a:t>
          </a:r>
          <a:r>
            <a:rPr lang="ja-JP" altLang="ja-JP" sz="1100" b="0" i="0" baseline="0">
              <a:solidFill>
                <a:sysClr val="windowText" lastClr="000000"/>
              </a:solidFill>
              <a:effectLst/>
              <a:latin typeface="+mn-lt"/>
              <a:ea typeface="+mn-ea"/>
              <a:cs typeface="+mn-cs"/>
            </a:rPr>
            <a:t>年度から普通建設事業の大幅な削減による地方債発行の抑制に努めているが、新庁舎建設や西土佐総合支所庁舎建設など合併関連の大型施設整備による公債費の増加が</a:t>
          </a:r>
          <a:r>
            <a:rPr lang="ja-JP" altLang="en-US" sz="1100" b="0" i="0" baseline="0">
              <a:solidFill>
                <a:sysClr val="windowText" lastClr="000000"/>
              </a:solidFill>
              <a:effectLst/>
              <a:latin typeface="+mn-lt"/>
              <a:ea typeface="+mn-ea"/>
              <a:cs typeface="+mn-cs"/>
            </a:rPr>
            <a:t>見込まれる</a:t>
          </a:r>
          <a:r>
            <a:rPr lang="ja-JP" altLang="ja-JP" sz="1100" b="0" i="0" baseline="0">
              <a:solidFill>
                <a:sysClr val="windowText" lastClr="000000"/>
              </a:solidFill>
              <a:effectLst/>
              <a:latin typeface="+mn-lt"/>
              <a:ea typeface="+mn-ea"/>
              <a:cs typeface="+mn-cs"/>
            </a:rPr>
            <a:t>。今後も、普通建設事業の削減による地方債発行額の抑制、合併特例債や辺地・過疎対策事業債など交付税措置の有利な地方債の活用、繰上償還の実施など、適正化に努める。 </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31750</xdr:rowOff>
    </xdr:from>
    <xdr:to>
      <xdr:col>7</xdr:col>
      <xdr:colOff>15875</xdr:colOff>
      <xdr:row>75</xdr:row>
      <xdr:rowOff>39370</xdr:rowOff>
    </xdr:to>
    <xdr:cxnSp macro="">
      <xdr:nvCxnSpPr>
        <xdr:cNvPr id="371" name="直線コネクタ 370"/>
        <xdr:cNvCxnSpPr/>
      </xdr:nvCxnSpPr>
      <xdr:spPr>
        <a:xfrm>
          <a:off x="3987800" y="12890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31750</xdr:rowOff>
    </xdr:from>
    <xdr:to>
      <xdr:col>5</xdr:col>
      <xdr:colOff>549275</xdr:colOff>
      <xdr:row>75</xdr:row>
      <xdr:rowOff>56515</xdr:rowOff>
    </xdr:to>
    <xdr:cxnSp macro="">
      <xdr:nvCxnSpPr>
        <xdr:cNvPr id="374" name="直線コネクタ 373"/>
        <xdr:cNvCxnSpPr/>
      </xdr:nvCxnSpPr>
      <xdr:spPr>
        <a:xfrm flipV="1">
          <a:off x="3098800" y="128905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56515</xdr:rowOff>
    </xdr:from>
    <xdr:to>
      <xdr:col>4</xdr:col>
      <xdr:colOff>346075</xdr:colOff>
      <xdr:row>75</xdr:row>
      <xdr:rowOff>71755</xdr:rowOff>
    </xdr:to>
    <xdr:cxnSp macro="">
      <xdr:nvCxnSpPr>
        <xdr:cNvPr id="377" name="直線コネクタ 376"/>
        <xdr:cNvCxnSpPr/>
      </xdr:nvCxnSpPr>
      <xdr:spPr>
        <a:xfrm flipV="1">
          <a:off x="2209800" y="129152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66040</xdr:rowOff>
    </xdr:from>
    <xdr:to>
      <xdr:col>3</xdr:col>
      <xdr:colOff>142875</xdr:colOff>
      <xdr:row>75</xdr:row>
      <xdr:rowOff>71755</xdr:rowOff>
    </xdr:to>
    <xdr:cxnSp macro="">
      <xdr:nvCxnSpPr>
        <xdr:cNvPr id="380" name="直線コネクタ 379"/>
        <xdr:cNvCxnSpPr/>
      </xdr:nvCxnSpPr>
      <xdr:spPr>
        <a:xfrm>
          <a:off x="1320800" y="129247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160020</xdr:rowOff>
    </xdr:from>
    <xdr:to>
      <xdr:col>7</xdr:col>
      <xdr:colOff>66675</xdr:colOff>
      <xdr:row>75</xdr:row>
      <xdr:rowOff>90170</xdr:rowOff>
    </xdr:to>
    <xdr:sp macro="" textlink="">
      <xdr:nvSpPr>
        <xdr:cNvPr id="390" name="円/楕円 389"/>
        <xdr:cNvSpPr/>
      </xdr:nvSpPr>
      <xdr:spPr>
        <a:xfrm>
          <a:off x="4775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132097</xdr:rowOff>
    </xdr:from>
    <xdr:ext cx="762000" cy="259045"/>
    <xdr:sp macro="" textlink="">
      <xdr:nvSpPr>
        <xdr:cNvPr id="391" name="公債費該当値テキスト"/>
        <xdr:cNvSpPr txBox="1"/>
      </xdr:nvSpPr>
      <xdr:spPr>
        <a:xfrm>
          <a:off x="4914900" y="1281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152400</xdr:rowOff>
    </xdr:from>
    <xdr:to>
      <xdr:col>5</xdr:col>
      <xdr:colOff>600075</xdr:colOff>
      <xdr:row>75</xdr:row>
      <xdr:rowOff>82550</xdr:rowOff>
    </xdr:to>
    <xdr:sp macro="" textlink="">
      <xdr:nvSpPr>
        <xdr:cNvPr id="392" name="円/楕円 391"/>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67327</xdr:rowOff>
    </xdr:from>
    <xdr:ext cx="736600" cy="259045"/>
    <xdr:sp macro="" textlink="">
      <xdr:nvSpPr>
        <xdr:cNvPr id="393" name="テキスト ボックス 392"/>
        <xdr:cNvSpPr txBox="1"/>
      </xdr:nvSpPr>
      <xdr:spPr>
        <a:xfrm>
          <a:off x="3606800" y="1292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5715</xdr:rowOff>
    </xdr:from>
    <xdr:to>
      <xdr:col>4</xdr:col>
      <xdr:colOff>396875</xdr:colOff>
      <xdr:row>75</xdr:row>
      <xdr:rowOff>107315</xdr:rowOff>
    </xdr:to>
    <xdr:sp macro="" textlink="">
      <xdr:nvSpPr>
        <xdr:cNvPr id="394" name="円/楕円 393"/>
        <xdr:cNvSpPr/>
      </xdr:nvSpPr>
      <xdr:spPr>
        <a:xfrm>
          <a:off x="3048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92091</xdr:rowOff>
    </xdr:from>
    <xdr:ext cx="762000" cy="259045"/>
    <xdr:sp macro="" textlink="">
      <xdr:nvSpPr>
        <xdr:cNvPr id="395" name="テキスト ボックス 394"/>
        <xdr:cNvSpPr txBox="1"/>
      </xdr:nvSpPr>
      <xdr:spPr>
        <a:xfrm>
          <a:off x="2717800" y="129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20955</xdr:rowOff>
    </xdr:from>
    <xdr:to>
      <xdr:col>3</xdr:col>
      <xdr:colOff>193675</xdr:colOff>
      <xdr:row>75</xdr:row>
      <xdr:rowOff>122555</xdr:rowOff>
    </xdr:to>
    <xdr:sp macro="" textlink="">
      <xdr:nvSpPr>
        <xdr:cNvPr id="396" name="円/楕円 395"/>
        <xdr:cNvSpPr/>
      </xdr:nvSpPr>
      <xdr:spPr>
        <a:xfrm>
          <a:off x="2159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107332</xdr:rowOff>
    </xdr:from>
    <xdr:ext cx="762000" cy="259045"/>
    <xdr:sp macro="" textlink="">
      <xdr:nvSpPr>
        <xdr:cNvPr id="397" name="テキスト ボックス 396"/>
        <xdr:cNvSpPr txBox="1"/>
      </xdr:nvSpPr>
      <xdr:spPr>
        <a:xfrm>
          <a:off x="1828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15240</xdr:rowOff>
    </xdr:from>
    <xdr:to>
      <xdr:col>1</xdr:col>
      <xdr:colOff>676275</xdr:colOff>
      <xdr:row>75</xdr:row>
      <xdr:rowOff>116840</xdr:rowOff>
    </xdr:to>
    <xdr:sp macro="" textlink="">
      <xdr:nvSpPr>
        <xdr:cNvPr id="398" name="円/楕円 397"/>
        <xdr:cNvSpPr/>
      </xdr:nvSpPr>
      <xdr:spPr>
        <a:xfrm>
          <a:off x="1270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101616</xdr:rowOff>
    </xdr:from>
    <xdr:ext cx="762000" cy="259045"/>
    <xdr:sp macro="" textlink="">
      <xdr:nvSpPr>
        <xdr:cNvPr id="399" name="テキスト ボックス 398"/>
        <xdr:cNvSpPr txBox="1"/>
      </xdr:nvSpPr>
      <xdr:spPr>
        <a:xfrm>
          <a:off x="939800" y="129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ysClr val="windowText" lastClr="000000"/>
              </a:solidFill>
              <a:effectLst/>
              <a:latin typeface="+mn-lt"/>
              <a:ea typeface="+mn-ea"/>
              <a:cs typeface="+mn-cs"/>
            </a:rPr>
            <a:t>　類似団体平均は下回っているが、公債費以外の経費のうち扶助費･補助費等については、類似団体平均を上回っているため、各分析欄に記した取り組みを推進して、一層の削減に努める。 </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16511</xdr:rowOff>
    </xdr:from>
    <xdr:to>
      <xdr:col>24</xdr:col>
      <xdr:colOff>31750</xdr:colOff>
      <xdr:row>77</xdr:row>
      <xdr:rowOff>115570</xdr:rowOff>
    </xdr:to>
    <xdr:cxnSp macro="">
      <xdr:nvCxnSpPr>
        <xdr:cNvPr id="432" name="直線コネクタ 431"/>
        <xdr:cNvCxnSpPr/>
      </xdr:nvCxnSpPr>
      <xdr:spPr>
        <a:xfrm>
          <a:off x="15671800" y="1321816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16511</xdr:rowOff>
    </xdr:from>
    <xdr:to>
      <xdr:col>22</xdr:col>
      <xdr:colOff>565150</xdr:colOff>
      <xdr:row>77</xdr:row>
      <xdr:rowOff>31750</xdr:rowOff>
    </xdr:to>
    <xdr:cxnSp macro="">
      <xdr:nvCxnSpPr>
        <xdr:cNvPr id="435" name="直線コネクタ 434"/>
        <xdr:cNvCxnSpPr/>
      </xdr:nvCxnSpPr>
      <xdr:spPr>
        <a:xfrm flipV="1">
          <a:off x="14782800" y="13218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111761</xdr:rowOff>
    </xdr:from>
    <xdr:to>
      <xdr:col>21</xdr:col>
      <xdr:colOff>361950</xdr:colOff>
      <xdr:row>77</xdr:row>
      <xdr:rowOff>31750</xdr:rowOff>
    </xdr:to>
    <xdr:cxnSp macro="">
      <xdr:nvCxnSpPr>
        <xdr:cNvPr id="438" name="直線コネクタ 437"/>
        <xdr:cNvCxnSpPr/>
      </xdr:nvCxnSpPr>
      <xdr:spPr>
        <a:xfrm>
          <a:off x="13893800" y="131419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111761</xdr:rowOff>
    </xdr:from>
    <xdr:to>
      <xdr:col>20</xdr:col>
      <xdr:colOff>158750</xdr:colOff>
      <xdr:row>76</xdr:row>
      <xdr:rowOff>168911</xdr:rowOff>
    </xdr:to>
    <xdr:cxnSp macro="">
      <xdr:nvCxnSpPr>
        <xdr:cNvPr id="441" name="直線コネクタ 440"/>
        <xdr:cNvCxnSpPr/>
      </xdr:nvCxnSpPr>
      <xdr:spPr>
        <a:xfrm flipV="1">
          <a:off x="13004800" y="131419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51" name="円/楕円 450"/>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81297</xdr:rowOff>
    </xdr:from>
    <xdr:ext cx="762000" cy="259045"/>
    <xdr:sp macro="" textlink="">
      <xdr:nvSpPr>
        <xdr:cNvPr id="452" name="公債費以外該当値テキスト"/>
        <xdr:cNvSpPr txBox="1"/>
      </xdr:nvSpPr>
      <xdr:spPr>
        <a:xfrm>
          <a:off x="16598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137161</xdr:rowOff>
    </xdr:from>
    <xdr:to>
      <xdr:col>22</xdr:col>
      <xdr:colOff>615950</xdr:colOff>
      <xdr:row>77</xdr:row>
      <xdr:rowOff>67311</xdr:rowOff>
    </xdr:to>
    <xdr:sp macro="" textlink="">
      <xdr:nvSpPr>
        <xdr:cNvPr id="453" name="円/楕円 452"/>
        <xdr:cNvSpPr/>
      </xdr:nvSpPr>
      <xdr:spPr>
        <a:xfrm>
          <a:off x="15621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54" name="テキスト ボックス 453"/>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152400</xdr:rowOff>
    </xdr:from>
    <xdr:to>
      <xdr:col>21</xdr:col>
      <xdr:colOff>412750</xdr:colOff>
      <xdr:row>77</xdr:row>
      <xdr:rowOff>82550</xdr:rowOff>
    </xdr:to>
    <xdr:sp macro="" textlink="">
      <xdr:nvSpPr>
        <xdr:cNvPr id="455" name="円/楕円 454"/>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56" name="テキスト ボックス 455"/>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60961</xdr:rowOff>
    </xdr:from>
    <xdr:to>
      <xdr:col>20</xdr:col>
      <xdr:colOff>209550</xdr:colOff>
      <xdr:row>76</xdr:row>
      <xdr:rowOff>162561</xdr:rowOff>
    </xdr:to>
    <xdr:sp macro="" textlink="">
      <xdr:nvSpPr>
        <xdr:cNvPr id="457" name="円/楕円 456"/>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1287</xdr:rowOff>
    </xdr:from>
    <xdr:ext cx="762000" cy="259045"/>
    <xdr:sp macro="" textlink="">
      <xdr:nvSpPr>
        <xdr:cNvPr id="458" name="テキスト ボックス 457"/>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118111</xdr:rowOff>
    </xdr:from>
    <xdr:to>
      <xdr:col>19</xdr:col>
      <xdr:colOff>6350</xdr:colOff>
      <xdr:row>77</xdr:row>
      <xdr:rowOff>48261</xdr:rowOff>
    </xdr:to>
    <xdr:sp macro="" textlink="">
      <xdr:nvSpPr>
        <xdr:cNvPr id="459" name="円/楕円 458"/>
        <xdr:cNvSpPr/>
      </xdr:nvSpPr>
      <xdr:spPr>
        <a:xfrm>
          <a:off x="12954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58437</xdr:rowOff>
    </xdr:from>
    <xdr:ext cx="762000" cy="259045"/>
    <xdr:sp macro="" textlink="">
      <xdr:nvSpPr>
        <xdr:cNvPr id="460" name="テキスト ボックス 459"/>
        <xdr:cNvSpPr txBox="1"/>
      </xdr:nvSpPr>
      <xdr:spPr>
        <a:xfrm>
          <a:off x="12623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高知県四万十市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14338</xdr:rowOff>
    </xdr:from>
    <xdr:to>
      <xdr:col>4</xdr:col>
      <xdr:colOff>1117600</xdr:colOff>
      <xdr:row>16</xdr:row>
      <xdr:rowOff>76010</xdr:rowOff>
    </xdr:to>
    <xdr:cxnSp macro="">
      <xdr:nvCxnSpPr>
        <xdr:cNvPr id="50" name="直線コネクタ 49"/>
        <xdr:cNvCxnSpPr/>
      </xdr:nvCxnSpPr>
      <xdr:spPr bwMode="auto">
        <a:xfrm>
          <a:off x="5003800" y="2805163"/>
          <a:ext cx="647700" cy="61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14338</xdr:rowOff>
    </xdr:from>
    <xdr:to>
      <xdr:col>4</xdr:col>
      <xdr:colOff>469900</xdr:colOff>
      <xdr:row>16</xdr:row>
      <xdr:rowOff>49390</xdr:rowOff>
    </xdr:to>
    <xdr:cxnSp macro="">
      <xdr:nvCxnSpPr>
        <xdr:cNvPr id="53" name="直線コネクタ 52"/>
        <xdr:cNvCxnSpPr/>
      </xdr:nvCxnSpPr>
      <xdr:spPr bwMode="auto">
        <a:xfrm flipV="1">
          <a:off x="4305300" y="2805163"/>
          <a:ext cx="698500" cy="35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49390</xdr:rowOff>
    </xdr:from>
    <xdr:to>
      <xdr:col>3</xdr:col>
      <xdr:colOff>904875</xdr:colOff>
      <xdr:row>16</xdr:row>
      <xdr:rowOff>70256</xdr:rowOff>
    </xdr:to>
    <xdr:cxnSp macro="">
      <xdr:nvCxnSpPr>
        <xdr:cNvPr id="56" name="直線コネクタ 55"/>
        <xdr:cNvCxnSpPr/>
      </xdr:nvCxnSpPr>
      <xdr:spPr bwMode="auto">
        <a:xfrm flipV="1">
          <a:off x="3606800" y="2840215"/>
          <a:ext cx="698500" cy="20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35090</xdr:rowOff>
    </xdr:from>
    <xdr:to>
      <xdr:col>3</xdr:col>
      <xdr:colOff>206375</xdr:colOff>
      <xdr:row>16</xdr:row>
      <xdr:rowOff>70256</xdr:rowOff>
    </xdr:to>
    <xdr:cxnSp macro="">
      <xdr:nvCxnSpPr>
        <xdr:cNvPr id="59" name="直線コネクタ 58"/>
        <xdr:cNvCxnSpPr/>
      </xdr:nvCxnSpPr>
      <xdr:spPr bwMode="auto">
        <a:xfrm>
          <a:off x="2908300" y="2825915"/>
          <a:ext cx="698500" cy="35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25210</xdr:rowOff>
    </xdr:from>
    <xdr:to>
      <xdr:col>5</xdr:col>
      <xdr:colOff>34925</xdr:colOff>
      <xdr:row>16</xdr:row>
      <xdr:rowOff>126810</xdr:rowOff>
    </xdr:to>
    <xdr:sp macro="" textlink="">
      <xdr:nvSpPr>
        <xdr:cNvPr id="69" name="円/楕円 68"/>
        <xdr:cNvSpPr/>
      </xdr:nvSpPr>
      <xdr:spPr bwMode="auto">
        <a:xfrm>
          <a:off x="5600700" y="2816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41737</xdr:rowOff>
    </xdr:from>
    <xdr:ext cx="762000" cy="259045"/>
    <xdr:sp macro="" textlink="">
      <xdr:nvSpPr>
        <xdr:cNvPr id="70" name="人口1人当たり決算額の推移該当値テキスト130"/>
        <xdr:cNvSpPr txBox="1"/>
      </xdr:nvSpPr>
      <xdr:spPr>
        <a:xfrm>
          <a:off x="5740400" y="266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114,265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134988</xdr:rowOff>
    </xdr:from>
    <xdr:to>
      <xdr:col>4</xdr:col>
      <xdr:colOff>520700</xdr:colOff>
      <xdr:row>16</xdr:row>
      <xdr:rowOff>65138</xdr:rowOff>
    </xdr:to>
    <xdr:sp macro="" textlink="">
      <xdr:nvSpPr>
        <xdr:cNvPr id="71" name="円/楕円 70"/>
        <xdr:cNvSpPr/>
      </xdr:nvSpPr>
      <xdr:spPr bwMode="auto">
        <a:xfrm>
          <a:off x="4953000" y="2754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75315</xdr:rowOff>
    </xdr:from>
    <xdr:ext cx="736600" cy="259045"/>
    <xdr:sp macro="" textlink="">
      <xdr:nvSpPr>
        <xdr:cNvPr id="72" name="テキスト ボックス 71"/>
        <xdr:cNvSpPr txBox="1"/>
      </xdr:nvSpPr>
      <xdr:spPr>
        <a:xfrm>
          <a:off x="4622800" y="2523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119,121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170040</xdr:rowOff>
    </xdr:from>
    <xdr:to>
      <xdr:col>3</xdr:col>
      <xdr:colOff>955675</xdr:colOff>
      <xdr:row>16</xdr:row>
      <xdr:rowOff>100190</xdr:rowOff>
    </xdr:to>
    <xdr:sp macro="" textlink="">
      <xdr:nvSpPr>
        <xdr:cNvPr id="73" name="円/楕円 72"/>
        <xdr:cNvSpPr/>
      </xdr:nvSpPr>
      <xdr:spPr bwMode="auto">
        <a:xfrm>
          <a:off x="4254500" y="2789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110367</xdr:rowOff>
    </xdr:from>
    <xdr:ext cx="762000" cy="259045"/>
    <xdr:sp macro="" textlink="">
      <xdr:nvSpPr>
        <xdr:cNvPr id="74" name="テキスト ボックス 73"/>
        <xdr:cNvSpPr txBox="1"/>
      </xdr:nvSpPr>
      <xdr:spPr>
        <a:xfrm>
          <a:off x="3924300" y="255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116,361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19456</xdr:rowOff>
    </xdr:from>
    <xdr:to>
      <xdr:col>3</xdr:col>
      <xdr:colOff>257175</xdr:colOff>
      <xdr:row>16</xdr:row>
      <xdr:rowOff>121056</xdr:rowOff>
    </xdr:to>
    <xdr:sp macro="" textlink="">
      <xdr:nvSpPr>
        <xdr:cNvPr id="75" name="円/楕円 74"/>
        <xdr:cNvSpPr/>
      </xdr:nvSpPr>
      <xdr:spPr bwMode="auto">
        <a:xfrm>
          <a:off x="3556000" y="2810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131233</xdr:rowOff>
    </xdr:from>
    <xdr:ext cx="762000" cy="259045"/>
    <xdr:sp macro="" textlink="">
      <xdr:nvSpPr>
        <xdr:cNvPr id="76" name="テキスト ボックス 75"/>
        <xdr:cNvSpPr txBox="1"/>
      </xdr:nvSpPr>
      <xdr:spPr>
        <a:xfrm>
          <a:off x="3225800" y="257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114,718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155740</xdr:rowOff>
    </xdr:from>
    <xdr:to>
      <xdr:col>2</xdr:col>
      <xdr:colOff>692150</xdr:colOff>
      <xdr:row>16</xdr:row>
      <xdr:rowOff>85890</xdr:rowOff>
    </xdr:to>
    <xdr:sp macro="" textlink="">
      <xdr:nvSpPr>
        <xdr:cNvPr id="77" name="円/楕円 76"/>
        <xdr:cNvSpPr/>
      </xdr:nvSpPr>
      <xdr:spPr bwMode="auto">
        <a:xfrm>
          <a:off x="2857500" y="2775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96067</xdr:rowOff>
    </xdr:from>
    <xdr:ext cx="762000" cy="259045"/>
    <xdr:sp macro="" textlink="">
      <xdr:nvSpPr>
        <xdr:cNvPr id="78" name="テキスト ボックス 77"/>
        <xdr:cNvSpPr txBox="1"/>
      </xdr:nvSpPr>
      <xdr:spPr>
        <a:xfrm>
          <a:off x="2527300" y="254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315709</xdr:rowOff>
    </xdr:from>
    <xdr:to>
      <xdr:col>4</xdr:col>
      <xdr:colOff>1117600</xdr:colOff>
      <xdr:row>37</xdr:row>
      <xdr:rowOff>316030</xdr:rowOff>
    </xdr:to>
    <xdr:cxnSp macro="">
      <xdr:nvCxnSpPr>
        <xdr:cNvPr id="112" name="直線コネクタ 111"/>
        <xdr:cNvCxnSpPr/>
      </xdr:nvCxnSpPr>
      <xdr:spPr bwMode="auto">
        <a:xfrm>
          <a:off x="5003800" y="7440409"/>
          <a:ext cx="647700" cy="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310166</xdr:rowOff>
    </xdr:from>
    <xdr:to>
      <xdr:col>4</xdr:col>
      <xdr:colOff>469900</xdr:colOff>
      <xdr:row>37</xdr:row>
      <xdr:rowOff>315709</xdr:rowOff>
    </xdr:to>
    <xdr:cxnSp macro="">
      <xdr:nvCxnSpPr>
        <xdr:cNvPr id="115" name="直線コネクタ 114"/>
        <xdr:cNvCxnSpPr/>
      </xdr:nvCxnSpPr>
      <xdr:spPr bwMode="auto">
        <a:xfrm>
          <a:off x="4305300" y="7434866"/>
          <a:ext cx="698500" cy="5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290266</xdr:rowOff>
    </xdr:from>
    <xdr:to>
      <xdr:col>3</xdr:col>
      <xdr:colOff>904875</xdr:colOff>
      <xdr:row>37</xdr:row>
      <xdr:rowOff>310166</xdr:rowOff>
    </xdr:to>
    <xdr:cxnSp macro="">
      <xdr:nvCxnSpPr>
        <xdr:cNvPr id="118" name="直線コネクタ 117"/>
        <xdr:cNvCxnSpPr/>
      </xdr:nvCxnSpPr>
      <xdr:spPr bwMode="auto">
        <a:xfrm>
          <a:off x="3606800" y="7414966"/>
          <a:ext cx="698500" cy="19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284280</xdr:rowOff>
    </xdr:from>
    <xdr:to>
      <xdr:col>3</xdr:col>
      <xdr:colOff>206375</xdr:colOff>
      <xdr:row>37</xdr:row>
      <xdr:rowOff>290266</xdr:rowOff>
    </xdr:to>
    <xdr:cxnSp macro="">
      <xdr:nvCxnSpPr>
        <xdr:cNvPr id="121" name="直線コネクタ 120"/>
        <xdr:cNvCxnSpPr/>
      </xdr:nvCxnSpPr>
      <xdr:spPr bwMode="auto">
        <a:xfrm>
          <a:off x="2908300" y="7408980"/>
          <a:ext cx="698500" cy="5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265230</xdr:rowOff>
    </xdr:from>
    <xdr:to>
      <xdr:col>5</xdr:col>
      <xdr:colOff>34925</xdr:colOff>
      <xdr:row>38</xdr:row>
      <xdr:rowOff>23930</xdr:rowOff>
    </xdr:to>
    <xdr:sp macro="" textlink="">
      <xdr:nvSpPr>
        <xdr:cNvPr id="131" name="円/楕円 130"/>
        <xdr:cNvSpPr/>
      </xdr:nvSpPr>
      <xdr:spPr bwMode="auto">
        <a:xfrm>
          <a:off x="5600700" y="7389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46807</xdr:rowOff>
    </xdr:from>
    <xdr:ext cx="762000" cy="259045"/>
    <xdr:sp macro="" textlink="">
      <xdr:nvSpPr>
        <xdr:cNvPr id="132" name="人口1人当たり決算額の推移該当値テキスト445"/>
        <xdr:cNvSpPr txBox="1"/>
      </xdr:nvSpPr>
      <xdr:spPr>
        <a:xfrm>
          <a:off x="5740400" y="717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30,386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264909</xdr:rowOff>
    </xdr:from>
    <xdr:to>
      <xdr:col>4</xdr:col>
      <xdr:colOff>520700</xdr:colOff>
      <xdr:row>38</xdr:row>
      <xdr:rowOff>23609</xdr:rowOff>
    </xdr:to>
    <xdr:sp macro="" textlink="">
      <xdr:nvSpPr>
        <xdr:cNvPr id="133" name="円/楕円 132"/>
        <xdr:cNvSpPr/>
      </xdr:nvSpPr>
      <xdr:spPr bwMode="auto">
        <a:xfrm>
          <a:off x="4953000" y="7389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33786</xdr:rowOff>
    </xdr:from>
    <xdr:ext cx="736600" cy="259045"/>
    <xdr:sp macro="" textlink="">
      <xdr:nvSpPr>
        <xdr:cNvPr id="134" name="テキスト ボックス 133"/>
        <xdr:cNvSpPr txBox="1"/>
      </xdr:nvSpPr>
      <xdr:spPr>
        <a:xfrm>
          <a:off x="4622800" y="7158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30,470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259366</xdr:rowOff>
    </xdr:from>
    <xdr:to>
      <xdr:col>3</xdr:col>
      <xdr:colOff>955675</xdr:colOff>
      <xdr:row>38</xdr:row>
      <xdr:rowOff>18066</xdr:rowOff>
    </xdr:to>
    <xdr:sp macro="" textlink="">
      <xdr:nvSpPr>
        <xdr:cNvPr id="135" name="円/楕円 134"/>
        <xdr:cNvSpPr/>
      </xdr:nvSpPr>
      <xdr:spPr bwMode="auto">
        <a:xfrm>
          <a:off x="4254500" y="7384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28243</xdr:rowOff>
    </xdr:from>
    <xdr:ext cx="762000" cy="259045"/>
    <xdr:sp macro="" textlink="">
      <xdr:nvSpPr>
        <xdr:cNvPr id="136" name="テキスト ボックス 135"/>
        <xdr:cNvSpPr txBox="1"/>
      </xdr:nvSpPr>
      <xdr:spPr>
        <a:xfrm>
          <a:off x="3924300" y="715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31,925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239466</xdr:rowOff>
    </xdr:from>
    <xdr:to>
      <xdr:col>3</xdr:col>
      <xdr:colOff>257175</xdr:colOff>
      <xdr:row>37</xdr:row>
      <xdr:rowOff>341066</xdr:rowOff>
    </xdr:to>
    <xdr:sp macro="" textlink="">
      <xdr:nvSpPr>
        <xdr:cNvPr id="137" name="円/楕円 136"/>
        <xdr:cNvSpPr/>
      </xdr:nvSpPr>
      <xdr:spPr bwMode="auto">
        <a:xfrm>
          <a:off x="3556000" y="7364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8343</xdr:rowOff>
    </xdr:from>
    <xdr:ext cx="762000" cy="259045"/>
    <xdr:sp macro="" textlink="">
      <xdr:nvSpPr>
        <xdr:cNvPr id="138" name="テキスト ボックス 137"/>
        <xdr:cNvSpPr txBox="1"/>
      </xdr:nvSpPr>
      <xdr:spPr>
        <a:xfrm>
          <a:off x="3225800" y="7133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37,148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233480</xdr:rowOff>
    </xdr:from>
    <xdr:to>
      <xdr:col>2</xdr:col>
      <xdr:colOff>692150</xdr:colOff>
      <xdr:row>37</xdr:row>
      <xdr:rowOff>335080</xdr:rowOff>
    </xdr:to>
    <xdr:sp macro="" textlink="">
      <xdr:nvSpPr>
        <xdr:cNvPr id="139" name="円/楕円 138"/>
        <xdr:cNvSpPr/>
      </xdr:nvSpPr>
      <xdr:spPr bwMode="auto">
        <a:xfrm>
          <a:off x="2857500" y="7358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2357</xdr:rowOff>
    </xdr:from>
    <xdr:ext cx="762000" cy="259045"/>
    <xdr:sp macro="" textlink="">
      <xdr:nvSpPr>
        <xdr:cNvPr id="140" name="テキスト ボックス 139"/>
        <xdr:cNvSpPr txBox="1"/>
      </xdr:nvSpPr>
      <xdr:spPr>
        <a:xfrm>
          <a:off x="2527300" y="712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高知県四万十市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34,757
34,642
632.29
21,702,595
21,296,327
241,395
12,105,985
26,513,327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131.0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17539</xdr:rowOff>
    </xdr:from>
    <xdr:to>
      <xdr:col>6</xdr:col>
      <xdr:colOff>511175</xdr:colOff>
      <xdr:row>34</xdr:row>
      <xdr:rowOff>73571</xdr:rowOff>
    </xdr:to>
    <xdr:cxnSp macro="">
      <xdr:nvCxnSpPr>
        <xdr:cNvPr id="61" name="直線コネクタ 60"/>
        <xdr:cNvCxnSpPr/>
      </xdr:nvCxnSpPr>
      <xdr:spPr>
        <a:xfrm>
          <a:off x="3797300" y="5846839"/>
          <a:ext cx="838200" cy="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17539</xdr:rowOff>
    </xdr:from>
    <xdr:to>
      <xdr:col>5</xdr:col>
      <xdr:colOff>358775</xdr:colOff>
      <xdr:row>34</xdr:row>
      <xdr:rowOff>47612</xdr:rowOff>
    </xdr:to>
    <xdr:cxnSp macro="">
      <xdr:nvCxnSpPr>
        <xdr:cNvPr id="64" name="直線コネクタ 63"/>
        <xdr:cNvCxnSpPr/>
      </xdr:nvCxnSpPr>
      <xdr:spPr>
        <a:xfrm flipV="1">
          <a:off x="2908300" y="5846839"/>
          <a:ext cx="889000" cy="3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108699</xdr:rowOff>
    </xdr:from>
    <xdr:to>
      <xdr:col>4</xdr:col>
      <xdr:colOff>155575</xdr:colOff>
      <xdr:row>34</xdr:row>
      <xdr:rowOff>47612</xdr:rowOff>
    </xdr:to>
    <xdr:cxnSp macro="">
      <xdr:nvCxnSpPr>
        <xdr:cNvPr id="67" name="直線コネクタ 66"/>
        <xdr:cNvCxnSpPr/>
      </xdr:nvCxnSpPr>
      <xdr:spPr>
        <a:xfrm>
          <a:off x="2019300" y="5766549"/>
          <a:ext cx="889000" cy="1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108699</xdr:rowOff>
    </xdr:from>
    <xdr:to>
      <xdr:col>2</xdr:col>
      <xdr:colOff>638175</xdr:colOff>
      <xdr:row>33</xdr:row>
      <xdr:rowOff>146482</xdr:rowOff>
    </xdr:to>
    <xdr:cxnSp macro="">
      <xdr:nvCxnSpPr>
        <xdr:cNvPr id="70" name="直線コネクタ 69"/>
        <xdr:cNvCxnSpPr/>
      </xdr:nvCxnSpPr>
      <xdr:spPr>
        <a:xfrm flipV="1">
          <a:off x="1130300" y="5766549"/>
          <a:ext cx="889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22771</xdr:rowOff>
    </xdr:from>
    <xdr:to>
      <xdr:col>6</xdr:col>
      <xdr:colOff>561975</xdr:colOff>
      <xdr:row>34</xdr:row>
      <xdr:rowOff>124371</xdr:rowOff>
    </xdr:to>
    <xdr:sp macro="" textlink="">
      <xdr:nvSpPr>
        <xdr:cNvPr id="80" name="円/楕円 79"/>
        <xdr:cNvSpPr/>
      </xdr:nvSpPr>
      <xdr:spPr>
        <a:xfrm>
          <a:off x="4584700" y="5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45648</xdr:rowOff>
    </xdr:from>
    <xdr:ext cx="534377" cy="259045"/>
    <xdr:sp macro="" textlink="">
      <xdr:nvSpPr>
        <xdr:cNvPr id="81" name="人件費該当値テキスト"/>
        <xdr:cNvSpPr txBox="1"/>
      </xdr:nvSpPr>
      <xdr:spPr>
        <a:xfrm>
          <a:off x="4686300" y="570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95,207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138189</xdr:rowOff>
    </xdr:from>
    <xdr:to>
      <xdr:col>5</xdr:col>
      <xdr:colOff>409575</xdr:colOff>
      <xdr:row>34</xdr:row>
      <xdr:rowOff>68339</xdr:rowOff>
    </xdr:to>
    <xdr:sp macro="" textlink="">
      <xdr:nvSpPr>
        <xdr:cNvPr id="82" name="円/楕円 81"/>
        <xdr:cNvSpPr/>
      </xdr:nvSpPr>
      <xdr:spPr>
        <a:xfrm>
          <a:off x="3746500" y="579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84866</xdr:rowOff>
    </xdr:from>
    <xdr:ext cx="534377" cy="259045"/>
    <xdr:sp macro="" textlink="">
      <xdr:nvSpPr>
        <xdr:cNvPr id="83" name="テキスト ボックス 82"/>
        <xdr:cNvSpPr txBox="1"/>
      </xdr:nvSpPr>
      <xdr:spPr>
        <a:xfrm>
          <a:off x="3530111" y="557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99,619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168262</xdr:rowOff>
    </xdr:from>
    <xdr:to>
      <xdr:col>4</xdr:col>
      <xdr:colOff>206375</xdr:colOff>
      <xdr:row>34</xdr:row>
      <xdr:rowOff>98412</xdr:rowOff>
    </xdr:to>
    <xdr:sp macro="" textlink="">
      <xdr:nvSpPr>
        <xdr:cNvPr id="84" name="円/楕円 83"/>
        <xdr:cNvSpPr/>
      </xdr:nvSpPr>
      <xdr:spPr>
        <a:xfrm>
          <a:off x="2857500" y="582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114939</xdr:rowOff>
    </xdr:from>
    <xdr:ext cx="534377" cy="259045"/>
    <xdr:sp macro="" textlink="">
      <xdr:nvSpPr>
        <xdr:cNvPr id="85" name="テキスト ボックス 84"/>
        <xdr:cNvSpPr txBox="1"/>
      </xdr:nvSpPr>
      <xdr:spPr>
        <a:xfrm>
          <a:off x="2641111" y="560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97,251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57899</xdr:rowOff>
    </xdr:from>
    <xdr:to>
      <xdr:col>3</xdr:col>
      <xdr:colOff>3175</xdr:colOff>
      <xdr:row>33</xdr:row>
      <xdr:rowOff>159499</xdr:rowOff>
    </xdr:to>
    <xdr:sp macro="" textlink="">
      <xdr:nvSpPr>
        <xdr:cNvPr id="86" name="円/楕円 85"/>
        <xdr:cNvSpPr/>
      </xdr:nvSpPr>
      <xdr:spPr>
        <a:xfrm>
          <a:off x="1968500" y="571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4576</xdr:rowOff>
    </xdr:from>
    <xdr:ext cx="599010" cy="259045"/>
    <xdr:sp macro="" textlink="">
      <xdr:nvSpPr>
        <xdr:cNvPr id="87" name="テキスト ボックス 86"/>
        <xdr:cNvSpPr txBox="1"/>
      </xdr:nvSpPr>
      <xdr:spPr>
        <a:xfrm>
          <a:off x="1719794" y="5490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105,941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95682</xdr:rowOff>
    </xdr:from>
    <xdr:to>
      <xdr:col>1</xdr:col>
      <xdr:colOff>485775</xdr:colOff>
      <xdr:row>34</xdr:row>
      <xdr:rowOff>25832</xdr:rowOff>
    </xdr:to>
    <xdr:sp macro="" textlink="">
      <xdr:nvSpPr>
        <xdr:cNvPr id="88" name="円/楕円 87"/>
        <xdr:cNvSpPr/>
      </xdr:nvSpPr>
      <xdr:spPr>
        <a:xfrm>
          <a:off x="1079500" y="57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42359</xdr:rowOff>
    </xdr:from>
    <xdr:ext cx="599010" cy="259045"/>
    <xdr:sp macro="" textlink="">
      <xdr:nvSpPr>
        <xdr:cNvPr id="89" name="テキスト ボックス 88"/>
        <xdr:cNvSpPr txBox="1"/>
      </xdr:nvSpPr>
      <xdr:spPr>
        <a:xfrm>
          <a:off x="830794" y="552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162458</xdr:rowOff>
    </xdr:from>
    <xdr:to>
      <xdr:col>6</xdr:col>
      <xdr:colOff>511175</xdr:colOff>
      <xdr:row>56</xdr:row>
      <xdr:rowOff>5867</xdr:rowOff>
    </xdr:to>
    <xdr:cxnSp macro="">
      <xdr:nvCxnSpPr>
        <xdr:cNvPr id="119" name="直線コネクタ 118"/>
        <xdr:cNvCxnSpPr/>
      </xdr:nvCxnSpPr>
      <xdr:spPr>
        <a:xfrm flipV="1">
          <a:off x="3797300" y="9592208"/>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137478</xdr:rowOff>
    </xdr:from>
    <xdr:to>
      <xdr:col>5</xdr:col>
      <xdr:colOff>358775</xdr:colOff>
      <xdr:row>56</xdr:row>
      <xdr:rowOff>5867</xdr:rowOff>
    </xdr:to>
    <xdr:cxnSp macro="">
      <xdr:nvCxnSpPr>
        <xdr:cNvPr id="122" name="直線コネクタ 121"/>
        <xdr:cNvCxnSpPr/>
      </xdr:nvCxnSpPr>
      <xdr:spPr>
        <a:xfrm>
          <a:off x="2908300" y="9567228"/>
          <a:ext cx="889000" cy="3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137478</xdr:rowOff>
    </xdr:from>
    <xdr:to>
      <xdr:col>4</xdr:col>
      <xdr:colOff>155575</xdr:colOff>
      <xdr:row>56</xdr:row>
      <xdr:rowOff>37211</xdr:rowOff>
    </xdr:to>
    <xdr:cxnSp macro="">
      <xdr:nvCxnSpPr>
        <xdr:cNvPr id="125" name="直線コネクタ 124"/>
        <xdr:cNvCxnSpPr/>
      </xdr:nvCxnSpPr>
      <xdr:spPr>
        <a:xfrm flipV="1">
          <a:off x="2019300" y="9567228"/>
          <a:ext cx="889000" cy="7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37211</xdr:rowOff>
    </xdr:from>
    <xdr:to>
      <xdr:col>2</xdr:col>
      <xdr:colOff>638175</xdr:colOff>
      <xdr:row>56</xdr:row>
      <xdr:rowOff>97816</xdr:rowOff>
    </xdr:to>
    <xdr:cxnSp macro="">
      <xdr:nvCxnSpPr>
        <xdr:cNvPr id="128" name="直線コネクタ 127"/>
        <xdr:cNvCxnSpPr/>
      </xdr:nvCxnSpPr>
      <xdr:spPr>
        <a:xfrm flipV="1">
          <a:off x="1130300" y="9638411"/>
          <a:ext cx="889000" cy="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111658</xdr:rowOff>
    </xdr:from>
    <xdr:to>
      <xdr:col>6</xdr:col>
      <xdr:colOff>561975</xdr:colOff>
      <xdr:row>56</xdr:row>
      <xdr:rowOff>41808</xdr:rowOff>
    </xdr:to>
    <xdr:sp macro="" textlink="">
      <xdr:nvSpPr>
        <xdr:cNvPr id="138" name="円/楕円 137"/>
        <xdr:cNvSpPr/>
      </xdr:nvSpPr>
      <xdr:spPr>
        <a:xfrm>
          <a:off x="4584700" y="95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90085</xdr:rowOff>
    </xdr:from>
    <xdr:ext cx="534377" cy="259045"/>
    <xdr:sp macro="" textlink="">
      <xdr:nvSpPr>
        <xdr:cNvPr id="139" name="物件費該当値テキスト"/>
        <xdr:cNvSpPr txBox="1"/>
      </xdr:nvSpPr>
      <xdr:spPr>
        <a:xfrm>
          <a:off x="4686300" y="951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74,708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126517</xdr:rowOff>
    </xdr:from>
    <xdr:to>
      <xdr:col>5</xdr:col>
      <xdr:colOff>409575</xdr:colOff>
      <xdr:row>56</xdr:row>
      <xdr:rowOff>56667</xdr:rowOff>
    </xdr:to>
    <xdr:sp macro="" textlink="">
      <xdr:nvSpPr>
        <xdr:cNvPr id="140" name="円/楕円 139"/>
        <xdr:cNvSpPr/>
      </xdr:nvSpPr>
      <xdr:spPr>
        <a:xfrm>
          <a:off x="3746500" y="955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73194</xdr:rowOff>
    </xdr:from>
    <xdr:ext cx="534377" cy="259045"/>
    <xdr:sp macro="" textlink="">
      <xdr:nvSpPr>
        <xdr:cNvPr id="141" name="テキスト ボックス 140"/>
        <xdr:cNvSpPr txBox="1"/>
      </xdr:nvSpPr>
      <xdr:spPr>
        <a:xfrm>
          <a:off x="3530111" y="933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73,538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86678</xdr:rowOff>
    </xdr:from>
    <xdr:to>
      <xdr:col>4</xdr:col>
      <xdr:colOff>206375</xdr:colOff>
      <xdr:row>56</xdr:row>
      <xdr:rowOff>16828</xdr:rowOff>
    </xdr:to>
    <xdr:sp macro="" textlink="">
      <xdr:nvSpPr>
        <xdr:cNvPr id="142" name="円/楕円 141"/>
        <xdr:cNvSpPr/>
      </xdr:nvSpPr>
      <xdr:spPr>
        <a:xfrm>
          <a:off x="2857500" y="951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33355</xdr:rowOff>
    </xdr:from>
    <xdr:ext cx="534377" cy="259045"/>
    <xdr:sp macro="" textlink="">
      <xdr:nvSpPr>
        <xdr:cNvPr id="143" name="テキスト ボックス 142"/>
        <xdr:cNvSpPr txBox="1"/>
      </xdr:nvSpPr>
      <xdr:spPr>
        <a:xfrm>
          <a:off x="2641111" y="929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76,675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157861</xdr:rowOff>
    </xdr:from>
    <xdr:to>
      <xdr:col>3</xdr:col>
      <xdr:colOff>3175</xdr:colOff>
      <xdr:row>56</xdr:row>
      <xdr:rowOff>88011</xdr:rowOff>
    </xdr:to>
    <xdr:sp macro="" textlink="">
      <xdr:nvSpPr>
        <xdr:cNvPr id="144" name="円/楕円 143"/>
        <xdr:cNvSpPr/>
      </xdr:nvSpPr>
      <xdr:spPr>
        <a:xfrm>
          <a:off x="1968500" y="958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104538</xdr:rowOff>
    </xdr:from>
    <xdr:ext cx="534377" cy="259045"/>
    <xdr:sp macro="" textlink="">
      <xdr:nvSpPr>
        <xdr:cNvPr id="145" name="テキスト ボックス 144"/>
        <xdr:cNvSpPr txBox="1"/>
      </xdr:nvSpPr>
      <xdr:spPr>
        <a:xfrm>
          <a:off x="1752111" y="936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71,070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47016</xdr:rowOff>
    </xdr:from>
    <xdr:to>
      <xdr:col>1</xdr:col>
      <xdr:colOff>485775</xdr:colOff>
      <xdr:row>56</xdr:row>
      <xdr:rowOff>148616</xdr:rowOff>
    </xdr:to>
    <xdr:sp macro="" textlink="">
      <xdr:nvSpPr>
        <xdr:cNvPr id="146" name="円/楕円 145"/>
        <xdr:cNvSpPr/>
      </xdr:nvSpPr>
      <xdr:spPr>
        <a:xfrm>
          <a:off x="1079500" y="96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139743</xdr:rowOff>
    </xdr:from>
    <xdr:ext cx="534377" cy="259045"/>
    <xdr:sp macro="" textlink="">
      <xdr:nvSpPr>
        <xdr:cNvPr id="147" name="テキスト ボックス 146"/>
        <xdr:cNvSpPr txBox="1"/>
      </xdr:nvSpPr>
      <xdr:spPr>
        <a:xfrm>
          <a:off x="863111" y="974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17759</xdr:rowOff>
    </xdr:from>
    <xdr:to>
      <xdr:col>6</xdr:col>
      <xdr:colOff>511175</xdr:colOff>
      <xdr:row>78</xdr:row>
      <xdr:rowOff>49696</xdr:rowOff>
    </xdr:to>
    <xdr:cxnSp macro="">
      <xdr:nvCxnSpPr>
        <xdr:cNvPr id="178" name="直線コネクタ 177"/>
        <xdr:cNvCxnSpPr/>
      </xdr:nvCxnSpPr>
      <xdr:spPr>
        <a:xfrm flipV="1">
          <a:off x="3797300" y="13390859"/>
          <a:ext cx="838200" cy="3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134013</xdr:rowOff>
    </xdr:from>
    <xdr:ext cx="469744" cy="259045"/>
    <xdr:sp macro="" textlink="">
      <xdr:nvSpPr>
        <xdr:cNvPr id="179"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49696</xdr:rowOff>
    </xdr:from>
    <xdr:to>
      <xdr:col>5</xdr:col>
      <xdr:colOff>358775</xdr:colOff>
      <xdr:row>78</xdr:row>
      <xdr:rowOff>70695</xdr:rowOff>
    </xdr:to>
    <xdr:cxnSp macro="">
      <xdr:nvCxnSpPr>
        <xdr:cNvPr id="181" name="直線コネクタ 180"/>
        <xdr:cNvCxnSpPr/>
      </xdr:nvCxnSpPr>
      <xdr:spPr>
        <a:xfrm flipV="1">
          <a:off x="2908300" y="13422796"/>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114451</xdr:rowOff>
    </xdr:from>
    <xdr:ext cx="469744" cy="259045"/>
    <xdr:sp macro="" textlink="">
      <xdr:nvSpPr>
        <xdr:cNvPr id="183" name="テキスト ボックス 182"/>
        <xdr:cNvSpPr txBox="1"/>
      </xdr:nvSpPr>
      <xdr:spPr>
        <a:xfrm>
          <a:off x="3562427" y="134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59037</xdr:rowOff>
    </xdr:from>
    <xdr:to>
      <xdr:col>4</xdr:col>
      <xdr:colOff>155575</xdr:colOff>
      <xdr:row>78</xdr:row>
      <xdr:rowOff>70695</xdr:rowOff>
    </xdr:to>
    <xdr:cxnSp macro="">
      <xdr:nvCxnSpPr>
        <xdr:cNvPr id="184" name="直線コネクタ 183"/>
        <xdr:cNvCxnSpPr/>
      </xdr:nvCxnSpPr>
      <xdr:spPr>
        <a:xfrm>
          <a:off x="2019300" y="13432137"/>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59037</xdr:rowOff>
    </xdr:from>
    <xdr:to>
      <xdr:col>2</xdr:col>
      <xdr:colOff>638175</xdr:colOff>
      <xdr:row>78</xdr:row>
      <xdr:rowOff>68280</xdr:rowOff>
    </xdr:to>
    <xdr:cxnSp macro="">
      <xdr:nvCxnSpPr>
        <xdr:cNvPr id="187" name="直線コネクタ 186"/>
        <xdr:cNvCxnSpPr/>
      </xdr:nvCxnSpPr>
      <xdr:spPr>
        <a:xfrm flipV="1">
          <a:off x="1130300" y="13432137"/>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115268</xdr:rowOff>
    </xdr:from>
    <xdr:ext cx="469744" cy="259045"/>
    <xdr:sp macro="" textlink="">
      <xdr:nvSpPr>
        <xdr:cNvPr id="189" name="テキスト ボックス 188"/>
        <xdr:cNvSpPr txBox="1"/>
      </xdr:nvSpPr>
      <xdr:spPr>
        <a:xfrm>
          <a:off x="1784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112654</xdr:rowOff>
    </xdr:from>
    <xdr:ext cx="469744" cy="259045"/>
    <xdr:sp macro="" textlink="">
      <xdr:nvSpPr>
        <xdr:cNvPr id="191" name="テキスト ボックス 190"/>
        <xdr:cNvSpPr txBox="1"/>
      </xdr:nvSpPr>
      <xdr:spPr>
        <a:xfrm>
          <a:off x="895427" y="134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138409</xdr:rowOff>
    </xdr:from>
    <xdr:to>
      <xdr:col>6</xdr:col>
      <xdr:colOff>561975</xdr:colOff>
      <xdr:row>78</xdr:row>
      <xdr:rowOff>68559</xdr:rowOff>
    </xdr:to>
    <xdr:sp macro="" textlink="">
      <xdr:nvSpPr>
        <xdr:cNvPr id="197" name="円/楕円 196"/>
        <xdr:cNvSpPr/>
      </xdr:nvSpPr>
      <xdr:spPr>
        <a:xfrm>
          <a:off x="4584700" y="1334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161286</xdr:rowOff>
    </xdr:from>
    <xdr:ext cx="469744" cy="259045"/>
    <xdr:sp macro="" textlink="">
      <xdr:nvSpPr>
        <xdr:cNvPr id="198" name="維持補修費該当値テキスト"/>
        <xdr:cNvSpPr txBox="1"/>
      </xdr:nvSpPr>
      <xdr:spPr>
        <a:xfrm>
          <a:off x="4686300" y="1319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170346</xdr:rowOff>
    </xdr:from>
    <xdr:to>
      <xdr:col>5</xdr:col>
      <xdr:colOff>409575</xdr:colOff>
      <xdr:row>78</xdr:row>
      <xdr:rowOff>100496</xdr:rowOff>
    </xdr:to>
    <xdr:sp macro="" textlink="">
      <xdr:nvSpPr>
        <xdr:cNvPr id="199" name="円/楕円 198"/>
        <xdr:cNvSpPr/>
      </xdr:nvSpPr>
      <xdr:spPr>
        <a:xfrm>
          <a:off x="3746500" y="133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117023</xdr:rowOff>
    </xdr:from>
    <xdr:ext cx="469744" cy="259045"/>
    <xdr:sp macro="" textlink="">
      <xdr:nvSpPr>
        <xdr:cNvPr id="200" name="テキスト ボックス 199"/>
        <xdr:cNvSpPr txBox="1"/>
      </xdr:nvSpPr>
      <xdr:spPr>
        <a:xfrm>
          <a:off x="3562427" y="131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19895</xdr:rowOff>
    </xdr:from>
    <xdr:to>
      <xdr:col>4</xdr:col>
      <xdr:colOff>206375</xdr:colOff>
      <xdr:row>78</xdr:row>
      <xdr:rowOff>121495</xdr:rowOff>
    </xdr:to>
    <xdr:sp macro="" textlink="">
      <xdr:nvSpPr>
        <xdr:cNvPr id="201" name="円/楕円 200"/>
        <xdr:cNvSpPr/>
      </xdr:nvSpPr>
      <xdr:spPr>
        <a:xfrm>
          <a:off x="2857500" y="133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112622</xdr:rowOff>
    </xdr:from>
    <xdr:ext cx="469744" cy="259045"/>
    <xdr:sp macro="" textlink="">
      <xdr:nvSpPr>
        <xdr:cNvPr id="202" name="テキスト ボックス 201"/>
        <xdr:cNvSpPr txBox="1"/>
      </xdr:nvSpPr>
      <xdr:spPr>
        <a:xfrm>
          <a:off x="2673427" y="1348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8237</xdr:rowOff>
    </xdr:from>
    <xdr:to>
      <xdr:col>3</xdr:col>
      <xdr:colOff>3175</xdr:colOff>
      <xdr:row>78</xdr:row>
      <xdr:rowOff>109837</xdr:rowOff>
    </xdr:to>
    <xdr:sp macro="" textlink="">
      <xdr:nvSpPr>
        <xdr:cNvPr id="203" name="円/楕円 202"/>
        <xdr:cNvSpPr/>
      </xdr:nvSpPr>
      <xdr:spPr>
        <a:xfrm>
          <a:off x="1968500" y="1338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126364</xdr:rowOff>
    </xdr:from>
    <xdr:ext cx="469744" cy="259045"/>
    <xdr:sp macro="" textlink="">
      <xdr:nvSpPr>
        <xdr:cNvPr id="204" name="テキスト ボックス 203"/>
        <xdr:cNvSpPr txBox="1"/>
      </xdr:nvSpPr>
      <xdr:spPr>
        <a:xfrm>
          <a:off x="1784427" y="1315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17480</xdr:rowOff>
    </xdr:from>
    <xdr:to>
      <xdr:col>1</xdr:col>
      <xdr:colOff>485775</xdr:colOff>
      <xdr:row>78</xdr:row>
      <xdr:rowOff>119080</xdr:rowOff>
    </xdr:to>
    <xdr:sp macro="" textlink="">
      <xdr:nvSpPr>
        <xdr:cNvPr id="205" name="円/楕円 204"/>
        <xdr:cNvSpPr/>
      </xdr:nvSpPr>
      <xdr:spPr>
        <a:xfrm>
          <a:off x="1079500" y="133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135607</xdr:rowOff>
    </xdr:from>
    <xdr:ext cx="469744" cy="259045"/>
    <xdr:sp macro="" textlink="">
      <xdr:nvSpPr>
        <xdr:cNvPr id="206" name="テキスト ボックス 205"/>
        <xdr:cNvSpPr txBox="1"/>
      </xdr:nvSpPr>
      <xdr:spPr>
        <a:xfrm>
          <a:off x="895427" y="1316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117132</xdr:rowOff>
    </xdr:from>
    <xdr:to>
      <xdr:col>6</xdr:col>
      <xdr:colOff>511175</xdr:colOff>
      <xdr:row>96</xdr:row>
      <xdr:rowOff>11836</xdr:rowOff>
    </xdr:to>
    <xdr:cxnSp macro="">
      <xdr:nvCxnSpPr>
        <xdr:cNvPr id="236" name="直線コネクタ 235"/>
        <xdr:cNvCxnSpPr/>
      </xdr:nvCxnSpPr>
      <xdr:spPr>
        <a:xfrm flipV="1">
          <a:off x="3797300" y="16404882"/>
          <a:ext cx="838200" cy="6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11836</xdr:rowOff>
    </xdr:from>
    <xdr:to>
      <xdr:col>5</xdr:col>
      <xdr:colOff>358775</xdr:colOff>
      <xdr:row>96</xdr:row>
      <xdr:rowOff>52857</xdr:rowOff>
    </xdr:to>
    <xdr:cxnSp macro="">
      <xdr:nvCxnSpPr>
        <xdr:cNvPr id="239" name="直線コネクタ 238"/>
        <xdr:cNvCxnSpPr/>
      </xdr:nvCxnSpPr>
      <xdr:spPr>
        <a:xfrm flipV="1">
          <a:off x="2908300" y="16471036"/>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52857</xdr:rowOff>
    </xdr:from>
    <xdr:to>
      <xdr:col>4</xdr:col>
      <xdr:colOff>155575</xdr:colOff>
      <xdr:row>96</xdr:row>
      <xdr:rowOff>147473</xdr:rowOff>
    </xdr:to>
    <xdr:cxnSp macro="">
      <xdr:nvCxnSpPr>
        <xdr:cNvPr id="242" name="直線コネクタ 241"/>
        <xdr:cNvCxnSpPr/>
      </xdr:nvCxnSpPr>
      <xdr:spPr>
        <a:xfrm flipV="1">
          <a:off x="2019300" y="16512057"/>
          <a:ext cx="889000" cy="9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147473</xdr:rowOff>
    </xdr:from>
    <xdr:to>
      <xdr:col>2</xdr:col>
      <xdr:colOff>638175</xdr:colOff>
      <xdr:row>97</xdr:row>
      <xdr:rowOff>22516</xdr:rowOff>
    </xdr:to>
    <xdr:cxnSp macro="">
      <xdr:nvCxnSpPr>
        <xdr:cNvPr id="245" name="直線コネクタ 244"/>
        <xdr:cNvCxnSpPr/>
      </xdr:nvCxnSpPr>
      <xdr:spPr>
        <a:xfrm flipV="1">
          <a:off x="1130300" y="16606673"/>
          <a:ext cx="889000" cy="4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66332</xdr:rowOff>
    </xdr:from>
    <xdr:to>
      <xdr:col>6</xdr:col>
      <xdr:colOff>561975</xdr:colOff>
      <xdr:row>95</xdr:row>
      <xdr:rowOff>167932</xdr:rowOff>
    </xdr:to>
    <xdr:sp macro="" textlink="">
      <xdr:nvSpPr>
        <xdr:cNvPr id="255" name="円/楕円 254"/>
        <xdr:cNvSpPr/>
      </xdr:nvSpPr>
      <xdr:spPr>
        <a:xfrm>
          <a:off x="4584700" y="163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89209</xdr:rowOff>
    </xdr:from>
    <xdr:ext cx="599010" cy="259045"/>
    <xdr:sp macro="" textlink="">
      <xdr:nvSpPr>
        <xdr:cNvPr id="256" name="扶助費該当値テキスト"/>
        <xdr:cNvSpPr txBox="1"/>
      </xdr:nvSpPr>
      <xdr:spPr>
        <a:xfrm>
          <a:off x="4686300" y="1620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108,277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132486</xdr:rowOff>
    </xdr:from>
    <xdr:to>
      <xdr:col>5</xdr:col>
      <xdr:colOff>409575</xdr:colOff>
      <xdr:row>96</xdr:row>
      <xdr:rowOff>62636</xdr:rowOff>
    </xdr:to>
    <xdr:sp macro="" textlink="">
      <xdr:nvSpPr>
        <xdr:cNvPr id="257" name="円/楕円 256"/>
        <xdr:cNvSpPr/>
      </xdr:nvSpPr>
      <xdr:spPr>
        <a:xfrm>
          <a:off x="3746500" y="1642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79163</xdr:rowOff>
    </xdr:from>
    <xdr:ext cx="599010" cy="259045"/>
    <xdr:sp macro="" textlink="">
      <xdr:nvSpPr>
        <xdr:cNvPr id="258" name="テキスト ボックス 257"/>
        <xdr:cNvSpPr txBox="1"/>
      </xdr:nvSpPr>
      <xdr:spPr>
        <a:xfrm>
          <a:off x="3497794" y="1619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103,068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2057</xdr:rowOff>
    </xdr:from>
    <xdr:to>
      <xdr:col>4</xdr:col>
      <xdr:colOff>206375</xdr:colOff>
      <xdr:row>96</xdr:row>
      <xdr:rowOff>103657</xdr:rowOff>
    </xdr:to>
    <xdr:sp macro="" textlink="">
      <xdr:nvSpPr>
        <xdr:cNvPr id="259" name="円/楕円 258"/>
        <xdr:cNvSpPr/>
      </xdr:nvSpPr>
      <xdr:spPr>
        <a:xfrm>
          <a:off x="2857500" y="1646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120184</xdr:rowOff>
    </xdr:from>
    <xdr:ext cx="534377" cy="259045"/>
    <xdr:sp macro="" textlink="">
      <xdr:nvSpPr>
        <xdr:cNvPr id="260" name="テキスト ボックス 259"/>
        <xdr:cNvSpPr txBox="1"/>
      </xdr:nvSpPr>
      <xdr:spPr>
        <a:xfrm>
          <a:off x="2641111" y="1623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99,838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96673</xdr:rowOff>
    </xdr:from>
    <xdr:to>
      <xdr:col>3</xdr:col>
      <xdr:colOff>3175</xdr:colOff>
      <xdr:row>97</xdr:row>
      <xdr:rowOff>26823</xdr:rowOff>
    </xdr:to>
    <xdr:sp macro="" textlink="">
      <xdr:nvSpPr>
        <xdr:cNvPr id="261" name="円/楕円 260"/>
        <xdr:cNvSpPr/>
      </xdr:nvSpPr>
      <xdr:spPr>
        <a:xfrm>
          <a:off x="1968500" y="165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43350</xdr:rowOff>
    </xdr:from>
    <xdr:ext cx="534377" cy="259045"/>
    <xdr:sp macro="" textlink="">
      <xdr:nvSpPr>
        <xdr:cNvPr id="262" name="テキスト ボックス 261"/>
        <xdr:cNvSpPr txBox="1"/>
      </xdr:nvSpPr>
      <xdr:spPr>
        <a:xfrm>
          <a:off x="1752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92,388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143166</xdr:rowOff>
    </xdr:from>
    <xdr:to>
      <xdr:col>1</xdr:col>
      <xdr:colOff>485775</xdr:colOff>
      <xdr:row>97</xdr:row>
      <xdr:rowOff>73316</xdr:rowOff>
    </xdr:to>
    <xdr:sp macro="" textlink="">
      <xdr:nvSpPr>
        <xdr:cNvPr id="263" name="円/楕円 262"/>
        <xdr:cNvSpPr/>
      </xdr:nvSpPr>
      <xdr:spPr>
        <a:xfrm>
          <a:off x="1079500" y="166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89843</xdr:rowOff>
    </xdr:from>
    <xdr:ext cx="534377" cy="259045"/>
    <xdr:sp macro="" textlink="">
      <xdr:nvSpPr>
        <xdr:cNvPr id="264" name="テキスト ボックス 263"/>
        <xdr:cNvSpPr txBox="1"/>
      </xdr:nvSpPr>
      <xdr:spPr>
        <a:xfrm>
          <a:off x="863111" y="1637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5626</xdr:rowOff>
    </xdr:from>
    <xdr:to>
      <xdr:col>15</xdr:col>
      <xdr:colOff>180975</xdr:colOff>
      <xdr:row>35</xdr:row>
      <xdr:rowOff>117773</xdr:rowOff>
    </xdr:to>
    <xdr:cxnSp macro="">
      <xdr:nvCxnSpPr>
        <xdr:cNvPr id="297" name="直線コネクタ 296"/>
        <xdr:cNvCxnSpPr/>
      </xdr:nvCxnSpPr>
      <xdr:spPr>
        <a:xfrm flipV="1">
          <a:off x="9639300" y="6006376"/>
          <a:ext cx="838200" cy="11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117773</xdr:rowOff>
    </xdr:from>
    <xdr:to>
      <xdr:col>14</xdr:col>
      <xdr:colOff>28575</xdr:colOff>
      <xdr:row>35</xdr:row>
      <xdr:rowOff>150873</xdr:rowOff>
    </xdr:to>
    <xdr:cxnSp macro="">
      <xdr:nvCxnSpPr>
        <xdr:cNvPr id="300" name="直線コネクタ 299"/>
        <xdr:cNvCxnSpPr/>
      </xdr:nvCxnSpPr>
      <xdr:spPr>
        <a:xfrm flipV="1">
          <a:off x="8750300" y="6118523"/>
          <a:ext cx="889000" cy="3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144196</xdr:rowOff>
    </xdr:from>
    <xdr:to>
      <xdr:col>12</xdr:col>
      <xdr:colOff>511175</xdr:colOff>
      <xdr:row>35</xdr:row>
      <xdr:rowOff>150873</xdr:rowOff>
    </xdr:to>
    <xdr:cxnSp macro="">
      <xdr:nvCxnSpPr>
        <xdr:cNvPr id="303" name="直線コネクタ 302"/>
        <xdr:cNvCxnSpPr/>
      </xdr:nvCxnSpPr>
      <xdr:spPr>
        <a:xfrm>
          <a:off x="7861300" y="6144946"/>
          <a:ext cx="889000" cy="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144196</xdr:rowOff>
    </xdr:from>
    <xdr:to>
      <xdr:col>11</xdr:col>
      <xdr:colOff>307975</xdr:colOff>
      <xdr:row>36</xdr:row>
      <xdr:rowOff>7493</xdr:rowOff>
    </xdr:to>
    <xdr:cxnSp macro="">
      <xdr:nvCxnSpPr>
        <xdr:cNvPr id="306" name="直線コネクタ 305"/>
        <xdr:cNvCxnSpPr/>
      </xdr:nvCxnSpPr>
      <xdr:spPr>
        <a:xfrm flipV="1">
          <a:off x="6972300" y="6144946"/>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08" name="テキスト ボックス 307"/>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157424</xdr:rowOff>
    </xdr:from>
    <xdr:ext cx="534377" cy="259045"/>
    <xdr:sp macro="" textlink="">
      <xdr:nvSpPr>
        <xdr:cNvPr id="310" name="テキスト ボックス 309"/>
        <xdr:cNvSpPr txBox="1"/>
      </xdr:nvSpPr>
      <xdr:spPr>
        <a:xfrm>
          <a:off x="6705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126276</xdr:rowOff>
    </xdr:from>
    <xdr:to>
      <xdr:col>15</xdr:col>
      <xdr:colOff>231775</xdr:colOff>
      <xdr:row>35</xdr:row>
      <xdr:rowOff>56426</xdr:rowOff>
    </xdr:to>
    <xdr:sp macro="" textlink="">
      <xdr:nvSpPr>
        <xdr:cNvPr id="316" name="円/楕円 315"/>
        <xdr:cNvSpPr/>
      </xdr:nvSpPr>
      <xdr:spPr>
        <a:xfrm>
          <a:off x="10426700" y="595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149153</xdr:rowOff>
    </xdr:from>
    <xdr:ext cx="534377" cy="259045"/>
    <xdr:sp macro="" textlink="">
      <xdr:nvSpPr>
        <xdr:cNvPr id="317" name="補助費等該当値テキスト"/>
        <xdr:cNvSpPr txBox="1"/>
      </xdr:nvSpPr>
      <xdr:spPr>
        <a:xfrm>
          <a:off x="10528300" y="580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86,076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66973</xdr:rowOff>
    </xdr:from>
    <xdr:to>
      <xdr:col>14</xdr:col>
      <xdr:colOff>79375</xdr:colOff>
      <xdr:row>35</xdr:row>
      <xdr:rowOff>168573</xdr:rowOff>
    </xdr:to>
    <xdr:sp macro="" textlink="">
      <xdr:nvSpPr>
        <xdr:cNvPr id="318" name="円/楕円 317"/>
        <xdr:cNvSpPr/>
      </xdr:nvSpPr>
      <xdr:spPr>
        <a:xfrm>
          <a:off x="9588500" y="606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13650</xdr:rowOff>
    </xdr:from>
    <xdr:ext cx="534377" cy="259045"/>
    <xdr:sp macro="" textlink="">
      <xdr:nvSpPr>
        <xdr:cNvPr id="319" name="テキスト ボックス 318"/>
        <xdr:cNvSpPr txBox="1"/>
      </xdr:nvSpPr>
      <xdr:spPr>
        <a:xfrm>
          <a:off x="9372111" y="584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74,302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100073</xdr:rowOff>
    </xdr:from>
    <xdr:to>
      <xdr:col>12</xdr:col>
      <xdr:colOff>561975</xdr:colOff>
      <xdr:row>36</xdr:row>
      <xdr:rowOff>30223</xdr:rowOff>
    </xdr:to>
    <xdr:sp macro="" textlink="">
      <xdr:nvSpPr>
        <xdr:cNvPr id="320" name="円/楕円 319"/>
        <xdr:cNvSpPr/>
      </xdr:nvSpPr>
      <xdr:spPr>
        <a:xfrm>
          <a:off x="8699500" y="610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46750</xdr:rowOff>
    </xdr:from>
    <xdr:ext cx="534377" cy="259045"/>
    <xdr:sp macro="" textlink="">
      <xdr:nvSpPr>
        <xdr:cNvPr id="321" name="テキスト ボックス 320"/>
        <xdr:cNvSpPr txBox="1"/>
      </xdr:nvSpPr>
      <xdr:spPr>
        <a:xfrm>
          <a:off x="8483111" y="587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70,827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93396</xdr:rowOff>
    </xdr:from>
    <xdr:to>
      <xdr:col>11</xdr:col>
      <xdr:colOff>358775</xdr:colOff>
      <xdr:row>36</xdr:row>
      <xdr:rowOff>23546</xdr:rowOff>
    </xdr:to>
    <xdr:sp macro="" textlink="">
      <xdr:nvSpPr>
        <xdr:cNvPr id="322" name="円/楕円 321"/>
        <xdr:cNvSpPr/>
      </xdr:nvSpPr>
      <xdr:spPr>
        <a:xfrm>
          <a:off x="7810500" y="609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40073</xdr:rowOff>
    </xdr:from>
    <xdr:ext cx="534377" cy="259045"/>
    <xdr:sp macro="" textlink="">
      <xdr:nvSpPr>
        <xdr:cNvPr id="323" name="テキスト ボックス 322"/>
        <xdr:cNvSpPr txBox="1"/>
      </xdr:nvSpPr>
      <xdr:spPr>
        <a:xfrm>
          <a:off x="7594111" y="586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71,528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128143</xdr:rowOff>
    </xdr:from>
    <xdr:to>
      <xdr:col>10</xdr:col>
      <xdr:colOff>155575</xdr:colOff>
      <xdr:row>36</xdr:row>
      <xdr:rowOff>58293</xdr:rowOff>
    </xdr:to>
    <xdr:sp macro="" textlink="">
      <xdr:nvSpPr>
        <xdr:cNvPr id="324" name="円/楕円 323"/>
        <xdr:cNvSpPr/>
      </xdr:nvSpPr>
      <xdr:spPr>
        <a:xfrm>
          <a:off x="6921500" y="612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74820</xdr:rowOff>
    </xdr:from>
    <xdr:ext cx="534377" cy="259045"/>
    <xdr:sp macro="" textlink="">
      <xdr:nvSpPr>
        <xdr:cNvPr id="325" name="テキスト ボックス 324"/>
        <xdr:cNvSpPr txBox="1"/>
      </xdr:nvSpPr>
      <xdr:spPr>
        <a:xfrm>
          <a:off x="6705111" y="590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167059</xdr:rowOff>
    </xdr:from>
    <xdr:to>
      <xdr:col>15</xdr:col>
      <xdr:colOff>180975</xdr:colOff>
      <xdr:row>56</xdr:row>
      <xdr:rowOff>86363</xdr:rowOff>
    </xdr:to>
    <xdr:cxnSp macro="">
      <xdr:nvCxnSpPr>
        <xdr:cNvPr id="352" name="直線コネクタ 351"/>
        <xdr:cNvCxnSpPr/>
      </xdr:nvCxnSpPr>
      <xdr:spPr>
        <a:xfrm>
          <a:off x="9639300" y="9596809"/>
          <a:ext cx="8382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94396</xdr:rowOff>
    </xdr:from>
    <xdr:to>
      <xdr:col>14</xdr:col>
      <xdr:colOff>28575</xdr:colOff>
      <xdr:row>55</xdr:row>
      <xdr:rowOff>167059</xdr:rowOff>
    </xdr:to>
    <xdr:cxnSp macro="">
      <xdr:nvCxnSpPr>
        <xdr:cNvPr id="355" name="直線コネクタ 354"/>
        <xdr:cNvCxnSpPr/>
      </xdr:nvCxnSpPr>
      <xdr:spPr>
        <a:xfrm>
          <a:off x="8750300" y="9524146"/>
          <a:ext cx="889000" cy="7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27727</xdr:rowOff>
    </xdr:from>
    <xdr:to>
      <xdr:col>12</xdr:col>
      <xdr:colOff>511175</xdr:colOff>
      <xdr:row>55</xdr:row>
      <xdr:rowOff>94396</xdr:rowOff>
    </xdr:to>
    <xdr:cxnSp macro="">
      <xdr:nvCxnSpPr>
        <xdr:cNvPr id="358" name="直線コネクタ 357"/>
        <xdr:cNvCxnSpPr/>
      </xdr:nvCxnSpPr>
      <xdr:spPr>
        <a:xfrm>
          <a:off x="7861300" y="9457477"/>
          <a:ext cx="889000" cy="6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37088</xdr:rowOff>
    </xdr:from>
    <xdr:ext cx="599010" cy="259045"/>
    <xdr:sp macro="" textlink="">
      <xdr:nvSpPr>
        <xdr:cNvPr id="360" name="テキスト ボックス 359"/>
        <xdr:cNvSpPr txBox="1"/>
      </xdr:nvSpPr>
      <xdr:spPr>
        <a:xfrm>
          <a:off x="8450794"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27727</xdr:rowOff>
    </xdr:from>
    <xdr:to>
      <xdr:col>11</xdr:col>
      <xdr:colOff>307975</xdr:colOff>
      <xdr:row>56</xdr:row>
      <xdr:rowOff>81576</xdr:rowOff>
    </xdr:to>
    <xdr:cxnSp macro="">
      <xdr:nvCxnSpPr>
        <xdr:cNvPr id="361" name="直線コネクタ 360"/>
        <xdr:cNvCxnSpPr/>
      </xdr:nvCxnSpPr>
      <xdr:spPr>
        <a:xfrm flipV="1">
          <a:off x="6972300" y="9457477"/>
          <a:ext cx="889000" cy="2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3" name="テキスト ボックス 362"/>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6935</xdr:rowOff>
    </xdr:from>
    <xdr:ext cx="534377" cy="259045"/>
    <xdr:sp macro="" textlink="">
      <xdr:nvSpPr>
        <xdr:cNvPr id="365" name="テキスト ボックス 364"/>
        <xdr:cNvSpPr txBox="1"/>
      </xdr:nvSpPr>
      <xdr:spPr>
        <a:xfrm>
          <a:off x="6705111" y="97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35563</xdr:rowOff>
    </xdr:from>
    <xdr:to>
      <xdr:col>15</xdr:col>
      <xdr:colOff>231775</xdr:colOff>
      <xdr:row>56</xdr:row>
      <xdr:rowOff>137163</xdr:rowOff>
    </xdr:to>
    <xdr:sp macro="" textlink="">
      <xdr:nvSpPr>
        <xdr:cNvPr id="371" name="円/楕円 370"/>
        <xdr:cNvSpPr/>
      </xdr:nvSpPr>
      <xdr:spPr>
        <a:xfrm>
          <a:off x="10426700" y="963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58440</xdr:rowOff>
    </xdr:from>
    <xdr:ext cx="534377" cy="259045"/>
    <xdr:sp macro="" textlink="">
      <xdr:nvSpPr>
        <xdr:cNvPr id="372" name="普通建設事業費該当値テキスト"/>
        <xdr:cNvSpPr txBox="1"/>
      </xdr:nvSpPr>
      <xdr:spPr>
        <a:xfrm>
          <a:off x="10528300" y="948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86,666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116259</xdr:rowOff>
    </xdr:from>
    <xdr:to>
      <xdr:col>14</xdr:col>
      <xdr:colOff>79375</xdr:colOff>
      <xdr:row>56</xdr:row>
      <xdr:rowOff>46409</xdr:rowOff>
    </xdr:to>
    <xdr:sp macro="" textlink="">
      <xdr:nvSpPr>
        <xdr:cNvPr id="373" name="円/楕円 372"/>
        <xdr:cNvSpPr/>
      </xdr:nvSpPr>
      <xdr:spPr>
        <a:xfrm>
          <a:off x="9588500" y="95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62936</xdr:rowOff>
    </xdr:from>
    <xdr:ext cx="599010" cy="259045"/>
    <xdr:sp macro="" textlink="">
      <xdr:nvSpPr>
        <xdr:cNvPr id="374" name="テキスト ボックス 373"/>
        <xdr:cNvSpPr txBox="1"/>
      </xdr:nvSpPr>
      <xdr:spPr>
        <a:xfrm>
          <a:off x="9339794" y="932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106,516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43596</xdr:rowOff>
    </xdr:from>
    <xdr:to>
      <xdr:col>12</xdr:col>
      <xdr:colOff>561975</xdr:colOff>
      <xdr:row>55</xdr:row>
      <xdr:rowOff>145196</xdr:rowOff>
    </xdr:to>
    <xdr:sp macro="" textlink="">
      <xdr:nvSpPr>
        <xdr:cNvPr id="375" name="円/楕円 374"/>
        <xdr:cNvSpPr/>
      </xdr:nvSpPr>
      <xdr:spPr>
        <a:xfrm>
          <a:off x="8699500" y="947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161723</xdr:rowOff>
    </xdr:from>
    <xdr:ext cx="599010" cy="259045"/>
    <xdr:sp macro="" textlink="">
      <xdr:nvSpPr>
        <xdr:cNvPr id="376" name="テキスト ボックス 375"/>
        <xdr:cNvSpPr txBox="1"/>
      </xdr:nvSpPr>
      <xdr:spPr>
        <a:xfrm>
          <a:off x="8450794" y="924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122,409</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148377</xdr:rowOff>
    </xdr:from>
    <xdr:to>
      <xdr:col>11</xdr:col>
      <xdr:colOff>358775</xdr:colOff>
      <xdr:row>55</xdr:row>
      <xdr:rowOff>78527</xdr:rowOff>
    </xdr:to>
    <xdr:sp macro="" textlink="">
      <xdr:nvSpPr>
        <xdr:cNvPr id="377" name="円/楕円 376"/>
        <xdr:cNvSpPr/>
      </xdr:nvSpPr>
      <xdr:spPr>
        <a:xfrm>
          <a:off x="7810500" y="940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95054</xdr:rowOff>
    </xdr:from>
    <xdr:ext cx="599010" cy="259045"/>
    <xdr:sp macro="" textlink="">
      <xdr:nvSpPr>
        <xdr:cNvPr id="378" name="テキスト ボックス 377"/>
        <xdr:cNvSpPr txBox="1"/>
      </xdr:nvSpPr>
      <xdr:spPr>
        <a:xfrm>
          <a:off x="7561794" y="918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136,991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30776</xdr:rowOff>
    </xdr:from>
    <xdr:to>
      <xdr:col>10</xdr:col>
      <xdr:colOff>155575</xdr:colOff>
      <xdr:row>56</xdr:row>
      <xdr:rowOff>132376</xdr:rowOff>
    </xdr:to>
    <xdr:sp macro="" textlink="">
      <xdr:nvSpPr>
        <xdr:cNvPr id="379" name="円/楕円 378"/>
        <xdr:cNvSpPr/>
      </xdr:nvSpPr>
      <xdr:spPr>
        <a:xfrm>
          <a:off x="6921500" y="963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148903</xdr:rowOff>
    </xdr:from>
    <xdr:ext cx="534377" cy="259045"/>
    <xdr:sp macro="" textlink="">
      <xdr:nvSpPr>
        <xdr:cNvPr id="380" name="テキスト ボックス 379"/>
        <xdr:cNvSpPr txBox="1"/>
      </xdr:nvSpPr>
      <xdr:spPr>
        <a:xfrm>
          <a:off x="6705111" y="940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73825</xdr:rowOff>
    </xdr:from>
    <xdr:to>
      <xdr:col>15</xdr:col>
      <xdr:colOff>180975</xdr:colOff>
      <xdr:row>78</xdr:row>
      <xdr:rowOff>129680</xdr:rowOff>
    </xdr:to>
    <xdr:cxnSp macro="">
      <xdr:nvCxnSpPr>
        <xdr:cNvPr id="409" name="直線コネクタ 408"/>
        <xdr:cNvCxnSpPr/>
      </xdr:nvCxnSpPr>
      <xdr:spPr>
        <a:xfrm>
          <a:off x="9639300" y="13275475"/>
          <a:ext cx="838200" cy="2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73825</xdr:rowOff>
    </xdr:from>
    <xdr:to>
      <xdr:col>14</xdr:col>
      <xdr:colOff>28575</xdr:colOff>
      <xdr:row>77</xdr:row>
      <xdr:rowOff>132271</xdr:rowOff>
    </xdr:to>
    <xdr:cxnSp macro="">
      <xdr:nvCxnSpPr>
        <xdr:cNvPr id="412" name="直線コネクタ 411"/>
        <xdr:cNvCxnSpPr/>
      </xdr:nvCxnSpPr>
      <xdr:spPr>
        <a:xfrm flipV="1">
          <a:off x="8750300" y="13275475"/>
          <a:ext cx="889000" cy="5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78880</xdr:rowOff>
    </xdr:from>
    <xdr:to>
      <xdr:col>15</xdr:col>
      <xdr:colOff>231775</xdr:colOff>
      <xdr:row>79</xdr:row>
      <xdr:rowOff>9030</xdr:rowOff>
    </xdr:to>
    <xdr:sp macro="" textlink="">
      <xdr:nvSpPr>
        <xdr:cNvPr id="422" name="円/楕円 421"/>
        <xdr:cNvSpPr/>
      </xdr:nvSpPr>
      <xdr:spPr>
        <a:xfrm>
          <a:off x="10426700" y="134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165257</xdr:rowOff>
    </xdr:from>
    <xdr:ext cx="534377" cy="259045"/>
    <xdr:sp macro="" textlink="">
      <xdr:nvSpPr>
        <xdr:cNvPr id="423" name="普通建設事業費 （ うち新規整備　）該当値テキスト"/>
        <xdr:cNvSpPr txBox="1"/>
      </xdr:nvSpPr>
      <xdr:spPr>
        <a:xfrm>
          <a:off x="10528300" y="1336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11,315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23025</xdr:rowOff>
    </xdr:from>
    <xdr:to>
      <xdr:col>14</xdr:col>
      <xdr:colOff>79375</xdr:colOff>
      <xdr:row>77</xdr:row>
      <xdr:rowOff>124625</xdr:rowOff>
    </xdr:to>
    <xdr:sp macro="" textlink="">
      <xdr:nvSpPr>
        <xdr:cNvPr id="424" name="円/楕円 423"/>
        <xdr:cNvSpPr/>
      </xdr:nvSpPr>
      <xdr:spPr>
        <a:xfrm>
          <a:off x="9588500" y="132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141152</xdr:rowOff>
    </xdr:from>
    <xdr:ext cx="534377" cy="259045"/>
    <xdr:sp macro="" textlink="">
      <xdr:nvSpPr>
        <xdr:cNvPr id="425" name="テキスト ボックス 424"/>
        <xdr:cNvSpPr txBox="1"/>
      </xdr:nvSpPr>
      <xdr:spPr>
        <a:xfrm>
          <a:off x="9372111" y="1299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81471</xdr:rowOff>
    </xdr:from>
    <xdr:to>
      <xdr:col>12</xdr:col>
      <xdr:colOff>561975</xdr:colOff>
      <xdr:row>78</xdr:row>
      <xdr:rowOff>11621</xdr:rowOff>
    </xdr:to>
    <xdr:sp macro="" textlink="">
      <xdr:nvSpPr>
        <xdr:cNvPr id="426" name="円/楕円 425"/>
        <xdr:cNvSpPr/>
      </xdr:nvSpPr>
      <xdr:spPr>
        <a:xfrm>
          <a:off x="8699500" y="1328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2748</xdr:rowOff>
    </xdr:from>
    <xdr:ext cx="534377" cy="259045"/>
    <xdr:sp macro="" textlink="">
      <xdr:nvSpPr>
        <xdr:cNvPr id="427" name="テキスト ボックス 426"/>
        <xdr:cNvSpPr txBox="1"/>
      </xdr:nvSpPr>
      <xdr:spPr>
        <a:xfrm>
          <a:off x="8483111" y="1337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11359</xdr:rowOff>
    </xdr:from>
    <xdr:to>
      <xdr:col>15</xdr:col>
      <xdr:colOff>180975</xdr:colOff>
      <xdr:row>96</xdr:row>
      <xdr:rowOff>83144</xdr:rowOff>
    </xdr:to>
    <xdr:cxnSp macro="">
      <xdr:nvCxnSpPr>
        <xdr:cNvPr id="452" name="直線コネクタ 451"/>
        <xdr:cNvCxnSpPr/>
      </xdr:nvCxnSpPr>
      <xdr:spPr>
        <a:xfrm flipV="1">
          <a:off x="9639300" y="16470559"/>
          <a:ext cx="838200" cy="7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115354</xdr:rowOff>
    </xdr:from>
    <xdr:to>
      <xdr:col>14</xdr:col>
      <xdr:colOff>28575</xdr:colOff>
      <xdr:row>96</xdr:row>
      <xdr:rowOff>83144</xdr:rowOff>
    </xdr:to>
    <xdr:cxnSp macro="">
      <xdr:nvCxnSpPr>
        <xdr:cNvPr id="455" name="直線コネクタ 454"/>
        <xdr:cNvCxnSpPr/>
      </xdr:nvCxnSpPr>
      <xdr:spPr>
        <a:xfrm>
          <a:off x="8750300" y="16403104"/>
          <a:ext cx="889000" cy="13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58315</xdr:rowOff>
    </xdr:from>
    <xdr:ext cx="534377" cy="259045"/>
    <xdr:sp macro="" textlink="">
      <xdr:nvSpPr>
        <xdr:cNvPr id="457" name="テキスト ボックス 456"/>
        <xdr:cNvSpPr txBox="1"/>
      </xdr:nvSpPr>
      <xdr:spPr>
        <a:xfrm>
          <a:off x="9372111" y="166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132009</xdr:rowOff>
    </xdr:from>
    <xdr:to>
      <xdr:col>15</xdr:col>
      <xdr:colOff>231775</xdr:colOff>
      <xdr:row>96</xdr:row>
      <xdr:rowOff>62159</xdr:rowOff>
    </xdr:to>
    <xdr:sp macro="" textlink="">
      <xdr:nvSpPr>
        <xdr:cNvPr id="465" name="円/楕円 464"/>
        <xdr:cNvSpPr/>
      </xdr:nvSpPr>
      <xdr:spPr>
        <a:xfrm>
          <a:off x="10426700" y="1641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154886</xdr:rowOff>
    </xdr:from>
    <xdr:ext cx="534377" cy="259045"/>
    <xdr:sp macro="" textlink="">
      <xdr:nvSpPr>
        <xdr:cNvPr id="466" name="普通建設事業費 （ うち更新整備　）該当値テキスト"/>
        <xdr:cNvSpPr txBox="1"/>
      </xdr:nvSpPr>
      <xdr:spPr>
        <a:xfrm>
          <a:off x="10528300" y="1627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62,457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32344</xdr:rowOff>
    </xdr:from>
    <xdr:to>
      <xdr:col>14</xdr:col>
      <xdr:colOff>79375</xdr:colOff>
      <xdr:row>96</xdr:row>
      <xdr:rowOff>133944</xdr:rowOff>
    </xdr:to>
    <xdr:sp macro="" textlink="">
      <xdr:nvSpPr>
        <xdr:cNvPr id="467" name="円/楕円 466"/>
        <xdr:cNvSpPr/>
      </xdr:nvSpPr>
      <xdr:spPr>
        <a:xfrm>
          <a:off x="9588500" y="1649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150471</xdr:rowOff>
    </xdr:from>
    <xdr:ext cx="534377" cy="259045"/>
    <xdr:sp macro="" textlink="">
      <xdr:nvSpPr>
        <xdr:cNvPr id="468" name="テキスト ボックス 467"/>
        <xdr:cNvSpPr txBox="1"/>
      </xdr:nvSpPr>
      <xdr:spPr>
        <a:xfrm>
          <a:off x="9372111" y="1626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64554</xdr:rowOff>
    </xdr:from>
    <xdr:to>
      <xdr:col>12</xdr:col>
      <xdr:colOff>561975</xdr:colOff>
      <xdr:row>95</xdr:row>
      <xdr:rowOff>166154</xdr:rowOff>
    </xdr:to>
    <xdr:sp macro="" textlink="">
      <xdr:nvSpPr>
        <xdr:cNvPr id="469" name="円/楕円 468"/>
        <xdr:cNvSpPr/>
      </xdr:nvSpPr>
      <xdr:spPr>
        <a:xfrm>
          <a:off x="8699500" y="1635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11231</xdr:rowOff>
    </xdr:from>
    <xdr:ext cx="534377" cy="259045"/>
    <xdr:sp macro="" textlink="">
      <xdr:nvSpPr>
        <xdr:cNvPr id="470" name="テキスト ボックス 469"/>
        <xdr:cNvSpPr txBox="1"/>
      </xdr:nvSpPr>
      <xdr:spPr>
        <a:xfrm>
          <a:off x="8483111" y="1612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62022</xdr:rowOff>
    </xdr:from>
    <xdr:to>
      <xdr:col>23</xdr:col>
      <xdr:colOff>517525</xdr:colOff>
      <xdr:row>38</xdr:row>
      <xdr:rowOff>45837</xdr:rowOff>
    </xdr:to>
    <xdr:cxnSp macro="">
      <xdr:nvCxnSpPr>
        <xdr:cNvPr id="497" name="直線コネクタ 496"/>
        <xdr:cNvCxnSpPr/>
      </xdr:nvCxnSpPr>
      <xdr:spPr>
        <a:xfrm>
          <a:off x="15481300" y="6405672"/>
          <a:ext cx="838200" cy="15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62022</xdr:rowOff>
    </xdr:from>
    <xdr:to>
      <xdr:col>22</xdr:col>
      <xdr:colOff>365125</xdr:colOff>
      <xdr:row>38</xdr:row>
      <xdr:rowOff>4780</xdr:rowOff>
    </xdr:to>
    <xdr:cxnSp macro="">
      <xdr:nvCxnSpPr>
        <xdr:cNvPr id="500" name="直線コネクタ 499"/>
        <xdr:cNvCxnSpPr/>
      </xdr:nvCxnSpPr>
      <xdr:spPr>
        <a:xfrm flipV="1">
          <a:off x="14592300" y="6405672"/>
          <a:ext cx="889000" cy="11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68081</xdr:rowOff>
    </xdr:from>
    <xdr:ext cx="469744" cy="259045"/>
    <xdr:sp macro="" textlink="">
      <xdr:nvSpPr>
        <xdr:cNvPr id="502" name="テキスト ボックス 501"/>
        <xdr:cNvSpPr txBox="1"/>
      </xdr:nvSpPr>
      <xdr:spPr>
        <a:xfrm>
          <a:off x="15246427" y="658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4780</xdr:rowOff>
    </xdr:from>
    <xdr:to>
      <xdr:col>21</xdr:col>
      <xdr:colOff>161925</xdr:colOff>
      <xdr:row>38</xdr:row>
      <xdr:rowOff>96724</xdr:rowOff>
    </xdr:to>
    <xdr:cxnSp macro="">
      <xdr:nvCxnSpPr>
        <xdr:cNvPr id="503" name="直線コネクタ 502"/>
        <xdr:cNvCxnSpPr/>
      </xdr:nvCxnSpPr>
      <xdr:spPr>
        <a:xfrm flipV="1">
          <a:off x="13703300" y="6519880"/>
          <a:ext cx="889000" cy="9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78070</xdr:rowOff>
    </xdr:from>
    <xdr:to>
      <xdr:col>19</xdr:col>
      <xdr:colOff>644525</xdr:colOff>
      <xdr:row>38</xdr:row>
      <xdr:rowOff>96724</xdr:rowOff>
    </xdr:to>
    <xdr:cxnSp macro="">
      <xdr:nvCxnSpPr>
        <xdr:cNvPr id="506" name="直線コネクタ 505"/>
        <xdr:cNvCxnSpPr/>
      </xdr:nvCxnSpPr>
      <xdr:spPr>
        <a:xfrm>
          <a:off x="12814300" y="6593170"/>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166487</xdr:rowOff>
    </xdr:from>
    <xdr:to>
      <xdr:col>23</xdr:col>
      <xdr:colOff>568325</xdr:colOff>
      <xdr:row>38</xdr:row>
      <xdr:rowOff>96637</xdr:rowOff>
    </xdr:to>
    <xdr:sp macro="" textlink="">
      <xdr:nvSpPr>
        <xdr:cNvPr id="516" name="円/楕円 515"/>
        <xdr:cNvSpPr/>
      </xdr:nvSpPr>
      <xdr:spPr>
        <a:xfrm>
          <a:off x="16268700" y="651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142811</xdr:rowOff>
    </xdr:from>
    <xdr:ext cx="469744" cy="259045"/>
    <xdr:sp macro="" textlink="">
      <xdr:nvSpPr>
        <xdr:cNvPr id="517" name="災害復旧事業費該当値テキスト"/>
        <xdr:cNvSpPr txBox="1"/>
      </xdr:nvSpPr>
      <xdr:spPr>
        <a:xfrm>
          <a:off x="16370300" y="648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11222</xdr:rowOff>
    </xdr:from>
    <xdr:to>
      <xdr:col>22</xdr:col>
      <xdr:colOff>415925</xdr:colOff>
      <xdr:row>37</xdr:row>
      <xdr:rowOff>112822</xdr:rowOff>
    </xdr:to>
    <xdr:sp macro="" textlink="">
      <xdr:nvSpPr>
        <xdr:cNvPr id="518" name="円/楕円 517"/>
        <xdr:cNvSpPr/>
      </xdr:nvSpPr>
      <xdr:spPr>
        <a:xfrm>
          <a:off x="15430500" y="635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129349</xdr:rowOff>
    </xdr:from>
    <xdr:ext cx="534377" cy="259045"/>
    <xdr:sp macro="" textlink="">
      <xdr:nvSpPr>
        <xdr:cNvPr id="519" name="テキスト ボックス 518"/>
        <xdr:cNvSpPr txBox="1"/>
      </xdr:nvSpPr>
      <xdr:spPr>
        <a:xfrm>
          <a:off x="15214111" y="613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125430</xdr:rowOff>
    </xdr:from>
    <xdr:to>
      <xdr:col>21</xdr:col>
      <xdr:colOff>212725</xdr:colOff>
      <xdr:row>38</xdr:row>
      <xdr:rowOff>55580</xdr:rowOff>
    </xdr:to>
    <xdr:sp macro="" textlink="">
      <xdr:nvSpPr>
        <xdr:cNvPr id="520" name="円/楕円 519"/>
        <xdr:cNvSpPr/>
      </xdr:nvSpPr>
      <xdr:spPr>
        <a:xfrm>
          <a:off x="14541500" y="646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46707</xdr:rowOff>
    </xdr:from>
    <xdr:ext cx="469744" cy="259045"/>
    <xdr:sp macro="" textlink="">
      <xdr:nvSpPr>
        <xdr:cNvPr id="521" name="テキスト ボックス 520"/>
        <xdr:cNvSpPr txBox="1"/>
      </xdr:nvSpPr>
      <xdr:spPr>
        <a:xfrm>
          <a:off x="14357427" y="656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45924</xdr:rowOff>
    </xdr:from>
    <xdr:to>
      <xdr:col>20</xdr:col>
      <xdr:colOff>9525</xdr:colOff>
      <xdr:row>38</xdr:row>
      <xdr:rowOff>147524</xdr:rowOff>
    </xdr:to>
    <xdr:sp macro="" textlink="">
      <xdr:nvSpPr>
        <xdr:cNvPr id="522" name="円/楕円 521"/>
        <xdr:cNvSpPr/>
      </xdr:nvSpPr>
      <xdr:spPr>
        <a:xfrm>
          <a:off x="136525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138651</xdr:rowOff>
    </xdr:from>
    <xdr:ext cx="469744" cy="259045"/>
    <xdr:sp macro="" textlink="">
      <xdr:nvSpPr>
        <xdr:cNvPr id="523" name="テキスト ボックス 522"/>
        <xdr:cNvSpPr txBox="1"/>
      </xdr:nvSpPr>
      <xdr:spPr>
        <a:xfrm>
          <a:off x="13468427" y="665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27270</xdr:rowOff>
    </xdr:from>
    <xdr:to>
      <xdr:col>18</xdr:col>
      <xdr:colOff>492125</xdr:colOff>
      <xdr:row>38</xdr:row>
      <xdr:rowOff>128870</xdr:rowOff>
    </xdr:to>
    <xdr:sp macro="" textlink="">
      <xdr:nvSpPr>
        <xdr:cNvPr id="524" name="円/楕円 523"/>
        <xdr:cNvSpPr/>
      </xdr:nvSpPr>
      <xdr:spPr>
        <a:xfrm>
          <a:off x="12763500" y="654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119997</xdr:rowOff>
    </xdr:from>
    <xdr:ext cx="469744" cy="259045"/>
    <xdr:sp macro="" textlink="">
      <xdr:nvSpPr>
        <xdr:cNvPr id="525" name="テキスト ボックス 524"/>
        <xdr:cNvSpPr txBox="1"/>
      </xdr:nvSpPr>
      <xdr:spPr>
        <a:xfrm>
          <a:off x="12579427" y="663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108755</xdr:rowOff>
    </xdr:from>
    <xdr:to>
      <xdr:col>23</xdr:col>
      <xdr:colOff>517525</xdr:colOff>
      <xdr:row>77</xdr:row>
      <xdr:rowOff>112573</xdr:rowOff>
    </xdr:to>
    <xdr:cxnSp macro="">
      <xdr:nvCxnSpPr>
        <xdr:cNvPr id="611" name="直線コネクタ 610"/>
        <xdr:cNvCxnSpPr/>
      </xdr:nvCxnSpPr>
      <xdr:spPr>
        <a:xfrm>
          <a:off x="15481300" y="13310405"/>
          <a:ext cx="8382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102896</xdr:rowOff>
    </xdr:from>
    <xdr:to>
      <xdr:col>22</xdr:col>
      <xdr:colOff>365125</xdr:colOff>
      <xdr:row>77</xdr:row>
      <xdr:rowOff>108755</xdr:rowOff>
    </xdr:to>
    <xdr:cxnSp macro="">
      <xdr:nvCxnSpPr>
        <xdr:cNvPr id="614" name="直線コネクタ 613"/>
        <xdr:cNvCxnSpPr/>
      </xdr:nvCxnSpPr>
      <xdr:spPr>
        <a:xfrm>
          <a:off x="14592300" y="13304546"/>
          <a:ext cx="889000" cy="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93314</xdr:rowOff>
    </xdr:from>
    <xdr:to>
      <xdr:col>21</xdr:col>
      <xdr:colOff>161925</xdr:colOff>
      <xdr:row>77</xdr:row>
      <xdr:rowOff>102896</xdr:rowOff>
    </xdr:to>
    <xdr:cxnSp macro="">
      <xdr:nvCxnSpPr>
        <xdr:cNvPr id="617" name="直線コネクタ 616"/>
        <xdr:cNvCxnSpPr/>
      </xdr:nvCxnSpPr>
      <xdr:spPr>
        <a:xfrm>
          <a:off x="13703300" y="13294964"/>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45247</xdr:rowOff>
    </xdr:from>
    <xdr:to>
      <xdr:col>19</xdr:col>
      <xdr:colOff>644525</xdr:colOff>
      <xdr:row>77</xdr:row>
      <xdr:rowOff>93314</xdr:rowOff>
    </xdr:to>
    <xdr:cxnSp macro="">
      <xdr:nvCxnSpPr>
        <xdr:cNvPr id="620" name="直線コネクタ 619"/>
        <xdr:cNvCxnSpPr/>
      </xdr:nvCxnSpPr>
      <xdr:spPr>
        <a:xfrm>
          <a:off x="12814300" y="13246897"/>
          <a:ext cx="889000" cy="4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61773</xdr:rowOff>
    </xdr:from>
    <xdr:to>
      <xdr:col>23</xdr:col>
      <xdr:colOff>568325</xdr:colOff>
      <xdr:row>77</xdr:row>
      <xdr:rowOff>163373</xdr:rowOff>
    </xdr:to>
    <xdr:sp macro="" textlink="">
      <xdr:nvSpPr>
        <xdr:cNvPr id="630" name="円/楕円 629"/>
        <xdr:cNvSpPr/>
      </xdr:nvSpPr>
      <xdr:spPr>
        <a:xfrm>
          <a:off x="16268700" y="1326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84650</xdr:rowOff>
    </xdr:from>
    <xdr:ext cx="534377" cy="259045"/>
    <xdr:sp macro="" textlink="">
      <xdr:nvSpPr>
        <xdr:cNvPr id="631" name="公債費該当値テキスト"/>
        <xdr:cNvSpPr txBox="1"/>
      </xdr:nvSpPr>
      <xdr:spPr>
        <a:xfrm>
          <a:off x="16370300" y="1311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72,120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57955</xdr:rowOff>
    </xdr:from>
    <xdr:to>
      <xdr:col>22</xdr:col>
      <xdr:colOff>415925</xdr:colOff>
      <xdr:row>77</xdr:row>
      <xdr:rowOff>159555</xdr:rowOff>
    </xdr:to>
    <xdr:sp macro="" textlink="">
      <xdr:nvSpPr>
        <xdr:cNvPr id="632" name="円/楕円 631"/>
        <xdr:cNvSpPr/>
      </xdr:nvSpPr>
      <xdr:spPr>
        <a:xfrm>
          <a:off x="15430500" y="1325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4632</xdr:rowOff>
    </xdr:from>
    <xdr:ext cx="534377" cy="259045"/>
    <xdr:sp macro="" textlink="">
      <xdr:nvSpPr>
        <xdr:cNvPr id="633" name="テキスト ボックス 632"/>
        <xdr:cNvSpPr txBox="1"/>
      </xdr:nvSpPr>
      <xdr:spPr>
        <a:xfrm>
          <a:off x="15214111" y="1303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73,122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52096</xdr:rowOff>
    </xdr:from>
    <xdr:to>
      <xdr:col>21</xdr:col>
      <xdr:colOff>212725</xdr:colOff>
      <xdr:row>77</xdr:row>
      <xdr:rowOff>153696</xdr:rowOff>
    </xdr:to>
    <xdr:sp macro="" textlink="">
      <xdr:nvSpPr>
        <xdr:cNvPr id="634" name="円/楕円 633"/>
        <xdr:cNvSpPr/>
      </xdr:nvSpPr>
      <xdr:spPr>
        <a:xfrm>
          <a:off x="14541500" y="132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170223</xdr:rowOff>
    </xdr:from>
    <xdr:ext cx="534377" cy="259045"/>
    <xdr:sp macro="" textlink="">
      <xdr:nvSpPr>
        <xdr:cNvPr id="635" name="テキスト ボックス 634"/>
        <xdr:cNvSpPr txBox="1"/>
      </xdr:nvSpPr>
      <xdr:spPr>
        <a:xfrm>
          <a:off x="14325111" y="1302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74,660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42514</xdr:rowOff>
    </xdr:from>
    <xdr:to>
      <xdr:col>20</xdr:col>
      <xdr:colOff>9525</xdr:colOff>
      <xdr:row>77</xdr:row>
      <xdr:rowOff>144114</xdr:rowOff>
    </xdr:to>
    <xdr:sp macro="" textlink="">
      <xdr:nvSpPr>
        <xdr:cNvPr id="636" name="円/楕円 635"/>
        <xdr:cNvSpPr/>
      </xdr:nvSpPr>
      <xdr:spPr>
        <a:xfrm>
          <a:off x="13652500" y="1324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160641</xdr:rowOff>
    </xdr:from>
    <xdr:ext cx="534377" cy="259045"/>
    <xdr:sp macro="" textlink="">
      <xdr:nvSpPr>
        <xdr:cNvPr id="637" name="テキスト ボックス 636"/>
        <xdr:cNvSpPr txBox="1"/>
      </xdr:nvSpPr>
      <xdr:spPr>
        <a:xfrm>
          <a:off x="13436111" y="1301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77,175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165897</xdr:rowOff>
    </xdr:from>
    <xdr:to>
      <xdr:col>18</xdr:col>
      <xdr:colOff>492125</xdr:colOff>
      <xdr:row>77</xdr:row>
      <xdr:rowOff>96047</xdr:rowOff>
    </xdr:to>
    <xdr:sp macro="" textlink="">
      <xdr:nvSpPr>
        <xdr:cNvPr id="638" name="円/楕円 637"/>
        <xdr:cNvSpPr/>
      </xdr:nvSpPr>
      <xdr:spPr>
        <a:xfrm>
          <a:off x="12763500" y="1319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112574</xdr:rowOff>
    </xdr:from>
    <xdr:ext cx="534377" cy="259045"/>
    <xdr:sp macro="" textlink="">
      <xdr:nvSpPr>
        <xdr:cNvPr id="639" name="テキスト ボックス 638"/>
        <xdr:cNvSpPr txBox="1"/>
      </xdr:nvSpPr>
      <xdr:spPr>
        <a:xfrm>
          <a:off x="12547111" y="1297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113906</xdr:rowOff>
    </xdr:from>
    <xdr:to>
      <xdr:col>23</xdr:col>
      <xdr:colOff>517525</xdr:colOff>
      <xdr:row>98</xdr:row>
      <xdr:rowOff>120780</xdr:rowOff>
    </xdr:to>
    <xdr:cxnSp macro="">
      <xdr:nvCxnSpPr>
        <xdr:cNvPr id="668" name="直線コネクタ 667"/>
        <xdr:cNvCxnSpPr/>
      </xdr:nvCxnSpPr>
      <xdr:spPr>
        <a:xfrm flipV="1">
          <a:off x="15481300" y="16916006"/>
          <a:ext cx="838200" cy="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120780</xdr:rowOff>
    </xdr:from>
    <xdr:to>
      <xdr:col>22</xdr:col>
      <xdr:colOff>365125</xdr:colOff>
      <xdr:row>98</xdr:row>
      <xdr:rowOff>159077</xdr:rowOff>
    </xdr:to>
    <xdr:cxnSp macro="">
      <xdr:nvCxnSpPr>
        <xdr:cNvPr id="671" name="直線コネクタ 670"/>
        <xdr:cNvCxnSpPr/>
      </xdr:nvCxnSpPr>
      <xdr:spPr>
        <a:xfrm flipV="1">
          <a:off x="14592300" y="16922880"/>
          <a:ext cx="889000" cy="3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108893</xdr:rowOff>
    </xdr:from>
    <xdr:to>
      <xdr:col>21</xdr:col>
      <xdr:colOff>161925</xdr:colOff>
      <xdr:row>98</xdr:row>
      <xdr:rowOff>159077</xdr:rowOff>
    </xdr:to>
    <xdr:cxnSp macro="">
      <xdr:nvCxnSpPr>
        <xdr:cNvPr id="674" name="直線コネクタ 673"/>
        <xdr:cNvCxnSpPr/>
      </xdr:nvCxnSpPr>
      <xdr:spPr>
        <a:xfrm>
          <a:off x="13703300" y="16739543"/>
          <a:ext cx="889000" cy="22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108893</xdr:rowOff>
    </xdr:from>
    <xdr:to>
      <xdr:col>19</xdr:col>
      <xdr:colOff>644525</xdr:colOff>
      <xdr:row>99</xdr:row>
      <xdr:rowOff>11623</xdr:rowOff>
    </xdr:to>
    <xdr:cxnSp macro="">
      <xdr:nvCxnSpPr>
        <xdr:cNvPr id="677" name="直線コネクタ 676"/>
        <xdr:cNvCxnSpPr/>
      </xdr:nvCxnSpPr>
      <xdr:spPr>
        <a:xfrm flipV="1">
          <a:off x="12814300" y="16739543"/>
          <a:ext cx="889000" cy="24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41183</xdr:rowOff>
    </xdr:from>
    <xdr:ext cx="534377" cy="259045"/>
    <xdr:sp macro="" textlink="">
      <xdr:nvSpPr>
        <xdr:cNvPr id="679" name="テキスト ボックス 678"/>
        <xdr:cNvSpPr txBox="1"/>
      </xdr:nvSpPr>
      <xdr:spPr>
        <a:xfrm>
          <a:off x="13436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63106</xdr:rowOff>
    </xdr:from>
    <xdr:to>
      <xdr:col>23</xdr:col>
      <xdr:colOff>568325</xdr:colOff>
      <xdr:row>98</xdr:row>
      <xdr:rowOff>164706</xdr:rowOff>
    </xdr:to>
    <xdr:sp macro="" textlink="">
      <xdr:nvSpPr>
        <xdr:cNvPr id="687" name="円/楕円 686"/>
        <xdr:cNvSpPr/>
      </xdr:nvSpPr>
      <xdr:spPr>
        <a:xfrm>
          <a:off x="16268700" y="168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154119</xdr:rowOff>
    </xdr:from>
    <xdr:ext cx="534377" cy="259045"/>
    <xdr:sp macro="" textlink="">
      <xdr:nvSpPr>
        <xdr:cNvPr id="688" name="積立金該当値テキスト"/>
        <xdr:cNvSpPr txBox="1"/>
      </xdr:nvSpPr>
      <xdr:spPr>
        <a:xfrm>
          <a:off x="16370300" y="1678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13,385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69980</xdr:rowOff>
    </xdr:from>
    <xdr:to>
      <xdr:col>22</xdr:col>
      <xdr:colOff>415925</xdr:colOff>
      <xdr:row>99</xdr:row>
      <xdr:rowOff>130</xdr:rowOff>
    </xdr:to>
    <xdr:sp macro="" textlink="">
      <xdr:nvSpPr>
        <xdr:cNvPr id="689" name="円/楕円 688"/>
        <xdr:cNvSpPr/>
      </xdr:nvSpPr>
      <xdr:spPr>
        <a:xfrm>
          <a:off x="15430500" y="1687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162707</xdr:rowOff>
    </xdr:from>
    <xdr:ext cx="534377" cy="259045"/>
    <xdr:sp macro="" textlink="">
      <xdr:nvSpPr>
        <xdr:cNvPr id="690" name="テキスト ボックス 689"/>
        <xdr:cNvSpPr txBox="1"/>
      </xdr:nvSpPr>
      <xdr:spPr>
        <a:xfrm>
          <a:off x="15214111" y="1696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108277</xdr:rowOff>
    </xdr:from>
    <xdr:to>
      <xdr:col>21</xdr:col>
      <xdr:colOff>212725</xdr:colOff>
      <xdr:row>99</xdr:row>
      <xdr:rowOff>38427</xdr:rowOff>
    </xdr:to>
    <xdr:sp macro="" textlink="">
      <xdr:nvSpPr>
        <xdr:cNvPr id="691" name="円/楕円 690"/>
        <xdr:cNvSpPr/>
      </xdr:nvSpPr>
      <xdr:spPr>
        <a:xfrm>
          <a:off x="14541500" y="169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29554</xdr:rowOff>
    </xdr:from>
    <xdr:ext cx="469744" cy="259045"/>
    <xdr:sp macro="" textlink="">
      <xdr:nvSpPr>
        <xdr:cNvPr id="692" name="テキスト ボックス 691"/>
        <xdr:cNvSpPr txBox="1"/>
      </xdr:nvSpPr>
      <xdr:spPr>
        <a:xfrm>
          <a:off x="14357427" y="170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58093</xdr:rowOff>
    </xdr:from>
    <xdr:to>
      <xdr:col>20</xdr:col>
      <xdr:colOff>9525</xdr:colOff>
      <xdr:row>97</xdr:row>
      <xdr:rowOff>159693</xdr:rowOff>
    </xdr:to>
    <xdr:sp macro="" textlink="">
      <xdr:nvSpPr>
        <xdr:cNvPr id="693" name="円/楕円 692"/>
        <xdr:cNvSpPr/>
      </xdr:nvSpPr>
      <xdr:spPr>
        <a:xfrm>
          <a:off x="13652500" y="1668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4770</xdr:rowOff>
    </xdr:from>
    <xdr:ext cx="534377" cy="259045"/>
    <xdr:sp macro="" textlink="">
      <xdr:nvSpPr>
        <xdr:cNvPr id="694" name="テキスト ボックス 693"/>
        <xdr:cNvSpPr txBox="1"/>
      </xdr:nvSpPr>
      <xdr:spPr>
        <a:xfrm>
          <a:off x="13436111" y="1646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132273</xdr:rowOff>
    </xdr:from>
    <xdr:to>
      <xdr:col>18</xdr:col>
      <xdr:colOff>492125</xdr:colOff>
      <xdr:row>99</xdr:row>
      <xdr:rowOff>62423</xdr:rowOff>
    </xdr:to>
    <xdr:sp macro="" textlink="">
      <xdr:nvSpPr>
        <xdr:cNvPr id="695" name="円/楕円 694"/>
        <xdr:cNvSpPr/>
      </xdr:nvSpPr>
      <xdr:spPr>
        <a:xfrm>
          <a:off x="12763500" y="1693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53550</xdr:rowOff>
    </xdr:from>
    <xdr:ext cx="469744" cy="259045"/>
    <xdr:sp macro="" textlink="">
      <xdr:nvSpPr>
        <xdr:cNvPr id="696" name="テキスト ボックス 695"/>
        <xdr:cNvSpPr txBox="1"/>
      </xdr:nvSpPr>
      <xdr:spPr>
        <a:xfrm>
          <a:off x="12579427" y="1702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19762</xdr:rowOff>
    </xdr:from>
    <xdr:to>
      <xdr:col>32</xdr:col>
      <xdr:colOff>187325</xdr:colOff>
      <xdr:row>39</xdr:row>
      <xdr:rowOff>21533</xdr:rowOff>
    </xdr:to>
    <xdr:cxnSp macro="">
      <xdr:nvCxnSpPr>
        <xdr:cNvPr id="725" name="直線コネクタ 724"/>
        <xdr:cNvCxnSpPr/>
      </xdr:nvCxnSpPr>
      <xdr:spPr>
        <a:xfrm flipV="1">
          <a:off x="21323300" y="6706312"/>
          <a:ext cx="8382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21533</xdr:rowOff>
    </xdr:from>
    <xdr:to>
      <xdr:col>31</xdr:col>
      <xdr:colOff>34925</xdr:colOff>
      <xdr:row>39</xdr:row>
      <xdr:rowOff>22466</xdr:rowOff>
    </xdr:to>
    <xdr:cxnSp macro="">
      <xdr:nvCxnSpPr>
        <xdr:cNvPr id="728" name="直線コネクタ 727"/>
        <xdr:cNvCxnSpPr/>
      </xdr:nvCxnSpPr>
      <xdr:spPr>
        <a:xfrm flipV="1">
          <a:off x="20434300" y="6708083"/>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22466</xdr:rowOff>
    </xdr:from>
    <xdr:to>
      <xdr:col>29</xdr:col>
      <xdr:colOff>517525</xdr:colOff>
      <xdr:row>39</xdr:row>
      <xdr:rowOff>44107</xdr:rowOff>
    </xdr:to>
    <xdr:cxnSp macro="">
      <xdr:nvCxnSpPr>
        <xdr:cNvPr id="731" name="直線コネクタ 730"/>
        <xdr:cNvCxnSpPr/>
      </xdr:nvCxnSpPr>
      <xdr:spPr>
        <a:xfrm flipV="1">
          <a:off x="19545300" y="6709016"/>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44107</xdr:rowOff>
    </xdr:from>
    <xdr:to>
      <xdr:col>28</xdr:col>
      <xdr:colOff>314325</xdr:colOff>
      <xdr:row>39</xdr:row>
      <xdr:rowOff>44126</xdr:rowOff>
    </xdr:to>
    <xdr:cxnSp macro="">
      <xdr:nvCxnSpPr>
        <xdr:cNvPr id="734" name="直線コネクタ 733"/>
        <xdr:cNvCxnSpPr/>
      </xdr:nvCxnSpPr>
      <xdr:spPr>
        <a:xfrm flipV="1">
          <a:off x="18656300" y="6730657"/>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140412</xdr:rowOff>
    </xdr:from>
    <xdr:to>
      <xdr:col>32</xdr:col>
      <xdr:colOff>238125</xdr:colOff>
      <xdr:row>39</xdr:row>
      <xdr:rowOff>70562</xdr:rowOff>
    </xdr:to>
    <xdr:sp macro="" textlink="">
      <xdr:nvSpPr>
        <xdr:cNvPr id="744" name="円/楕円 743"/>
        <xdr:cNvSpPr/>
      </xdr:nvSpPr>
      <xdr:spPr>
        <a:xfrm>
          <a:off x="22110700" y="66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469744" cy="259045"/>
    <xdr:sp macro="" textlink="">
      <xdr:nvSpPr>
        <xdr:cNvPr id="745" name="投資及び出資金該当値テキスト"/>
        <xdr:cNvSpPr txBox="1"/>
      </xdr:nvSpPr>
      <xdr:spPr>
        <a:xfrm>
          <a:off x="22212300" y="662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142183</xdr:rowOff>
    </xdr:from>
    <xdr:to>
      <xdr:col>31</xdr:col>
      <xdr:colOff>85725</xdr:colOff>
      <xdr:row>39</xdr:row>
      <xdr:rowOff>72333</xdr:rowOff>
    </xdr:to>
    <xdr:sp macro="" textlink="">
      <xdr:nvSpPr>
        <xdr:cNvPr id="746" name="円/楕円 745"/>
        <xdr:cNvSpPr/>
      </xdr:nvSpPr>
      <xdr:spPr>
        <a:xfrm>
          <a:off x="21272500" y="665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63460</xdr:rowOff>
    </xdr:from>
    <xdr:ext cx="469744" cy="259045"/>
    <xdr:sp macro="" textlink="">
      <xdr:nvSpPr>
        <xdr:cNvPr id="747" name="テキスト ボックス 746"/>
        <xdr:cNvSpPr txBox="1"/>
      </xdr:nvSpPr>
      <xdr:spPr>
        <a:xfrm>
          <a:off x="21088427" y="675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143116</xdr:rowOff>
    </xdr:from>
    <xdr:to>
      <xdr:col>29</xdr:col>
      <xdr:colOff>568325</xdr:colOff>
      <xdr:row>39</xdr:row>
      <xdr:rowOff>73266</xdr:rowOff>
    </xdr:to>
    <xdr:sp macro="" textlink="">
      <xdr:nvSpPr>
        <xdr:cNvPr id="748" name="円/楕円 747"/>
        <xdr:cNvSpPr/>
      </xdr:nvSpPr>
      <xdr:spPr>
        <a:xfrm>
          <a:off x="20383500" y="66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64393</xdr:rowOff>
    </xdr:from>
    <xdr:ext cx="469744" cy="259045"/>
    <xdr:sp macro="" textlink="">
      <xdr:nvSpPr>
        <xdr:cNvPr id="749" name="テキスト ボックス 748"/>
        <xdr:cNvSpPr txBox="1"/>
      </xdr:nvSpPr>
      <xdr:spPr>
        <a:xfrm>
          <a:off x="20199427" y="675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164757</xdr:rowOff>
    </xdr:from>
    <xdr:to>
      <xdr:col>28</xdr:col>
      <xdr:colOff>365125</xdr:colOff>
      <xdr:row>39</xdr:row>
      <xdr:rowOff>94907</xdr:rowOff>
    </xdr:to>
    <xdr:sp macro="" textlink="">
      <xdr:nvSpPr>
        <xdr:cNvPr id="750" name="円/楕円 749"/>
        <xdr:cNvSpPr/>
      </xdr:nvSpPr>
      <xdr:spPr>
        <a:xfrm>
          <a:off x="19494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86034</xdr:rowOff>
    </xdr:from>
    <xdr:ext cx="313932" cy="259045"/>
    <xdr:sp macro="" textlink="">
      <xdr:nvSpPr>
        <xdr:cNvPr id="751" name="テキスト ボックス 750"/>
        <xdr:cNvSpPr txBox="1"/>
      </xdr:nvSpPr>
      <xdr:spPr>
        <a:xfrm>
          <a:off x="19388333" y="6772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164776</xdr:rowOff>
    </xdr:from>
    <xdr:to>
      <xdr:col>27</xdr:col>
      <xdr:colOff>161925</xdr:colOff>
      <xdr:row>39</xdr:row>
      <xdr:rowOff>94926</xdr:rowOff>
    </xdr:to>
    <xdr:sp macro="" textlink="">
      <xdr:nvSpPr>
        <xdr:cNvPr id="752" name="円/楕円 751"/>
        <xdr:cNvSpPr/>
      </xdr:nvSpPr>
      <xdr:spPr>
        <a:xfrm>
          <a:off x="18605500" y="667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86053</xdr:rowOff>
    </xdr:from>
    <xdr:ext cx="313932" cy="259045"/>
    <xdr:sp macro="" textlink="">
      <xdr:nvSpPr>
        <xdr:cNvPr id="753" name="テキスト ボックス 752"/>
        <xdr:cNvSpPr txBox="1"/>
      </xdr:nvSpPr>
      <xdr:spPr>
        <a:xfrm>
          <a:off x="18499333" y="6772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57731</xdr:rowOff>
    </xdr:from>
    <xdr:to>
      <xdr:col>32</xdr:col>
      <xdr:colOff>187325</xdr:colOff>
      <xdr:row>59</xdr:row>
      <xdr:rowOff>60735</xdr:rowOff>
    </xdr:to>
    <xdr:cxnSp macro="">
      <xdr:nvCxnSpPr>
        <xdr:cNvPr id="784" name="直線コネクタ 783"/>
        <xdr:cNvCxnSpPr/>
      </xdr:nvCxnSpPr>
      <xdr:spPr>
        <a:xfrm>
          <a:off x="21323300" y="10001831"/>
          <a:ext cx="838200" cy="17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57731</xdr:rowOff>
    </xdr:from>
    <xdr:to>
      <xdr:col>31</xdr:col>
      <xdr:colOff>34925</xdr:colOff>
      <xdr:row>58</xdr:row>
      <xdr:rowOff>170724</xdr:rowOff>
    </xdr:to>
    <xdr:cxnSp macro="">
      <xdr:nvCxnSpPr>
        <xdr:cNvPr id="787" name="直線コネクタ 786"/>
        <xdr:cNvCxnSpPr/>
      </xdr:nvCxnSpPr>
      <xdr:spPr>
        <a:xfrm flipV="1">
          <a:off x="20434300" y="10001831"/>
          <a:ext cx="889000" cy="1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103189</xdr:rowOff>
    </xdr:from>
    <xdr:to>
      <xdr:col>29</xdr:col>
      <xdr:colOff>517525</xdr:colOff>
      <xdr:row>58</xdr:row>
      <xdr:rowOff>170724</xdr:rowOff>
    </xdr:to>
    <xdr:cxnSp macro="">
      <xdr:nvCxnSpPr>
        <xdr:cNvPr id="790" name="直線コネクタ 789"/>
        <xdr:cNvCxnSpPr/>
      </xdr:nvCxnSpPr>
      <xdr:spPr>
        <a:xfrm>
          <a:off x="19545300" y="9704389"/>
          <a:ext cx="889000" cy="41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103189</xdr:rowOff>
    </xdr:from>
    <xdr:to>
      <xdr:col>28</xdr:col>
      <xdr:colOff>314325</xdr:colOff>
      <xdr:row>58</xdr:row>
      <xdr:rowOff>143587</xdr:rowOff>
    </xdr:to>
    <xdr:cxnSp macro="">
      <xdr:nvCxnSpPr>
        <xdr:cNvPr id="793" name="直線コネクタ 792"/>
        <xdr:cNvCxnSpPr/>
      </xdr:nvCxnSpPr>
      <xdr:spPr>
        <a:xfrm flipV="1">
          <a:off x="18656300" y="9704389"/>
          <a:ext cx="889000" cy="38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76569</xdr:rowOff>
    </xdr:from>
    <xdr:ext cx="469744" cy="259045"/>
    <xdr:sp macro="" textlink="">
      <xdr:nvSpPr>
        <xdr:cNvPr id="795" name="テキスト ボックス 794"/>
        <xdr:cNvSpPr txBox="1"/>
      </xdr:nvSpPr>
      <xdr:spPr>
        <a:xfrm>
          <a:off x="19310427"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9935</xdr:rowOff>
    </xdr:from>
    <xdr:to>
      <xdr:col>32</xdr:col>
      <xdr:colOff>238125</xdr:colOff>
      <xdr:row>59</xdr:row>
      <xdr:rowOff>111535</xdr:rowOff>
    </xdr:to>
    <xdr:sp macro="" textlink="">
      <xdr:nvSpPr>
        <xdr:cNvPr id="803" name="円/楕円 802"/>
        <xdr:cNvSpPr/>
      </xdr:nvSpPr>
      <xdr:spPr>
        <a:xfrm>
          <a:off x="22110700" y="1012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96312</xdr:rowOff>
    </xdr:from>
    <xdr:ext cx="469744" cy="259045"/>
    <xdr:sp macro="" textlink="">
      <xdr:nvSpPr>
        <xdr:cNvPr id="804" name="貸付金該当値テキスト"/>
        <xdr:cNvSpPr txBox="1"/>
      </xdr:nvSpPr>
      <xdr:spPr>
        <a:xfrm>
          <a:off x="22212300" y="1004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6931</xdr:rowOff>
    </xdr:from>
    <xdr:to>
      <xdr:col>31</xdr:col>
      <xdr:colOff>85725</xdr:colOff>
      <xdr:row>58</xdr:row>
      <xdr:rowOff>108531</xdr:rowOff>
    </xdr:to>
    <xdr:sp macro="" textlink="">
      <xdr:nvSpPr>
        <xdr:cNvPr id="805" name="円/楕円 804"/>
        <xdr:cNvSpPr/>
      </xdr:nvSpPr>
      <xdr:spPr>
        <a:xfrm>
          <a:off x="21272500" y="995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99658</xdr:rowOff>
    </xdr:from>
    <xdr:ext cx="469744" cy="259045"/>
    <xdr:sp macro="" textlink="">
      <xdr:nvSpPr>
        <xdr:cNvPr id="806" name="テキスト ボックス 805"/>
        <xdr:cNvSpPr txBox="1"/>
      </xdr:nvSpPr>
      <xdr:spPr>
        <a:xfrm>
          <a:off x="21088427" y="1004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119924</xdr:rowOff>
    </xdr:from>
    <xdr:to>
      <xdr:col>29</xdr:col>
      <xdr:colOff>568325</xdr:colOff>
      <xdr:row>59</xdr:row>
      <xdr:rowOff>50074</xdr:rowOff>
    </xdr:to>
    <xdr:sp macro="" textlink="">
      <xdr:nvSpPr>
        <xdr:cNvPr id="807" name="円/楕円 806"/>
        <xdr:cNvSpPr/>
      </xdr:nvSpPr>
      <xdr:spPr>
        <a:xfrm>
          <a:off x="20383500" y="1006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41201</xdr:rowOff>
    </xdr:from>
    <xdr:ext cx="469744" cy="259045"/>
    <xdr:sp macro="" textlink="">
      <xdr:nvSpPr>
        <xdr:cNvPr id="808" name="テキスト ボックス 807"/>
        <xdr:cNvSpPr txBox="1"/>
      </xdr:nvSpPr>
      <xdr:spPr>
        <a:xfrm>
          <a:off x="20199427" y="1015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52389</xdr:rowOff>
    </xdr:from>
    <xdr:to>
      <xdr:col>28</xdr:col>
      <xdr:colOff>365125</xdr:colOff>
      <xdr:row>56</xdr:row>
      <xdr:rowOff>153989</xdr:rowOff>
    </xdr:to>
    <xdr:sp macro="" textlink="">
      <xdr:nvSpPr>
        <xdr:cNvPr id="809" name="円/楕円 808"/>
        <xdr:cNvSpPr/>
      </xdr:nvSpPr>
      <xdr:spPr>
        <a:xfrm>
          <a:off x="19494500" y="96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170516</xdr:rowOff>
    </xdr:from>
    <xdr:ext cx="534377" cy="259045"/>
    <xdr:sp macro="" textlink="">
      <xdr:nvSpPr>
        <xdr:cNvPr id="810" name="テキスト ボックス 809"/>
        <xdr:cNvSpPr txBox="1"/>
      </xdr:nvSpPr>
      <xdr:spPr>
        <a:xfrm>
          <a:off x="19278111" y="942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92787</xdr:rowOff>
    </xdr:from>
    <xdr:to>
      <xdr:col>27</xdr:col>
      <xdr:colOff>161925</xdr:colOff>
      <xdr:row>59</xdr:row>
      <xdr:rowOff>22937</xdr:rowOff>
    </xdr:to>
    <xdr:sp macro="" textlink="">
      <xdr:nvSpPr>
        <xdr:cNvPr id="811" name="円/楕円 810"/>
        <xdr:cNvSpPr/>
      </xdr:nvSpPr>
      <xdr:spPr>
        <a:xfrm>
          <a:off x="18605500" y="100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14064</xdr:rowOff>
    </xdr:from>
    <xdr:ext cx="469744" cy="259045"/>
    <xdr:sp macro="" textlink="">
      <xdr:nvSpPr>
        <xdr:cNvPr id="812" name="テキスト ボックス 811"/>
        <xdr:cNvSpPr txBox="1"/>
      </xdr:nvSpPr>
      <xdr:spPr>
        <a:xfrm>
          <a:off x="18421427" y="1012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72361</xdr:rowOff>
    </xdr:from>
    <xdr:to>
      <xdr:col>32</xdr:col>
      <xdr:colOff>187325</xdr:colOff>
      <xdr:row>75</xdr:row>
      <xdr:rowOff>99238</xdr:rowOff>
    </xdr:to>
    <xdr:cxnSp macro="">
      <xdr:nvCxnSpPr>
        <xdr:cNvPr id="844" name="直線コネクタ 843"/>
        <xdr:cNvCxnSpPr/>
      </xdr:nvCxnSpPr>
      <xdr:spPr>
        <a:xfrm>
          <a:off x="21323300" y="12931111"/>
          <a:ext cx="838200" cy="2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72361</xdr:rowOff>
    </xdr:from>
    <xdr:to>
      <xdr:col>31</xdr:col>
      <xdr:colOff>34925</xdr:colOff>
      <xdr:row>75</xdr:row>
      <xdr:rowOff>164601</xdr:rowOff>
    </xdr:to>
    <xdr:cxnSp macro="">
      <xdr:nvCxnSpPr>
        <xdr:cNvPr id="847" name="直線コネクタ 846"/>
        <xdr:cNvCxnSpPr/>
      </xdr:nvCxnSpPr>
      <xdr:spPr>
        <a:xfrm flipV="1">
          <a:off x="20434300" y="12931111"/>
          <a:ext cx="889000" cy="9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164601</xdr:rowOff>
    </xdr:from>
    <xdr:to>
      <xdr:col>29</xdr:col>
      <xdr:colOff>517525</xdr:colOff>
      <xdr:row>76</xdr:row>
      <xdr:rowOff>24160</xdr:rowOff>
    </xdr:to>
    <xdr:cxnSp macro="">
      <xdr:nvCxnSpPr>
        <xdr:cNvPr id="850" name="直線コネクタ 849"/>
        <xdr:cNvCxnSpPr/>
      </xdr:nvCxnSpPr>
      <xdr:spPr>
        <a:xfrm flipV="1">
          <a:off x="19545300" y="13023351"/>
          <a:ext cx="889000" cy="3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24160</xdr:rowOff>
    </xdr:from>
    <xdr:to>
      <xdr:col>28</xdr:col>
      <xdr:colOff>314325</xdr:colOff>
      <xdr:row>76</xdr:row>
      <xdr:rowOff>49975</xdr:rowOff>
    </xdr:to>
    <xdr:cxnSp macro="">
      <xdr:nvCxnSpPr>
        <xdr:cNvPr id="853" name="直線コネクタ 852"/>
        <xdr:cNvCxnSpPr/>
      </xdr:nvCxnSpPr>
      <xdr:spPr>
        <a:xfrm flipV="1">
          <a:off x="18656300" y="13054360"/>
          <a:ext cx="889000" cy="2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48438</xdr:rowOff>
    </xdr:from>
    <xdr:to>
      <xdr:col>32</xdr:col>
      <xdr:colOff>238125</xdr:colOff>
      <xdr:row>75</xdr:row>
      <xdr:rowOff>150037</xdr:rowOff>
    </xdr:to>
    <xdr:sp macro="" textlink="">
      <xdr:nvSpPr>
        <xdr:cNvPr id="863" name="円/楕円 862"/>
        <xdr:cNvSpPr/>
      </xdr:nvSpPr>
      <xdr:spPr>
        <a:xfrm>
          <a:off x="22110700" y="129071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26865</xdr:rowOff>
    </xdr:from>
    <xdr:ext cx="534377" cy="259045"/>
    <xdr:sp macro="" textlink="">
      <xdr:nvSpPr>
        <xdr:cNvPr id="864" name="繰出金該当値テキスト"/>
        <xdr:cNvSpPr txBox="1"/>
      </xdr:nvSpPr>
      <xdr:spPr>
        <a:xfrm>
          <a:off x="22212300" y="128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61,978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21561</xdr:rowOff>
    </xdr:from>
    <xdr:to>
      <xdr:col>31</xdr:col>
      <xdr:colOff>85725</xdr:colOff>
      <xdr:row>75</xdr:row>
      <xdr:rowOff>123161</xdr:rowOff>
    </xdr:to>
    <xdr:sp macro="" textlink="">
      <xdr:nvSpPr>
        <xdr:cNvPr id="865" name="円/楕円 864"/>
        <xdr:cNvSpPr/>
      </xdr:nvSpPr>
      <xdr:spPr>
        <a:xfrm>
          <a:off x="21272500" y="1288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139688</xdr:rowOff>
    </xdr:from>
    <xdr:ext cx="534377" cy="259045"/>
    <xdr:sp macro="" textlink="">
      <xdr:nvSpPr>
        <xdr:cNvPr id="866" name="テキスト ボックス 865"/>
        <xdr:cNvSpPr txBox="1"/>
      </xdr:nvSpPr>
      <xdr:spPr>
        <a:xfrm>
          <a:off x="21056111" y="1265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63,624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113801</xdr:rowOff>
    </xdr:from>
    <xdr:to>
      <xdr:col>29</xdr:col>
      <xdr:colOff>568325</xdr:colOff>
      <xdr:row>76</xdr:row>
      <xdr:rowOff>43951</xdr:rowOff>
    </xdr:to>
    <xdr:sp macro="" textlink="">
      <xdr:nvSpPr>
        <xdr:cNvPr id="867" name="円/楕円 866"/>
        <xdr:cNvSpPr/>
      </xdr:nvSpPr>
      <xdr:spPr>
        <a:xfrm>
          <a:off x="20383500" y="1297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35078</xdr:rowOff>
    </xdr:from>
    <xdr:ext cx="534377" cy="259045"/>
    <xdr:sp macro="" textlink="">
      <xdr:nvSpPr>
        <xdr:cNvPr id="868" name="テキスト ボックス 867"/>
        <xdr:cNvSpPr txBox="1"/>
      </xdr:nvSpPr>
      <xdr:spPr>
        <a:xfrm>
          <a:off x="20167111" y="1306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57,975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144809</xdr:rowOff>
    </xdr:from>
    <xdr:to>
      <xdr:col>28</xdr:col>
      <xdr:colOff>365125</xdr:colOff>
      <xdr:row>76</xdr:row>
      <xdr:rowOff>74960</xdr:rowOff>
    </xdr:to>
    <xdr:sp macro="" textlink="">
      <xdr:nvSpPr>
        <xdr:cNvPr id="869" name="円/楕円 868"/>
        <xdr:cNvSpPr/>
      </xdr:nvSpPr>
      <xdr:spPr>
        <a:xfrm>
          <a:off x="19494500" y="130035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66087</xdr:rowOff>
    </xdr:from>
    <xdr:ext cx="534377" cy="259045"/>
    <xdr:sp macro="" textlink="">
      <xdr:nvSpPr>
        <xdr:cNvPr id="870" name="テキスト ボックス 869"/>
        <xdr:cNvSpPr txBox="1"/>
      </xdr:nvSpPr>
      <xdr:spPr>
        <a:xfrm>
          <a:off x="19278111" y="1309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56,076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170625</xdr:rowOff>
    </xdr:from>
    <xdr:to>
      <xdr:col>27</xdr:col>
      <xdr:colOff>161925</xdr:colOff>
      <xdr:row>76</xdr:row>
      <xdr:rowOff>100775</xdr:rowOff>
    </xdr:to>
    <xdr:sp macro="" textlink="">
      <xdr:nvSpPr>
        <xdr:cNvPr id="871" name="円/楕円 870"/>
        <xdr:cNvSpPr/>
      </xdr:nvSpPr>
      <xdr:spPr>
        <a:xfrm>
          <a:off x="18605500" y="130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91902</xdr:rowOff>
    </xdr:from>
    <xdr:ext cx="534377" cy="259045"/>
    <xdr:sp macro="" textlink="">
      <xdr:nvSpPr>
        <xdr:cNvPr id="872" name="テキスト ボックス 871"/>
        <xdr:cNvSpPr txBox="1"/>
      </xdr:nvSpPr>
      <xdr:spPr>
        <a:xfrm>
          <a:off x="18389111" y="1312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全体を見てみると、</a:t>
          </a:r>
          <a:r>
            <a:rPr kumimoji="1" lang="ja-JP" altLang="en-US" sz="1100">
              <a:solidFill>
                <a:sysClr val="windowText" lastClr="000000"/>
              </a:solidFill>
              <a:effectLst/>
              <a:latin typeface="+mn-lt"/>
              <a:ea typeface="+mn-ea"/>
              <a:cs typeface="+mn-cs"/>
            </a:rPr>
            <a:t>物件費、普通建設事業費（うち新規整備）、</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災害復旧事業費、</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失業対策</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事業</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費</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積立金、</a:t>
          </a:r>
          <a:r>
            <a:rPr kumimoji="1" lang="ja-JP" altLang="ja-JP" sz="1100">
              <a:solidFill>
                <a:sysClr val="windowText" lastClr="000000"/>
              </a:solidFill>
              <a:effectLst/>
              <a:latin typeface="+mn-lt"/>
              <a:ea typeface="+mn-ea"/>
              <a:cs typeface="+mn-cs"/>
            </a:rPr>
            <a:t>投資及び出資金、貸付金、</a:t>
          </a:r>
          <a:r>
            <a:rPr kumimoji="1" lang="ja-JP" altLang="en-US" sz="1100">
              <a:solidFill>
                <a:sysClr val="windowText" lastClr="000000"/>
              </a:solidFill>
              <a:effectLst/>
              <a:latin typeface="+mn-lt"/>
              <a:ea typeface="+mn-ea"/>
              <a:cs typeface="+mn-cs"/>
            </a:rPr>
            <a:t>繰出金、</a:t>
          </a:r>
          <a:r>
            <a:rPr kumimoji="1" lang="ja-JP" altLang="ja-JP" sz="1100">
              <a:solidFill>
                <a:sysClr val="windowText" lastClr="000000"/>
              </a:solidFill>
              <a:effectLst/>
              <a:latin typeface="+mn-lt"/>
              <a:ea typeface="+mn-ea"/>
              <a:cs typeface="+mn-cs"/>
            </a:rPr>
            <a:t>前年度繰上充用額は類似団体平均を下回っており、それ以外は類似団体平均を上回っている。理由については財政比較分析表で分析した通りであるが、</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年度に策定した「第２次行政改革大綱・推進計画」に基づき、事務・事業の見直しや行政の効率化に取り組み、財政の健全化に努める。 </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高知県四万十市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34,757
34,642
632.29
21,702,595
21,296,327
241,395
12,105,985
26,513,327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131.0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123698</xdr:rowOff>
    </xdr:from>
    <xdr:to>
      <xdr:col>6</xdr:col>
      <xdr:colOff>511175</xdr:colOff>
      <xdr:row>36</xdr:row>
      <xdr:rowOff>97409</xdr:rowOff>
    </xdr:to>
    <xdr:cxnSp macro="">
      <xdr:nvCxnSpPr>
        <xdr:cNvPr id="61" name="直線コネクタ 60"/>
        <xdr:cNvCxnSpPr/>
      </xdr:nvCxnSpPr>
      <xdr:spPr>
        <a:xfrm>
          <a:off x="3797300" y="6124448"/>
          <a:ext cx="8382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123698</xdr:rowOff>
    </xdr:from>
    <xdr:to>
      <xdr:col>5</xdr:col>
      <xdr:colOff>358775</xdr:colOff>
      <xdr:row>35</xdr:row>
      <xdr:rowOff>148653</xdr:rowOff>
    </xdr:to>
    <xdr:cxnSp macro="">
      <xdr:nvCxnSpPr>
        <xdr:cNvPr id="64" name="直線コネクタ 63"/>
        <xdr:cNvCxnSpPr/>
      </xdr:nvCxnSpPr>
      <xdr:spPr>
        <a:xfrm flipV="1">
          <a:off x="2908300" y="6124448"/>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118935</xdr:rowOff>
    </xdr:from>
    <xdr:to>
      <xdr:col>4</xdr:col>
      <xdr:colOff>155575</xdr:colOff>
      <xdr:row>35</xdr:row>
      <xdr:rowOff>148653</xdr:rowOff>
    </xdr:to>
    <xdr:cxnSp macro="">
      <xdr:nvCxnSpPr>
        <xdr:cNvPr id="67" name="直線コネクタ 66"/>
        <xdr:cNvCxnSpPr/>
      </xdr:nvCxnSpPr>
      <xdr:spPr>
        <a:xfrm>
          <a:off x="2019300" y="6119685"/>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76264</xdr:rowOff>
    </xdr:from>
    <xdr:to>
      <xdr:col>2</xdr:col>
      <xdr:colOff>638175</xdr:colOff>
      <xdr:row>35</xdr:row>
      <xdr:rowOff>118935</xdr:rowOff>
    </xdr:to>
    <xdr:cxnSp macro="">
      <xdr:nvCxnSpPr>
        <xdr:cNvPr id="70" name="直線コネクタ 69"/>
        <xdr:cNvCxnSpPr/>
      </xdr:nvCxnSpPr>
      <xdr:spPr>
        <a:xfrm>
          <a:off x="1130300" y="6077014"/>
          <a:ext cx="889000" cy="4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46609</xdr:rowOff>
    </xdr:from>
    <xdr:to>
      <xdr:col>6</xdr:col>
      <xdr:colOff>561975</xdr:colOff>
      <xdr:row>36</xdr:row>
      <xdr:rowOff>148209</xdr:rowOff>
    </xdr:to>
    <xdr:sp macro="" textlink="">
      <xdr:nvSpPr>
        <xdr:cNvPr id="80" name="円/楕円 79"/>
        <xdr:cNvSpPr/>
      </xdr:nvSpPr>
      <xdr:spPr>
        <a:xfrm>
          <a:off x="4584700" y="62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25036</xdr:rowOff>
    </xdr:from>
    <xdr:ext cx="469744" cy="259045"/>
    <xdr:sp macro="" textlink="">
      <xdr:nvSpPr>
        <xdr:cNvPr id="81" name="議会費該当値テキスト"/>
        <xdr:cNvSpPr txBox="1"/>
      </xdr:nvSpPr>
      <xdr:spPr>
        <a:xfrm>
          <a:off x="4686300"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72898</xdr:rowOff>
    </xdr:from>
    <xdr:to>
      <xdr:col>5</xdr:col>
      <xdr:colOff>409575</xdr:colOff>
      <xdr:row>36</xdr:row>
      <xdr:rowOff>3048</xdr:rowOff>
    </xdr:to>
    <xdr:sp macro="" textlink="">
      <xdr:nvSpPr>
        <xdr:cNvPr id="82" name="円/楕円 81"/>
        <xdr:cNvSpPr/>
      </xdr:nvSpPr>
      <xdr:spPr>
        <a:xfrm>
          <a:off x="3746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165625</xdr:rowOff>
    </xdr:from>
    <xdr:ext cx="469744" cy="259045"/>
    <xdr:sp macro="" textlink="">
      <xdr:nvSpPr>
        <xdr:cNvPr id="83" name="テキスト ボックス 82"/>
        <xdr:cNvSpPr txBox="1"/>
      </xdr:nvSpPr>
      <xdr:spPr>
        <a:xfrm>
          <a:off x="3562427"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97853</xdr:rowOff>
    </xdr:from>
    <xdr:to>
      <xdr:col>4</xdr:col>
      <xdr:colOff>206375</xdr:colOff>
      <xdr:row>36</xdr:row>
      <xdr:rowOff>28003</xdr:rowOff>
    </xdr:to>
    <xdr:sp macro="" textlink="">
      <xdr:nvSpPr>
        <xdr:cNvPr id="84" name="円/楕円 83"/>
        <xdr:cNvSpPr/>
      </xdr:nvSpPr>
      <xdr:spPr>
        <a:xfrm>
          <a:off x="2857500" y="609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19130</xdr:rowOff>
    </xdr:from>
    <xdr:ext cx="469744" cy="259045"/>
    <xdr:sp macro="" textlink="">
      <xdr:nvSpPr>
        <xdr:cNvPr id="85" name="テキスト ボックス 84"/>
        <xdr:cNvSpPr txBox="1"/>
      </xdr:nvSpPr>
      <xdr:spPr>
        <a:xfrm>
          <a:off x="2673427" y="619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68135</xdr:rowOff>
    </xdr:from>
    <xdr:to>
      <xdr:col>3</xdr:col>
      <xdr:colOff>3175</xdr:colOff>
      <xdr:row>35</xdr:row>
      <xdr:rowOff>169735</xdr:rowOff>
    </xdr:to>
    <xdr:sp macro="" textlink="">
      <xdr:nvSpPr>
        <xdr:cNvPr id="86" name="円/楕円 85"/>
        <xdr:cNvSpPr/>
      </xdr:nvSpPr>
      <xdr:spPr>
        <a:xfrm>
          <a:off x="1968500" y="60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160862</xdr:rowOff>
    </xdr:from>
    <xdr:ext cx="469744" cy="259045"/>
    <xdr:sp macro="" textlink="">
      <xdr:nvSpPr>
        <xdr:cNvPr id="87" name="テキスト ボックス 86"/>
        <xdr:cNvSpPr txBox="1"/>
      </xdr:nvSpPr>
      <xdr:spPr>
        <a:xfrm>
          <a:off x="1784427" y="616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25464</xdr:rowOff>
    </xdr:from>
    <xdr:to>
      <xdr:col>1</xdr:col>
      <xdr:colOff>485775</xdr:colOff>
      <xdr:row>35</xdr:row>
      <xdr:rowOff>127064</xdr:rowOff>
    </xdr:to>
    <xdr:sp macro="" textlink="">
      <xdr:nvSpPr>
        <xdr:cNvPr id="88" name="円/楕円 87"/>
        <xdr:cNvSpPr/>
      </xdr:nvSpPr>
      <xdr:spPr>
        <a:xfrm>
          <a:off x="1079500" y="602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143591</xdr:rowOff>
    </xdr:from>
    <xdr:ext cx="469744" cy="259045"/>
    <xdr:sp macro="" textlink="">
      <xdr:nvSpPr>
        <xdr:cNvPr id="89" name="テキスト ボックス 88"/>
        <xdr:cNvSpPr txBox="1"/>
      </xdr:nvSpPr>
      <xdr:spPr>
        <a:xfrm>
          <a:off x="895427" y="580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118248</xdr:rowOff>
    </xdr:from>
    <xdr:to>
      <xdr:col>6</xdr:col>
      <xdr:colOff>511175</xdr:colOff>
      <xdr:row>56</xdr:row>
      <xdr:rowOff>137350</xdr:rowOff>
    </xdr:to>
    <xdr:cxnSp macro="">
      <xdr:nvCxnSpPr>
        <xdr:cNvPr id="116" name="直線コネクタ 115"/>
        <xdr:cNvCxnSpPr/>
      </xdr:nvCxnSpPr>
      <xdr:spPr>
        <a:xfrm flipV="1">
          <a:off x="3797300" y="9719448"/>
          <a:ext cx="838200" cy="1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95128</xdr:rowOff>
    </xdr:from>
    <xdr:to>
      <xdr:col>5</xdr:col>
      <xdr:colOff>358775</xdr:colOff>
      <xdr:row>56</xdr:row>
      <xdr:rowOff>137350</xdr:rowOff>
    </xdr:to>
    <xdr:cxnSp macro="">
      <xdr:nvCxnSpPr>
        <xdr:cNvPr id="119" name="直線コネクタ 118"/>
        <xdr:cNvCxnSpPr/>
      </xdr:nvCxnSpPr>
      <xdr:spPr>
        <a:xfrm>
          <a:off x="2908300" y="9696328"/>
          <a:ext cx="889000" cy="4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170383</xdr:rowOff>
    </xdr:from>
    <xdr:to>
      <xdr:col>4</xdr:col>
      <xdr:colOff>155575</xdr:colOff>
      <xdr:row>56</xdr:row>
      <xdr:rowOff>95128</xdr:rowOff>
    </xdr:to>
    <xdr:cxnSp macro="">
      <xdr:nvCxnSpPr>
        <xdr:cNvPr id="122" name="直線コネクタ 121"/>
        <xdr:cNvCxnSpPr/>
      </xdr:nvCxnSpPr>
      <xdr:spPr>
        <a:xfrm>
          <a:off x="2019300" y="9600133"/>
          <a:ext cx="889000" cy="9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170383</xdr:rowOff>
    </xdr:from>
    <xdr:to>
      <xdr:col>2</xdr:col>
      <xdr:colOff>638175</xdr:colOff>
      <xdr:row>57</xdr:row>
      <xdr:rowOff>926</xdr:rowOff>
    </xdr:to>
    <xdr:cxnSp macro="">
      <xdr:nvCxnSpPr>
        <xdr:cNvPr id="125" name="直線コネクタ 124"/>
        <xdr:cNvCxnSpPr/>
      </xdr:nvCxnSpPr>
      <xdr:spPr>
        <a:xfrm flipV="1">
          <a:off x="1130300" y="9600133"/>
          <a:ext cx="889000" cy="17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67448</xdr:rowOff>
    </xdr:from>
    <xdr:to>
      <xdr:col>6</xdr:col>
      <xdr:colOff>561975</xdr:colOff>
      <xdr:row>56</xdr:row>
      <xdr:rowOff>169048</xdr:rowOff>
    </xdr:to>
    <xdr:sp macro="" textlink="">
      <xdr:nvSpPr>
        <xdr:cNvPr id="135" name="円/楕円 134"/>
        <xdr:cNvSpPr/>
      </xdr:nvSpPr>
      <xdr:spPr>
        <a:xfrm>
          <a:off x="4584700" y="966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45875</xdr:rowOff>
    </xdr:from>
    <xdr:ext cx="534377" cy="259045"/>
    <xdr:sp macro="" textlink="">
      <xdr:nvSpPr>
        <xdr:cNvPr id="136" name="総務費該当値テキスト"/>
        <xdr:cNvSpPr txBox="1"/>
      </xdr:nvSpPr>
      <xdr:spPr>
        <a:xfrm>
          <a:off x="4686300" y="964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79,692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86550</xdr:rowOff>
    </xdr:from>
    <xdr:to>
      <xdr:col>5</xdr:col>
      <xdr:colOff>409575</xdr:colOff>
      <xdr:row>57</xdr:row>
      <xdr:rowOff>16700</xdr:rowOff>
    </xdr:to>
    <xdr:sp macro="" textlink="">
      <xdr:nvSpPr>
        <xdr:cNvPr id="137" name="円/楕円 136"/>
        <xdr:cNvSpPr/>
      </xdr:nvSpPr>
      <xdr:spPr>
        <a:xfrm>
          <a:off x="3746500" y="96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7827</xdr:rowOff>
    </xdr:from>
    <xdr:ext cx="534377" cy="259045"/>
    <xdr:sp macro="" textlink="">
      <xdr:nvSpPr>
        <xdr:cNvPr id="138" name="テキスト ボックス 137"/>
        <xdr:cNvSpPr txBox="1"/>
      </xdr:nvSpPr>
      <xdr:spPr>
        <a:xfrm>
          <a:off x="3530111" y="97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75,514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44328</xdr:rowOff>
    </xdr:from>
    <xdr:to>
      <xdr:col>4</xdr:col>
      <xdr:colOff>206375</xdr:colOff>
      <xdr:row>56</xdr:row>
      <xdr:rowOff>145928</xdr:rowOff>
    </xdr:to>
    <xdr:sp macro="" textlink="">
      <xdr:nvSpPr>
        <xdr:cNvPr id="139" name="円/楕円 138"/>
        <xdr:cNvSpPr/>
      </xdr:nvSpPr>
      <xdr:spPr>
        <a:xfrm>
          <a:off x="2857500" y="964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137055</xdr:rowOff>
    </xdr:from>
    <xdr:ext cx="534377" cy="259045"/>
    <xdr:sp macro="" textlink="">
      <xdr:nvSpPr>
        <xdr:cNvPr id="140" name="テキスト ボックス 139"/>
        <xdr:cNvSpPr txBox="1"/>
      </xdr:nvSpPr>
      <xdr:spPr>
        <a:xfrm>
          <a:off x="2641111" y="97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84,749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119583</xdr:rowOff>
    </xdr:from>
    <xdr:to>
      <xdr:col>3</xdr:col>
      <xdr:colOff>3175</xdr:colOff>
      <xdr:row>56</xdr:row>
      <xdr:rowOff>49733</xdr:rowOff>
    </xdr:to>
    <xdr:sp macro="" textlink="">
      <xdr:nvSpPr>
        <xdr:cNvPr id="141" name="円/楕円 140"/>
        <xdr:cNvSpPr/>
      </xdr:nvSpPr>
      <xdr:spPr>
        <a:xfrm>
          <a:off x="1968500" y="954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66260</xdr:rowOff>
    </xdr:from>
    <xdr:ext cx="599010" cy="259045"/>
    <xdr:sp macro="" textlink="">
      <xdr:nvSpPr>
        <xdr:cNvPr id="142" name="テキスト ボックス 141"/>
        <xdr:cNvSpPr txBox="1"/>
      </xdr:nvSpPr>
      <xdr:spPr>
        <a:xfrm>
          <a:off x="1719794" y="9324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105,789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121576</xdr:rowOff>
    </xdr:from>
    <xdr:to>
      <xdr:col>1</xdr:col>
      <xdr:colOff>485775</xdr:colOff>
      <xdr:row>57</xdr:row>
      <xdr:rowOff>51726</xdr:rowOff>
    </xdr:to>
    <xdr:sp macro="" textlink="">
      <xdr:nvSpPr>
        <xdr:cNvPr id="143" name="円/楕円 142"/>
        <xdr:cNvSpPr/>
      </xdr:nvSpPr>
      <xdr:spPr>
        <a:xfrm>
          <a:off x="1079500" y="972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42853</xdr:rowOff>
    </xdr:from>
    <xdr:ext cx="534377" cy="259045"/>
    <xdr:sp macro="" textlink="">
      <xdr:nvSpPr>
        <xdr:cNvPr id="144" name="テキスト ボックス 143"/>
        <xdr:cNvSpPr txBox="1"/>
      </xdr:nvSpPr>
      <xdr:spPr>
        <a:xfrm>
          <a:off x="863111" y="981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22250</xdr:rowOff>
    </xdr:from>
    <xdr:to>
      <xdr:col>6</xdr:col>
      <xdr:colOff>511175</xdr:colOff>
      <xdr:row>76</xdr:row>
      <xdr:rowOff>42979</xdr:rowOff>
    </xdr:to>
    <xdr:cxnSp macro="">
      <xdr:nvCxnSpPr>
        <xdr:cNvPr id="172" name="直線コネクタ 171"/>
        <xdr:cNvCxnSpPr/>
      </xdr:nvCxnSpPr>
      <xdr:spPr>
        <a:xfrm flipV="1">
          <a:off x="3797300" y="13052450"/>
          <a:ext cx="838200" cy="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42979</xdr:rowOff>
    </xdr:from>
    <xdr:to>
      <xdr:col>5</xdr:col>
      <xdr:colOff>358775</xdr:colOff>
      <xdr:row>76</xdr:row>
      <xdr:rowOff>62218</xdr:rowOff>
    </xdr:to>
    <xdr:cxnSp macro="">
      <xdr:nvCxnSpPr>
        <xdr:cNvPr id="175" name="直線コネクタ 174"/>
        <xdr:cNvCxnSpPr/>
      </xdr:nvCxnSpPr>
      <xdr:spPr>
        <a:xfrm flipV="1">
          <a:off x="2908300" y="13073179"/>
          <a:ext cx="889000" cy="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62218</xdr:rowOff>
    </xdr:from>
    <xdr:to>
      <xdr:col>4</xdr:col>
      <xdr:colOff>155575</xdr:colOff>
      <xdr:row>76</xdr:row>
      <xdr:rowOff>100998</xdr:rowOff>
    </xdr:to>
    <xdr:cxnSp macro="">
      <xdr:nvCxnSpPr>
        <xdr:cNvPr id="178" name="直線コネクタ 177"/>
        <xdr:cNvCxnSpPr/>
      </xdr:nvCxnSpPr>
      <xdr:spPr>
        <a:xfrm flipV="1">
          <a:off x="2019300" y="13092418"/>
          <a:ext cx="889000" cy="3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100998</xdr:rowOff>
    </xdr:from>
    <xdr:to>
      <xdr:col>2</xdr:col>
      <xdr:colOff>638175</xdr:colOff>
      <xdr:row>76</xdr:row>
      <xdr:rowOff>147103</xdr:rowOff>
    </xdr:to>
    <xdr:cxnSp macro="">
      <xdr:nvCxnSpPr>
        <xdr:cNvPr id="181" name="直線コネクタ 180"/>
        <xdr:cNvCxnSpPr/>
      </xdr:nvCxnSpPr>
      <xdr:spPr>
        <a:xfrm flipV="1">
          <a:off x="1130300" y="13131198"/>
          <a:ext cx="889000" cy="4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142900</xdr:rowOff>
    </xdr:from>
    <xdr:to>
      <xdr:col>6</xdr:col>
      <xdr:colOff>561975</xdr:colOff>
      <xdr:row>76</xdr:row>
      <xdr:rowOff>73050</xdr:rowOff>
    </xdr:to>
    <xdr:sp macro="" textlink="">
      <xdr:nvSpPr>
        <xdr:cNvPr id="191" name="円/楕円 190"/>
        <xdr:cNvSpPr/>
      </xdr:nvSpPr>
      <xdr:spPr>
        <a:xfrm>
          <a:off x="4584700" y="130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165777</xdr:rowOff>
    </xdr:from>
    <xdr:ext cx="599010" cy="259045"/>
    <xdr:sp macro="" textlink="">
      <xdr:nvSpPr>
        <xdr:cNvPr id="192" name="民生費該当値テキスト"/>
        <xdr:cNvSpPr txBox="1"/>
      </xdr:nvSpPr>
      <xdr:spPr>
        <a:xfrm>
          <a:off x="4686300" y="1285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200,689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163629</xdr:rowOff>
    </xdr:from>
    <xdr:to>
      <xdr:col>5</xdr:col>
      <xdr:colOff>409575</xdr:colOff>
      <xdr:row>76</xdr:row>
      <xdr:rowOff>93779</xdr:rowOff>
    </xdr:to>
    <xdr:sp macro="" textlink="">
      <xdr:nvSpPr>
        <xdr:cNvPr id="193" name="円/楕円 192"/>
        <xdr:cNvSpPr/>
      </xdr:nvSpPr>
      <xdr:spPr>
        <a:xfrm>
          <a:off x="3746500" y="1302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110307</xdr:rowOff>
    </xdr:from>
    <xdr:ext cx="599010" cy="259045"/>
    <xdr:sp macro="" textlink="">
      <xdr:nvSpPr>
        <xdr:cNvPr id="194" name="テキスト ボックス 193"/>
        <xdr:cNvSpPr txBox="1"/>
      </xdr:nvSpPr>
      <xdr:spPr>
        <a:xfrm>
          <a:off x="3497794" y="1279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196,155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11418</xdr:rowOff>
    </xdr:from>
    <xdr:to>
      <xdr:col>4</xdr:col>
      <xdr:colOff>206375</xdr:colOff>
      <xdr:row>76</xdr:row>
      <xdr:rowOff>113018</xdr:rowOff>
    </xdr:to>
    <xdr:sp macro="" textlink="">
      <xdr:nvSpPr>
        <xdr:cNvPr id="195" name="円/楕円 194"/>
        <xdr:cNvSpPr/>
      </xdr:nvSpPr>
      <xdr:spPr>
        <a:xfrm>
          <a:off x="2857500" y="130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129546</xdr:rowOff>
    </xdr:from>
    <xdr:ext cx="599010" cy="259045"/>
    <xdr:sp macro="" textlink="">
      <xdr:nvSpPr>
        <xdr:cNvPr id="196" name="テキスト ボックス 195"/>
        <xdr:cNvSpPr txBox="1"/>
      </xdr:nvSpPr>
      <xdr:spPr>
        <a:xfrm>
          <a:off x="2608794" y="1281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191,947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50198</xdr:rowOff>
    </xdr:from>
    <xdr:to>
      <xdr:col>3</xdr:col>
      <xdr:colOff>3175</xdr:colOff>
      <xdr:row>76</xdr:row>
      <xdr:rowOff>151798</xdr:rowOff>
    </xdr:to>
    <xdr:sp macro="" textlink="">
      <xdr:nvSpPr>
        <xdr:cNvPr id="197" name="円/楕円 196"/>
        <xdr:cNvSpPr/>
      </xdr:nvSpPr>
      <xdr:spPr>
        <a:xfrm>
          <a:off x="1968500" y="1308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168325</xdr:rowOff>
    </xdr:from>
    <xdr:ext cx="599010" cy="259045"/>
    <xdr:sp macro="" textlink="">
      <xdr:nvSpPr>
        <xdr:cNvPr id="198" name="テキスト ボックス 197"/>
        <xdr:cNvSpPr txBox="1"/>
      </xdr:nvSpPr>
      <xdr:spPr>
        <a:xfrm>
          <a:off x="1719794" y="1285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183,465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96303</xdr:rowOff>
    </xdr:from>
    <xdr:to>
      <xdr:col>1</xdr:col>
      <xdr:colOff>485775</xdr:colOff>
      <xdr:row>77</xdr:row>
      <xdr:rowOff>26453</xdr:rowOff>
    </xdr:to>
    <xdr:sp macro="" textlink="">
      <xdr:nvSpPr>
        <xdr:cNvPr id="199" name="円/楕円 198"/>
        <xdr:cNvSpPr/>
      </xdr:nvSpPr>
      <xdr:spPr>
        <a:xfrm>
          <a:off x="1079500" y="131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42979</xdr:rowOff>
    </xdr:from>
    <xdr:ext cx="599010" cy="259045"/>
    <xdr:sp macro="" textlink="">
      <xdr:nvSpPr>
        <xdr:cNvPr id="200" name="テキスト ボックス 199"/>
        <xdr:cNvSpPr txBox="1"/>
      </xdr:nvSpPr>
      <xdr:spPr>
        <a:xfrm>
          <a:off x="830794" y="1290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14153</xdr:rowOff>
    </xdr:from>
    <xdr:to>
      <xdr:col>6</xdr:col>
      <xdr:colOff>511175</xdr:colOff>
      <xdr:row>96</xdr:row>
      <xdr:rowOff>19411</xdr:rowOff>
    </xdr:to>
    <xdr:cxnSp macro="">
      <xdr:nvCxnSpPr>
        <xdr:cNvPr id="225" name="直線コネクタ 224"/>
        <xdr:cNvCxnSpPr/>
      </xdr:nvCxnSpPr>
      <xdr:spPr>
        <a:xfrm>
          <a:off x="3797300" y="16473353"/>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14153</xdr:rowOff>
    </xdr:from>
    <xdr:to>
      <xdr:col>5</xdr:col>
      <xdr:colOff>358775</xdr:colOff>
      <xdr:row>96</xdr:row>
      <xdr:rowOff>49746</xdr:rowOff>
    </xdr:to>
    <xdr:cxnSp macro="">
      <xdr:nvCxnSpPr>
        <xdr:cNvPr id="228" name="直線コネクタ 227"/>
        <xdr:cNvCxnSpPr/>
      </xdr:nvCxnSpPr>
      <xdr:spPr>
        <a:xfrm flipV="1">
          <a:off x="2908300" y="16473353"/>
          <a:ext cx="889000" cy="3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144735</xdr:rowOff>
    </xdr:from>
    <xdr:to>
      <xdr:col>4</xdr:col>
      <xdr:colOff>155575</xdr:colOff>
      <xdr:row>96</xdr:row>
      <xdr:rowOff>49746</xdr:rowOff>
    </xdr:to>
    <xdr:cxnSp macro="">
      <xdr:nvCxnSpPr>
        <xdr:cNvPr id="231" name="直線コネクタ 230"/>
        <xdr:cNvCxnSpPr/>
      </xdr:nvCxnSpPr>
      <xdr:spPr>
        <a:xfrm>
          <a:off x="2019300" y="16432485"/>
          <a:ext cx="889000" cy="7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144735</xdr:rowOff>
    </xdr:from>
    <xdr:to>
      <xdr:col>2</xdr:col>
      <xdr:colOff>638175</xdr:colOff>
      <xdr:row>96</xdr:row>
      <xdr:rowOff>44574</xdr:rowOff>
    </xdr:to>
    <xdr:cxnSp macro="">
      <xdr:nvCxnSpPr>
        <xdr:cNvPr id="234" name="直線コネクタ 233"/>
        <xdr:cNvCxnSpPr/>
      </xdr:nvCxnSpPr>
      <xdr:spPr>
        <a:xfrm flipV="1">
          <a:off x="1130300" y="16432485"/>
          <a:ext cx="889000" cy="7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140061</xdr:rowOff>
    </xdr:from>
    <xdr:to>
      <xdr:col>6</xdr:col>
      <xdr:colOff>561975</xdr:colOff>
      <xdr:row>96</xdr:row>
      <xdr:rowOff>70211</xdr:rowOff>
    </xdr:to>
    <xdr:sp macro="" textlink="">
      <xdr:nvSpPr>
        <xdr:cNvPr id="244" name="円/楕円 243"/>
        <xdr:cNvSpPr/>
      </xdr:nvSpPr>
      <xdr:spPr>
        <a:xfrm>
          <a:off x="4584700" y="164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162938</xdr:rowOff>
    </xdr:from>
    <xdr:ext cx="534377" cy="259045"/>
    <xdr:sp macro="" textlink="">
      <xdr:nvSpPr>
        <xdr:cNvPr id="245" name="衛生費該当値テキスト"/>
        <xdr:cNvSpPr txBox="1"/>
      </xdr:nvSpPr>
      <xdr:spPr>
        <a:xfrm>
          <a:off x="4686300" y="1627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61,048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134803</xdr:rowOff>
    </xdr:from>
    <xdr:to>
      <xdr:col>5</xdr:col>
      <xdr:colOff>409575</xdr:colOff>
      <xdr:row>96</xdr:row>
      <xdr:rowOff>64953</xdr:rowOff>
    </xdr:to>
    <xdr:sp macro="" textlink="">
      <xdr:nvSpPr>
        <xdr:cNvPr id="246" name="円/楕円 245"/>
        <xdr:cNvSpPr/>
      </xdr:nvSpPr>
      <xdr:spPr>
        <a:xfrm>
          <a:off x="3746500" y="1642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81480</xdr:rowOff>
    </xdr:from>
    <xdr:ext cx="534377" cy="259045"/>
    <xdr:sp macro="" textlink="">
      <xdr:nvSpPr>
        <xdr:cNvPr id="247" name="テキスト ボックス 246"/>
        <xdr:cNvSpPr txBox="1"/>
      </xdr:nvSpPr>
      <xdr:spPr>
        <a:xfrm>
          <a:off x="3530111" y="1619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61,968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170396</xdr:rowOff>
    </xdr:from>
    <xdr:to>
      <xdr:col>4</xdr:col>
      <xdr:colOff>206375</xdr:colOff>
      <xdr:row>96</xdr:row>
      <xdr:rowOff>100546</xdr:rowOff>
    </xdr:to>
    <xdr:sp macro="" textlink="">
      <xdr:nvSpPr>
        <xdr:cNvPr id="248" name="円/楕円 247"/>
        <xdr:cNvSpPr/>
      </xdr:nvSpPr>
      <xdr:spPr>
        <a:xfrm>
          <a:off x="2857500" y="1645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117073</xdr:rowOff>
    </xdr:from>
    <xdr:ext cx="534377" cy="259045"/>
    <xdr:sp macro="" textlink="">
      <xdr:nvSpPr>
        <xdr:cNvPr id="249" name="テキスト ボックス 248"/>
        <xdr:cNvSpPr txBox="1"/>
      </xdr:nvSpPr>
      <xdr:spPr>
        <a:xfrm>
          <a:off x="2641111" y="162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55,740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93935</xdr:rowOff>
    </xdr:from>
    <xdr:to>
      <xdr:col>3</xdr:col>
      <xdr:colOff>3175</xdr:colOff>
      <xdr:row>96</xdr:row>
      <xdr:rowOff>24085</xdr:rowOff>
    </xdr:to>
    <xdr:sp macro="" textlink="">
      <xdr:nvSpPr>
        <xdr:cNvPr id="250" name="円/楕円 249"/>
        <xdr:cNvSpPr/>
      </xdr:nvSpPr>
      <xdr:spPr>
        <a:xfrm>
          <a:off x="1968500" y="1638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40612</xdr:rowOff>
    </xdr:from>
    <xdr:ext cx="534377" cy="259045"/>
    <xdr:sp macro="" textlink="">
      <xdr:nvSpPr>
        <xdr:cNvPr id="251" name="テキスト ボックス 250"/>
        <xdr:cNvSpPr txBox="1"/>
      </xdr:nvSpPr>
      <xdr:spPr>
        <a:xfrm>
          <a:off x="1752111" y="1615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69,119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165224</xdr:rowOff>
    </xdr:from>
    <xdr:to>
      <xdr:col>1</xdr:col>
      <xdr:colOff>485775</xdr:colOff>
      <xdr:row>96</xdr:row>
      <xdr:rowOff>95374</xdr:rowOff>
    </xdr:to>
    <xdr:sp macro="" textlink="">
      <xdr:nvSpPr>
        <xdr:cNvPr id="252" name="円/楕円 251"/>
        <xdr:cNvSpPr/>
      </xdr:nvSpPr>
      <xdr:spPr>
        <a:xfrm>
          <a:off x="1079500" y="164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111901</xdr:rowOff>
    </xdr:from>
    <xdr:ext cx="534377" cy="259045"/>
    <xdr:sp macro="" textlink="">
      <xdr:nvSpPr>
        <xdr:cNvPr id="253" name="テキスト ボックス 252"/>
        <xdr:cNvSpPr txBox="1"/>
      </xdr:nvSpPr>
      <xdr:spPr>
        <a:xfrm>
          <a:off x="863111" y="162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75" name="テキスト ボックス 27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68344</xdr:rowOff>
    </xdr:from>
    <xdr:to>
      <xdr:col>15</xdr:col>
      <xdr:colOff>180340</xdr:colOff>
      <xdr:row>39</xdr:row>
      <xdr:rowOff>98878</xdr:rowOff>
    </xdr:to>
    <xdr:cxnSp macro="">
      <xdr:nvCxnSpPr>
        <xdr:cNvPr id="279" name="直線コネクタ 278"/>
        <xdr:cNvCxnSpPr/>
      </xdr:nvCxnSpPr>
      <xdr:spPr>
        <a:xfrm flipV="1">
          <a:off x="10475595" y="6069094"/>
          <a:ext cx="1270" cy="71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15021</xdr:rowOff>
    </xdr:from>
    <xdr:ext cx="469744" cy="259045"/>
    <xdr:sp macro="" textlink="">
      <xdr:nvSpPr>
        <xdr:cNvPr id="282" name="労働費最大値テキスト"/>
        <xdr:cNvSpPr txBox="1"/>
      </xdr:nvSpPr>
      <xdr:spPr>
        <a:xfrm>
          <a:off x="10528300" y="58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35</xdr:row>
      <xdr:rowOff>68344</xdr:rowOff>
    </xdr:from>
    <xdr:to>
      <xdr:col>15</xdr:col>
      <xdr:colOff>269875</xdr:colOff>
      <xdr:row>35</xdr:row>
      <xdr:rowOff>68344</xdr:rowOff>
    </xdr:to>
    <xdr:cxnSp macro="">
      <xdr:nvCxnSpPr>
        <xdr:cNvPr id="283" name="直線コネクタ 282"/>
        <xdr:cNvCxnSpPr/>
      </xdr:nvCxnSpPr>
      <xdr:spPr>
        <a:xfrm>
          <a:off x="10388600" y="606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89735</xdr:rowOff>
    </xdr:from>
    <xdr:to>
      <xdr:col>15</xdr:col>
      <xdr:colOff>180975</xdr:colOff>
      <xdr:row>39</xdr:row>
      <xdr:rowOff>73406</xdr:rowOff>
    </xdr:to>
    <xdr:cxnSp macro="">
      <xdr:nvCxnSpPr>
        <xdr:cNvPr id="284" name="直線コネクタ 283"/>
        <xdr:cNvCxnSpPr/>
      </xdr:nvCxnSpPr>
      <xdr:spPr>
        <a:xfrm>
          <a:off x="9639300" y="6604835"/>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117982</xdr:rowOff>
    </xdr:from>
    <xdr:ext cx="378565" cy="259045"/>
    <xdr:sp macro="" textlink="">
      <xdr:nvSpPr>
        <xdr:cNvPr id="285" name="労働費平均値テキスト"/>
        <xdr:cNvSpPr txBox="1"/>
      </xdr:nvSpPr>
      <xdr:spPr>
        <a:xfrm>
          <a:off x="10528300" y="64616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95105</xdr:rowOff>
    </xdr:from>
    <xdr:to>
      <xdr:col>15</xdr:col>
      <xdr:colOff>231775</xdr:colOff>
      <xdr:row>39</xdr:row>
      <xdr:rowOff>25255</xdr:rowOff>
    </xdr:to>
    <xdr:sp macro="" textlink="">
      <xdr:nvSpPr>
        <xdr:cNvPr id="286" name="フローチャート : 判断 285"/>
        <xdr:cNvSpPr/>
      </xdr:nvSpPr>
      <xdr:spPr>
        <a:xfrm>
          <a:off x="104267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112921</xdr:rowOff>
    </xdr:from>
    <xdr:to>
      <xdr:col>14</xdr:col>
      <xdr:colOff>28575</xdr:colOff>
      <xdr:row>38</xdr:row>
      <xdr:rowOff>89735</xdr:rowOff>
    </xdr:to>
    <xdr:cxnSp macro="">
      <xdr:nvCxnSpPr>
        <xdr:cNvPr id="287" name="直線コネクタ 286"/>
        <xdr:cNvCxnSpPr/>
      </xdr:nvCxnSpPr>
      <xdr:spPr>
        <a:xfrm>
          <a:off x="8750300" y="5256421"/>
          <a:ext cx="889000" cy="134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77633</xdr:rowOff>
    </xdr:from>
    <xdr:to>
      <xdr:col>14</xdr:col>
      <xdr:colOff>79375</xdr:colOff>
      <xdr:row>39</xdr:row>
      <xdr:rowOff>7783</xdr:rowOff>
    </xdr:to>
    <xdr:sp macro="" textlink="">
      <xdr:nvSpPr>
        <xdr:cNvPr id="288" name="フローチャート : 判断 287"/>
        <xdr:cNvSpPr/>
      </xdr:nvSpPr>
      <xdr:spPr>
        <a:xfrm>
          <a:off x="9588500" y="659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170360</xdr:rowOff>
    </xdr:from>
    <xdr:ext cx="378565" cy="259045"/>
    <xdr:sp macro="" textlink="">
      <xdr:nvSpPr>
        <xdr:cNvPr id="289" name="テキスト ボックス 288"/>
        <xdr:cNvSpPr txBox="1"/>
      </xdr:nvSpPr>
      <xdr:spPr>
        <a:xfrm>
          <a:off x="9450017" y="6685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112921</xdr:rowOff>
    </xdr:from>
    <xdr:to>
      <xdr:col>12</xdr:col>
      <xdr:colOff>511175</xdr:colOff>
      <xdr:row>32</xdr:row>
      <xdr:rowOff>11847</xdr:rowOff>
    </xdr:to>
    <xdr:cxnSp macro="">
      <xdr:nvCxnSpPr>
        <xdr:cNvPr id="290" name="直線コネクタ 289"/>
        <xdr:cNvCxnSpPr/>
      </xdr:nvCxnSpPr>
      <xdr:spPr>
        <a:xfrm flipV="1">
          <a:off x="7861300" y="5256421"/>
          <a:ext cx="889000" cy="2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109148</xdr:rowOff>
    </xdr:from>
    <xdr:to>
      <xdr:col>12</xdr:col>
      <xdr:colOff>561975</xdr:colOff>
      <xdr:row>38</xdr:row>
      <xdr:rowOff>39298</xdr:rowOff>
    </xdr:to>
    <xdr:sp macro="" textlink="">
      <xdr:nvSpPr>
        <xdr:cNvPr id="291" name="フローチャート : 判断 290"/>
        <xdr:cNvSpPr/>
      </xdr:nvSpPr>
      <xdr:spPr>
        <a:xfrm>
          <a:off x="8699500" y="6452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30425</xdr:rowOff>
    </xdr:from>
    <xdr:ext cx="469744" cy="259045"/>
    <xdr:sp macro="" textlink="">
      <xdr:nvSpPr>
        <xdr:cNvPr id="292" name="テキスト ボックス 291"/>
        <xdr:cNvSpPr txBox="1"/>
      </xdr:nvSpPr>
      <xdr:spPr>
        <a:xfrm>
          <a:off x="8515427" y="65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11847</xdr:rowOff>
    </xdr:from>
    <xdr:to>
      <xdr:col>11</xdr:col>
      <xdr:colOff>307975</xdr:colOff>
      <xdr:row>32</xdr:row>
      <xdr:rowOff>129576</xdr:rowOff>
    </xdr:to>
    <xdr:cxnSp macro="">
      <xdr:nvCxnSpPr>
        <xdr:cNvPr id="293" name="直線コネクタ 292"/>
        <xdr:cNvCxnSpPr/>
      </xdr:nvCxnSpPr>
      <xdr:spPr>
        <a:xfrm flipV="1">
          <a:off x="6972300" y="5498247"/>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3012</xdr:rowOff>
    </xdr:from>
    <xdr:to>
      <xdr:col>11</xdr:col>
      <xdr:colOff>358775</xdr:colOff>
      <xdr:row>37</xdr:row>
      <xdr:rowOff>104612</xdr:rowOff>
    </xdr:to>
    <xdr:sp macro="" textlink="">
      <xdr:nvSpPr>
        <xdr:cNvPr id="294" name="フローチャート : 判断 293"/>
        <xdr:cNvSpPr/>
      </xdr:nvSpPr>
      <xdr:spPr>
        <a:xfrm>
          <a:off x="7810500" y="634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95739</xdr:rowOff>
    </xdr:from>
    <xdr:ext cx="469744" cy="259045"/>
    <xdr:sp macro="" textlink="">
      <xdr:nvSpPr>
        <xdr:cNvPr id="295" name="テキスト ボックス 294"/>
        <xdr:cNvSpPr txBox="1"/>
      </xdr:nvSpPr>
      <xdr:spPr>
        <a:xfrm>
          <a:off x="7626427" y="643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104249</xdr:rowOff>
    </xdr:from>
    <xdr:to>
      <xdr:col>10</xdr:col>
      <xdr:colOff>155575</xdr:colOff>
      <xdr:row>37</xdr:row>
      <xdr:rowOff>34399</xdr:rowOff>
    </xdr:to>
    <xdr:sp macro="" textlink="">
      <xdr:nvSpPr>
        <xdr:cNvPr id="296" name="フローチャート : 判断 295"/>
        <xdr:cNvSpPr/>
      </xdr:nvSpPr>
      <xdr:spPr>
        <a:xfrm>
          <a:off x="6921500" y="62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25526</xdr:rowOff>
    </xdr:from>
    <xdr:ext cx="469744" cy="259045"/>
    <xdr:sp macro="" textlink="">
      <xdr:nvSpPr>
        <xdr:cNvPr id="297" name="テキスト ボックス 296"/>
        <xdr:cNvSpPr txBox="1"/>
      </xdr:nvSpPr>
      <xdr:spPr>
        <a:xfrm>
          <a:off x="6737427" y="636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22606</xdr:rowOff>
    </xdr:from>
    <xdr:to>
      <xdr:col>15</xdr:col>
      <xdr:colOff>231775</xdr:colOff>
      <xdr:row>39</xdr:row>
      <xdr:rowOff>124206</xdr:rowOff>
    </xdr:to>
    <xdr:sp macro="" textlink="">
      <xdr:nvSpPr>
        <xdr:cNvPr id="303" name="円/楕円 302"/>
        <xdr:cNvSpPr/>
      </xdr:nvSpPr>
      <xdr:spPr>
        <a:xfrm>
          <a:off x="10426700" y="67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108983</xdr:rowOff>
    </xdr:from>
    <xdr:ext cx="378565" cy="259045"/>
    <xdr:sp macro="" textlink="">
      <xdr:nvSpPr>
        <xdr:cNvPr id="304" name="労働費該当値テキスト"/>
        <xdr:cNvSpPr txBox="1"/>
      </xdr:nvSpPr>
      <xdr:spPr>
        <a:xfrm>
          <a:off x="10528300" y="6624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38935</xdr:rowOff>
    </xdr:from>
    <xdr:to>
      <xdr:col>14</xdr:col>
      <xdr:colOff>79375</xdr:colOff>
      <xdr:row>38</xdr:row>
      <xdr:rowOff>140535</xdr:rowOff>
    </xdr:to>
    <xdr:sp macro="" textlink="">
      <xdr:nvSpPr>
        <xdr:cNvPr id="305" name="円/楕円 304"/>
        <xdr:cNvSpPr/>
      </xdr:nvSpPr>
      <xdr:spPr>
        <a:xfrm>
          <a:off x="9588500" y="655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157061</xdr:rowOff>
    </xdr:from>
    <xdr:ext cx="469744" cy="259045"/>
    <xdr:sp macro="" textlink="">
      <xdr:nvSpPr>
        <xdr:cNvPr id="306" name="テキスト ボックス 305"/>
        <xdr:cNvSpPr txBox="1"/>
      </xdr:nvSpPr>
      <xdr:spPr>
        <a:xfrm>
          <a:off x="9404427" y="632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62121</xdr:rowOff>
    </xdr:from>
    <xdr:to>
      <xdr:col>12</xdr:col>
      <xdr:colOff>561975</xdr:colOff>
      <xdr:row>30</xdr:row>
      <xdr:rowOff>163721</xdr:rowOff>
    </xdr:to>
    <xdr:sp macro="" textlink="">
      <xdr:nvSpPr>
        <xdr:cNvPr id="307" name="円/楕円 306"/>
        <xdr:cNvSpPr/>
      </xdr:nvSpPr>
      <xdr:spPr>
        <a:xfrm>
          <a:off x="8699500" y="520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29</xdr:row>
      <xdr:rowOff>8798</xdr:rowOff>
    </xdr:from>
    <xdr:ext cx="469744" cy="259045"/>
    <xdr:sp macro="" textlink="">
      <xdr:nvSpPr>
        <xdr:cNvPr id="308" name="テキスト ボックス 307"/>
        <xdr:cNvSpPr txBox="1"/>
      </xdr:nvSpPr>
      <xdr:spPr>
        <a:xfrm>
          <a:off x="8515427" y="498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9,364</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132497</xdr:rowOff>
    </xdr:from>
    <xdr:to>
      <xdr:col>11</xdr:col>
      <xdr:colOff>358775</xdr:colOff>
      <xdr:row>32</xdr:row>
      <xdr:rowOff>62647</xdr:rowOff>
    </xdr:to>
    <xdr:sp macro="" textlink="">
      <xdr:nvSpPr>
        <xdr:cNvPr id="309" name="円/楕円 308"/>
        <xdr:cNvSpPr/>
      </xdr:nvSpPr>
      <xdr:spPr>
        <a:xfrm>
          <a:off x="7810500" y="54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79174</xdr:rowOff>
    </xdr:from>
    <xdr:ext cx="469744" cy="259045"/>
    <xdr:sp macro="" textlink="">
      <xdr:nvSpPr>
        <xdr:cNvPr id="310" name="テキスト ボックス 309"/>
        <xdr:cNvSpPr txBox="1"/>
      </xdr:nvSpPr>
      <xdr:spPr>
        <a:xfrm>
          <a:off x="7626427" y="522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7,883</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78776</xdr:rowOff>
    </xdr:from>
    <xdr:to>
      <xdr:col>10</xdr:col>
      <xdr:colOff>155575</xdr:colOff>
      <xdr:row>33</xdr:row>
      <xdr:rowOff>8926</xdr:rowOff>
    </xdr:to>
    <xdr:sp macro="" textlink="">
      <xdr:nvSpPr>
        <xdr:cNvPr id="311" name="円/楕円 310"/>
        <xdr:cNvSpPr/>
      </xdr:nvSpPr>
      <xdr:spPr>
        <a:xfrm>
          <a:off x="6921500" y="556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25453</xdr:rowOff>
    </xdr:from>
    <xdr:ext cx="469744" cy="259045"/>
    <xdr:sp macro="" textlink="">
      <xdr:nvSpPr>
        <xdr:cNvPr id="312" name="テキスト ボックス 311"/>
        <xdr:cNvSpPr txBox="1"/>
      </xdr:nvSpPr>
      <xdr:spPr>
        <a:xfrm>
          <a:off x="6737427" y="534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24003</xdr:rowOff>
    </xdr:from>
    <xdr:to>
      <xdr:col>15</xdr:col>
      <xdr:colOff>180975</xdr:colOff>
      <xdr:row>57</xdr:row>
      <xdr:rowOff>47599</xdr:rowOff>
    </xdr:to>
    <xdr:cxnSp macro="">
      <xdr:nvCxnSpPr>
        <xdr:cNvPr id="341" name="直線コネクタ 340"/>
        <xdr:cNvCxnSpPr/>
      </xdr:nvCxnSpPr>
      <xdr:spPr>
        <a:xfrm>
          <a:off x="9639300" y="9796653"/>
          <a:ext cx="838200" cy="2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24003</xdr:rowOff>
    </xdr:from>
    <xdr:to>
      <xdr:col>14</xdr:col>
      <xdr:colOff>28575</xdr:colOff>
      <xdr:row>57</xdr:row>
      <xdr:rowOff>55893</xdr:rowOff>
    </xdr:to>
    <xdr:cxnSp macro="">
      <xdr:nvCxnSpPr>
        <xdr:cNvPr id="344" name="直線コネクタ 343"/>
        <xdr:cNvCxnSpPr/>
      </xdr:nvCxnSpPr>
      <xdr:spPr>
        <a:xfrm flipV="1">
          <a:off x="8750300" y="9796653"/>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31458</xdr:rowOff>
    </xdr:from>
    <xdr:to>
      <xdr:col>12</xdr:col>
      <xdr:colOff>511175</xdr:colOff>
      <xdr:row>57</xdr:row>
      <xdr:rowOff>55893</xdr:rowOff>
    </xdr:to>
    <xdr:cxnSp macro="">
      <xdr:nvCxnSpPr>
        <xdr:cNvPr id="347" name="直線コネクタ 346"/>
        <xdr:cNvCxnSpPr/>
      </xdr:nvCxnSpPr>
      <xdr:spPr>
        <a:xfrm>
          <a:off x="7861300" y="9804108"/>
          <a:ext cx="889000" cy="2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31458</xdr:rowOff>
    </xdr:from>
    <xdr:to>
      <xdr:col>11</xdr:col>
      <xdr:colOff>307975</xdr:colOff>
      <xdr:row>57</xdr:row>
      <xdr:rowOff>42990</xdr:rowOff>
    </xdr:to>
    <xdr:cxnSp macro="">
      <xdr:nvCxnSpPr>
        <xdr:cNvPr id="350" name="直線コネクタ 349"/>
        <xdr:cNvCxnSpPr/>
      </xdr:nvCxnSpPr>
      <xdr:spPr>
        <a:xfrm flipV="1">
          <a:off x="6972300" y="9804108"/>
          <a:ext cx="889000" cy="1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168249</xdr:rowOff>
    </xdr:from>
    <xdr:to>
      <xdr:col>15</xdr:col>
      <xdr:colOff>231775</xdr:colOff>
      <xdr:row>57</xdr:row>
      <xdr:rowOff>98399</xdr:rowOff>
    </xdr:to>
    <xdr:sp macro="" textlink="">
      <xdr:nvSpPr>
        <xdr:cNvPr id="360" name="円/楕円 359"/>
        <xdr:cNvSpPr/>
      </xdr:nvSpPr>
      <xdr:spPr>
        <a:xfrm>
          <a:off x="10426700" y="97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146676</xdr:rowOff>
    </xdr:from>
    <xdr:ext cx="534377" cy="259045"/>
    <xdr:sp macro="" textlink="">
      <xdr:nvSpPr>
        <xdr:cNvPr id="361" name="農林水産業費該当値テキスト"/>
        <xdr:cNvSpPr txBox="1"/>
      </xdr:nvSpPr>
      <xdr:spPr>
        <a:xfrm>
          <a:off x="10528300" y="974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26,752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144653</xdr:rowOff>
    </xdr:from>
    <xdr:to>
      <xdr:col>14</xdr:col>
      <xdr:colOff>79375</xdr:colOff>
      <xdr:row>57</xdr:row>
      <xdr:rowOff>74803</xdr:rowOff>
    </xdr:to>
    <xdr:sp macro="" textlink="">
      <xdr:nvSpPr>
        <xdr:cNvPr id="362" name="円/楕円 361"/>
        <xdr:cNvSpPr/>
      </xdr:nvSpPr>
      <xdr:spPr>
        <a:xfrm>
          <a:off x="9588500" y="974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65930</xdr:rowOff>
    </xdr:from>
    <xdr:ext cx="534377" cy="259045"/>
    <xdr:sp macro="" textlink="">
      <xdr:nvSpPr>
        <xdr:cNvPr id="363" name="テキスト ボックス 362"/>
        <xdr:cNvSpPr txBox="1"/>
      </xdr:nvSpPr>
      <xdr:spPr>
        <a:xfrm>
          <a:off x="9372111" y="983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5093</xdr:rowOff>
    </xdr:from>
    <xdr:to>
      <xdr:col>12</xdr:col>
      <xdr:colOff>561975</xdr:colOff>
      <xdr:row>57</xdr:row>
      <xdr:rowOff>106693</xdr:rowOff>
    </xdr:to>
    <xdr:sp macro="" textlink="">
      <xdr:nvSpPr>
        <xdr:cNvPr id="364" name="円/楕円 363"/>
        <xdr:cNvSpPr/>
      </xdr:nvSpPr>
      <xdr:spPr>
        <a:xfrm>
          <a:off x="8699500" y="977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97820</xdr:rowOff>
    </xdr:from>
    <xdr:ext cx="534377" cy="259045"/>
    <xdr:sp macro="" textlink="">
      <xdr:nvSpPr>
        <xdr:cNvPr id="365" name="テキスト ボックス 364"/>
        <xdr:cNvSpPr txBox="1"/>
      </xdr:nvSpPr>
      <xdr:spPr>
        <a:xfrm>
          <a:off x="8483111" y="98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26,099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152108</xdr:rowOff>
    </xdr:from>
    <xdr:to>
      <xdr:col>11</xdr:col>
      <xdr:colOff>358775</xdr:colOff>
      <xdr:row>57</xdr:row>
      <xdr:rowOff>82258</xdr:rowOff>
    </xdr:to>
    <xdr:sp macro="" textlink="">
      <xdr:nvSpPr>
        <xdr:cNvPr id="366" name="円/楕円 365"/>
        <xdr:cNvSpPr/>
      </xdr:nvSpPr>
      <xdr:spPr>
        <a:xfrm>
          <a:off x="7810500" y="975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73385</xdr:rowOff>
    </xdr:from>
    <xdr:ext cx="534377" cy="259045"/>
    <xdr:sp macro="" textlink="">
      <xdr:nvSpPr>
        <xdr:cNvPr id="367" name="テキスト ボックス 366"/>
        <xdr:cNvSpPr txBox="1"/>
      </xdr:nvSpPr>
      <xdr:spPr>
        <a:xfrm>
          <a:off x="7594111" y="984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28,023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163640</xdr:rowOff>
    </xdr:from>
    <xdr:to>
      <xdr:col>10</xdr:col>
      <xdr:colOff>155575</xdr:colOff>
      <xdr:row>57</xdr:row>
      <xdr:rowOff>93790</xdr:rowOff>
    </xdr:to>
    <xdr:sp macro="" textlink="">
      <xdr:nvSpPr>
        <xdr:cNvPr id="368" name="円/楕円 367"/>
        <xdr:cNvSpPr/>
      </xdr:nvSpPr>
      <xdr:spPr>
        <a:xfrm>
          <a:off x="6921500" y="976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110317</xdr:rowOff>
    </xdr:from>
    <xdr:ext cx="534377" cy="259045"/>
    <xdr:sp macro="" textlink="">
      <xdr:nvSpPr>
        <xdr:cNvPr id="369" name="テキスト ボックス 368"/>
        <xdr:cNvSpPr txBox="1"/>
      </xdr:nvSpPr>
      <xdr:spPr>
        <a:xfrm>
          <a:off x="6705111" y="954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18211</xdr:rowOff>
    </xdr:from>
    <xdr:to>
      <xdr:col>15</xdr:col>
      <xdr:colOff>180975</xdr:colOff>
      <xdr:row>78</xdr:row>
      <xdr:rowOff>91224</xdr:rowOff>
    </xdr:to>
    <xdr:cxnSp macro="">
      <xdr:nvCxnSpPr>
        <xdr:cNvPr id="398" name="直線コネクタ 397"/>
        <xdr:cNvCxnSpPr/>
      </xdr:nvCxnSpPr>
      <xdr:spPr>
        <a:xfrm>
          <a:off x="9639300" y="13219861"/>
          <a:ext cx="838200" cy="2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18211</xdr:rowOff>
    </xdr:from>
    <xdr:to>
      <xdr:col>14</xdr:col>
      <xdr:colOff>28575</xdr:colOff>
      <xdr:row>78</xdr:row>
      <xdr:rowOff>26645</xdr:rowOff>
    </xdr:to>
    <xdr:cxnSp macro="">
      <xdr:nvCxnSpPr>
        <xdr:cNvPr id="401" name="直線コネクタ 400"/>
        <xdr:cNvCxnSpPr/>
      </xdr:nvCxnSpPr>
      <xdr:spPr>
        <a:xfrm flipV="1">
          <a:off x="8750300" y="13219861"/>
          <a:ext cx="889000" cy="17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403" name="テキスト ボックス 402"/>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26645</xdr:rowOff>
    </xdr:from>
    <xdr:to>
      <xdr:col>12</xdr:col>
      <xdr:colOff>511175</xdr:colOff>
      <xdr:row>78</xdr:row>
      <xdr:rowOff>47803</xdr:rowOff>
    </xdr:to>
    <xdr:cxnSp macro="">
      <xdr:nvCxnSpPr>
        <xdr:cNvPr id="404" name="直線コネクタ 403"/>
        <xdr:cNvCxnSpPr/>
      </xdr:nvCxnSpPr>
      <xdr:spPr>
        <a:xfrm flipV="1">
          <a:off x="7861300" y="13399745"/>
          <a:ext cx="889000" cy="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47803</xdr:rowOff>
    </xdr:from>
    <xdr:to>
      <xdr:col>11</xdr:col>
      <xdr:colOff>307975</xdr:colOff>
      <xdr:row>78</xdr:row>
      <xdr:rowOff>99391</xdr:rowOff>
    </xdr:to>
    <xdr:cxnSp macro="">
      <xdr:nvCxnSpPr>
        <xdr:cNvPr id="407" name="直線コネクタ 406"/>
        <xdr:cNvCxnSpPr/>
      </xdr:nvCxnSpPr>
      <xdr:spPr>
        <a:xfrm flipV="1">
          <a:off x="6972300" y="13420903"/>
          <a:ext cx="8890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40424</xdr:rowOff>
    </xdr:from>
    <xdr:to>
      <xdr:col>15</xdr:col>
      <xdr:colOff>231775</xdr:colOff>
      <xdr:row>78</xdr:row>
      <xdr:rowOff>142024</xdr:rowOff>
    </xdr:to>
    <xdr:sp macro="" textlink="">
      <xdr:nvSpPr>
        <xdr:cNvPr id="417" name="円/楕円 416"/>
        <xdr:cNvSpPr/>
      </xdr:nvSpPr>
      <xdr:spPr>
        <a:xfrm>
          <a:off x="10426700" y="1341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126801</xdr:rowOff>
    </xdr:from>
    <xdr:ext cx="469744" cy="259045"/>
    <xdr:sp macro="" textlink="">
      <xdr:nvSpPr>
        <xdr:cNvPr id="418" name="商工費該当値テキスト"/>
        <xdr:cNvSpPr txBox="1"/>
      </xdr:nvSpPr>
      <xdr:spPr>
        <a:xfrm>
          <a:off x="10528300" y="1332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138861</xdr:rowOff>
    </xdr:from>
    <xdr:to>
      <xdr:col>14</xdr:col>
      <xdr:colOff>79375</xdr:colOff>
      <xdr:row>77</xdr:row>
      <xdr:rowOff>69011</xdr:rowOff>
    </xdr:to>
    <xdr:sp macro="" textlink="">
      <xdr:nvSpPr>
        <xdr:cNvPr id="419" name="円/楕円 418"/>
        <xdr:cNvSpPr/>
      </xdr:nvSpPr>
      <xdr:spPr>
        <a:xfrm>
          <a:off x="9588500" y="131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85539</xdr:rowOff>
    </xdr:from>
    <xdr:ext cx="534377" cy="259045"/>
    <xdr:sp macro="" textlink="">
      <xdr:nvSpPr>
        <xdr:cNvPr id="420" name="テキスト ボックス 419"/>
        <xdr:cNvSpPr txBox="1"/>
      </xdr:nvSpPr>
      <xdr:spPr>
        <a:xfrm>
          <a:off x="9372111" y="1294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147295</xdr:rowOff>
    </xdr:from>
    <xdr:to>
      <xdr:col>12</xdr:col>
      <xdr:colOff>561975</xdr:colOff>
      <xdr:row>78</xdr:row>
      <xdr:rowOff>77445</xdr:rowOff>
    </xdr:to>
    <xdr:sp macro="" textlink="">
      <xdr:nvSpPr>
        <xdr:cNvPr id="421" name="円/楕円 420"/>
        <xdr:cNvSpPr/>
      </xdr:nvSpPr>
      <xdr:spPr>
        <a:xfrm>
          <a:off x="8699500" y="133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68572</xdr:rowOff>
    </xdr:from>
    <xdr:ext cx="534377" cy="259045"/>
    <xdr:sp macro="" textlink="">
      <xdr:nvSpPr>
        <xdr:cNvPr id="422" name="テキスト ボックス 421"/>
        <xdr:cNvSpPr txBox="1"/>
      </xdr:nvSpPr>
      <xdr:spPr>
        <a:xfrm>
          <a:off x="8483111" y="1344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168453</xdr:rowOff>
    </xdr:from>
    <xdr:to>
      <xdr:col>11</xdr:col>
      <xdr:colOff>358775</xdr:colOff>
      <xdr:row>78</xdr:row>
      <xdr:rowOff>98603</xdr:rowOff>
    </xdr:to>
    <xdr:sp macro="" textlink="">
      <xdr:nvSpPr>
        <xdr:cNvPr id="423" name="円/楕円 422"/>
        <xdr:cNvSpPr/>
      </xdr:nvSpPr>
      <xdr:spPr>
        <a:xfrm>
          <a:off x="7810500" y="133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89730</xdr:rowOff>
    </xdr:from>
    <xdr:ext cx="534377" cy="259045"/>
    <xdr:sp macro="" textlink="">
      <xdr:nvSpPr>
        <xdr:cNvPr id="424" name="テキスト ボックス 423"/>
        <xdr:cNvSpPr txBox="1"/>
      </xdr:nvSpPr>
      <xdr:spPr>
        <a:xfrm>
          <a:off x="7594111" y="1346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48591</xdr:rowOff>
    </xdr:from>
    <xdr:to>
      <xdr:col>10</xdr:col>
      <xdr:colOff>155575</xdr:colOff>
      <xdr:row>78</xdr:row>
      <xdr:rowOff>150191</xdr:rowOff>
    </xdr:to>
    <xdr:sp macro="" textlink="">
      <xdr:nvSpPr>
        <xdr:cNvPr id="425" name="円/楕円 424"/>
        <xdr:cNvSpPr/>
      </xdr:nvSpPr>
      <xdr:spPr>
        <a:xfrm>
          <a:off x="6921500" y="1342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141318</xdr:rowOff>
    </xdr:from>
    <xdr:ext cx="469744" cy="259045"/>
    <xdr:sp macro="" textlink="">
      <xdr:nvSpPr>
        <xdr:cNvPr id="426" name="テキスト ボックス 425"/>
        <xdr:cNvSpPr txBox="1"/>
      </xdr:nvSpPr>
      <xdr:spPr>
        <a:xfrm>
          <a:off x="6737427" y="1351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158674</xdr:rowOff>
    </xdr:from>
    <xdr:to>
      <xdr:col>15</xdr:col>
      <xdr:colOff>180975</xdr:colOff>
      <xdr:row>97</xdr:row>
      <xdr:rowOff>63148</xdr:rowOff>
    </xdr:to>
    <xdr:cxnSp macro="">
      <xdr:nvCxnSpPr>
        <xdr:cNvPr id="459" name="直線コネクタ 458"/>
        <xdr:cNvCxnSpPr/>
      </xdr:nvCxnSpPr>
      <xdr:spPr>
        <a:xfrm flipV="1">
          <a:off x="9639300" y="16617874"/>
          <a:ext cx="838200" cy="7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23085</xdr:rowOff>
    </xdr:from>
    <xdr:to>
      <xdr:col>14</xdr:col>
      <xdr:colOff>28575</xdr:colOff>
      <xdr:row>97</xdr:row>
      <xdr:rowOff>63148</xdr:rowOff>
    </xdr:to>
    <xdr:cxnSp macro="">
      <xdr:nvCxnSpPr>
        <xdr:cNvPr id="462" name="直線コネクタ 461"/>
        <xdr:cNvCxnSpPr/>
      </xdr:nvCxnSpPr>
      <xdr:spPr>
        <a:xfrm>
          <a:off x="8750300" y="16653735"/>
          <a:ext cx="889000" cy="4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23085</xdr:rowOff>
    </xdr:from>
    <xdr:to>
      <xdr:col>12</xdr:col>
      <xdr:colOff>511175</xdr:colOff>
      <xdr:row>97</xdr:row>
      <xdr:rowOff>85217</xdr:rowOff>
    </xdr:to>
    <xdr:cxnSp macro="">
      <xdr:nvCxnSpPr>
        <xdr:cNvPr id="465" name="直線コネクタ 464"/>
        <xdr:cNvCxnSpPr/>
      </xdr:nvCxnSpPr>
      <xdr:spPr>
        <a:xfrm flipV="1">
          <a:off x="7861300" y="16653735"/>
          <a:ext cx="889000" cy="6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69920</xdr:rowOff>
    </xdr:from>
    <xdr:to>
      <xdr:col>11</xdr:col>
      <xdr:colOff>307975</xdr:colOff>
      <xdr:row>97</xdr:row>
      <xdr:rowOff>85217</xdr:rowOff>
    </xdr:to>
    <xdr:cxnSp macro="">
      <xdr:nvCxnSpPr>
        <xdr:cNvPr id="468" name="直線コネクタ 467"/>
        <xdr:cNvCxnSpPr/>
      </xdr:nvCxnSpPr>
      <xdr:spPr>
        <a:xfrm>
          <a:off x="6972300" y="16700570"/>
          <a:ext cx="889000" cy="1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107874</xdr:rowOff>
    </xdr:from>
    <xdr:to>
      <xdr:col>15</xdr:col>
      <xdr:colOff>231775</xdr:colOff>
      <xdr:row>97</xdr:row>
      <xdr:rowOff>38024</xdr:rowOff>
    </xdr:to>
    <xdr:sp macro="" textlink="">
      <xdr:nvSpPr>
        <xdr:cNvPr id="478" name="円/楕円 477"/>
        <xdr:cNvSpPr/>
      </xdr:nvSpPr>
      <xdr:spPr>
        <a:xfrm>
          <a:off x="10426700" y="165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86301</xdr:rowOff>
    </xdr:from>
    <xdr:ext cx="534377" cy="259045"/>
    <xdr:sp macro="" textlink="">
      <xdr:nvSpPr>
        <xdr:cNvPr id="479" name="土木費該当値テキスト"/>
        <xdr:cNvSpPr txBox="1"/>
      </xdr:nvSpPr>
      <xdr:spPr>
        <a:xfrm>
          <a:off x="10528300" y="1654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52,008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12348</xdr:rowOff>
    </xdr:from>
    <xdr:to>
      <xdr:col>14</xdr:col>
      <xdr:colOff>79375</xdr:colOff>
      <xdr:row>97</xdr:row>
      <xdr:rowOff>113948</xdr:rowOff>
    </xdr:to>
    <xdr:sp macro="" textlink="">
      <xdr:nvSpPr>
        <xdr:cNvPr id="480" name="円/楕円 479"/>
        <xdr:cNvSpPr/>
      </xdr:nvSpPr>
      <xdr:spPr>
        <a:xfrm>
          <a:off x="9588500" y="1664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105075</xdr:rowOff>
    </xdr:from>
    <xdr:ext cx="534377" cy="259045"/>
    <xdr:sp macro="" textlink="">
      <xdr:nvSpPr>
        <xdr:cNvPr id="481" name="テキスト ボックス 480"/>
        <xdr:cNvSpPr txBox="1"/>
      </xdr:nvSpPr>
      <xdr:spPr>
        <a:xfrm>
          <a:off x="9372111" y="1673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44,037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143735</xdr:rowOff>
    </xdr:from>
    <xdr:to>
      <xdr:col>12</xdr:col>
      <xdr:colOff>561975</xdr:colOff>
      <xdr:row>97</xdr:row>
      <xdr:rowOff>73885</xdr:rowOff>
    </xdr:to>
    <xdr:sp macro="" textlink="">
      <xdr:nvSpPr>
        <xdr:cNvPr id="482" name="円/楕円 481"/>
        <xdr:cNvSpPr/>
      </xdr:nvSpPr>
      <xdr:spPr>
        <a:xfrm>
          <a:off x="8699500" y="1660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65012</xdr:rowOff>
    </xdr:from>
    <xdr:ext cx="534377" cy="259045"/>
    <xdr:sp macro="" textlink="">
      <xdr:nvSpPr>
        <xdr:cNvPr id="483" name="テキスト ボックス 482"/>
        <xdr:cNvSpPr txBox="1"/>
      </xdr:nvSpPr>
      <xdr:spPr>
        <a:xfrm>
          <a:off x="8483111" y="1669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34417</xdr:rowOff>
    </xdr:from>
    <xdr:to>
      <xdr:col>11</xdr:col>
      <xdr:colOff>358775</xdr:colOff>
      <xdr:row>97</xdr:row>
      <xdr:rowOff>136017</xdr:rowOff>
    </xdr:to>
    <xdr:sp macro="" textlink="">
      <xdr:nvSpPr>
        <xdr:cNvPr id="484" name="円/楕円 483"/>
        <xdr:cNvSpPr/>
      </xdr:nvSpPr>
      <xdr:spPr>
        <a:xfrm>
          <a:off x="7810500" y="1666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127144</xdr:rowOff>
    </xdr:from>
    <xdr:ext cx="534377" cy="259045"/>
    <xdr:sp macro="" textlink="">
      <xdr:nvSpPr>
        <xdr:cNvPr id="485" name="テキスト ボックス 484"/>
        <xdr:cNvSpPr txBox="1"/>
      </xdr:nvSpPr>
      <xdr:spPr>
        <a:xfrm>
          <a:off x="7594111" y="1675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41,720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19120</xdr:rowOff>
    </xdr:from>
    <xdr:to>
      <xdr:col>10</xdr:col>
      <xdr:colOff>155575</xdr:colOff>
      <xdr:row>97</xdr:row>
      <xdr:rowOff>120720</xdr:rowOff>
    </xdr:to>
    <xdr:sp macro="" textlink="">
      <xdr:nvSpPr>
        <xdr:cNvPr id="486" name="円/楕円 485"/>
        <xdr:cNvSpPr/>
      </xdr:nvSpPr>
      <xdr:spPr>
        <a:xfrm>
          <a:off x="6921500" y="166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111847</xdr:rowOff>
    </xdr:from>
    <xdr:ext cx="534377" cy="259045"/>
    <xdr:sp macro="" textlink="">
      <xdr:nvSpPr>
        <xdr:cNvPr id="487" name="テキスト ボックス 486"/>
        <xdr:cNvSpPr txBox="1"/>
      </xdr:nvSpPr>
      <xdr:spPr>
        <a:xfrm>
          <a:off x="6705111" y="1674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72177</xdr:rowOff>
    </xdr:from>
    <xdr:to>
      <xdr:col>23</xdr:col>
      <xdr:colOff>517525</xdr:colOff>
      <xdr:row>36</xdr:row>
      <xdr:rowOff>132871</xdr:rowOff>
    </xdr:to>
    <xdr:cxnSp macro="">
      <xdr:nvCxnSpPr>
        <xdr:cNvPr id="520" name="直線コネクタ 519"/>
        <xdr:cNvCxnSpPr/>
      </xdr:nvCxnSpPr>
      <xdr:spPr>
        <a:xfrm>
          <a:off x="15481300" y="6244377"/>
          <a:ext cx="838200" cy="6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131328</xdr:rowOff>
    </xdr:from>
    <xdr:to>
      <xdr:col>22</xdr:col>
      <xdr:colOff>365125</xdr:colOff>
      <xdr:row>36</xdr:row>
      <xdr:rowOff>72177</xdr:rowOff>
    </xdr:to>
    <xdr:cxnSp macro="">
      <xdr:nvCxnSpPr>
        <xdr:cNvPr id="523" name="直線コネクタ 522"/>
        <xdr:cNvCxnSpPr/>
      </xdr:nvCxnSpPr>
      <xdr:spPr>
        <a:xfrm>
          <a:off x="14592300" y="5960628"/>
          <a:ext cx="889000" cy="28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5" name="テキスト ボックス 524"/>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131328</xdr:rowOff>
    </xdr:from>
    <xdr:to>
      <xdr:col>21</xdr:col>
      <xdr:colOff>161925</xdr:colOff>
      <xdr:row>35</xdr:row>
      <xdr:rowOff>46974</xdr:rowOff>
    </xdr:to>
    <xdr:cxnSp macro="">
      <xdr:nvCxnSpPr>
        <xdr:cNvPr id="526" name="直線コネクタ 525"/>
        <xdr:cNvCxnSpPr/>
      </xdr:nvCxnSpPr>
      <xdr:spPr>
        <a:xfrm flipV="1">
          <a:off x="13703300" y="5960628"/>
          <a:ext cx="889000" cy="8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46974</xdr:rowOff>
    </xdr:from>
    <xdr:to>
      <xdr:col>19</xdr:col>
      <xdr:colOff>644525</xdr:colOff>
      <xdr:row>37</xdr:row>
      <xdr:rowOff>155745</xdr:rowOff>
    </xdr:to>
    <xdr:cxnSp macro="">
      <xdr:nvCxnSpPr>
        <xdr:cNvPr id="529" name="直線コネクタ 528"/>
        <xdr:cNvCxnSpPr/>
      </xdr:nvCxnSpPr>
      <xdr:spPr>
        <a:xfrm flipV="1">
          <a:off x="12814300" y="6047724"/>
          <a:ext cx="889000" cy="45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82071</xdr:rowOff>
    </xdr:from>
    <xdr:to>
      <xdr:col>23</xdr:col>
      <xdr:colOff>568325</xdr:colOff>
      <xdr:row>37</xdr:row>
      <xdr:rowOff>12221</xdr:rowOff>
    </xdr:to>
    <xdr:sp macro="" textlink="">
      <xdr:nvSpPr>
        <xdr:cNvPr id="539" name="円/楕円 538"/>
        <xdr:cNvSpPr/>
      </xdr:nvSpPr>
      <xdr:spPr>
        <a:xfrm>
          <a:off x="16268700" y="625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104948</xdr:rowOff>
    </xdr:from>
    <xdr:ext cx="534377" cy="259045"/>
    <xdr:sp macro="" textlink="">
      <xdr:nvSpPr>
        <xdr:cNvPr id="540" name="消防費該当値テキスト"/>
        <xdr:cNvSpPr txBox="1"/>
      </xdr:nvSpPr>
      <xdr:spPr>
        <a:xfrm>
          <a:off x="16370300" y="610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36,478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21377</xdr:rowOff>
    </xdr:from>
    <xdr:to>
      <xdr:col>22</xdr:col>
      <xdr:colOff>415925</xdr:colOff>
      <xdr:row>36</xdr:row>
      <xdr:rowOff>122977</xdr:rowOff>
    </xdr:to>
    <xdr:sp macro="" textlink="">
      <xdr:nvSpPr>
        <xdr:cNvPr id="541" name="円/楕円 540"/>
        <xdr:cNvSpPr/>
      </xdr:nvSpPr>
      <xdr:spPr>
        <a:xfrm>
          <a:off x="15430500" y="619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139504</xdr:rowOff>
    </xdr:from>
    <xdr:ext cx="534377" cy="259045"/>
    <xdr:sp macro="" textlink="">
      <xdr:nvSpPr>
        <xdr:cNvPr id="542" name="テキスト ボックス 541"/>
        <xdr:cNvSpPr txBox="1"/>
      </xdr:nvSpPr>
      <xdr:spPr>
        <a:xfrm>
          <a:off x="15214111" y="596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40,726</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80528</xdr:rowOff>
    </xdr:from>
    <xdr:to>
      <xdr:col>21</xdr:col>
      <xdr:colOff>212725</xdr:colOff>
      <xdr:row>35</xdr:row>
      <xdr:rowOff>10678</xdr:rowOff>
    </xdr:to>
    <xdr:sp macro="" textlink="">
      <xdr:nvSpPr>
        <xdr:cNvPr id="543" name="円/楕円 542"/>
        <xdr:cNvSpPr/>
      </xdr:nvSpPr>
      <xdr:spPr>
        <a:xfrm>
          <a:off x="14541500" y="59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27205</xdr:rowOff>
    </xdr:from>
    <xdr:ext cx="534377" cy="259045"/>
    <xdr:sp macro="" textlink="">
      <xdr:nvSpPr>
        <xdr:cNvPr id="544" name="テキスト ボックス 543"/>
        <xdr:cNvSpPr txBox="1"/>
      </xdr:nvSpPr>
      <xdr:spPr>
        <a:xfrm>
          <a:off x="14325111" y="56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60,586</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167624</xdr:rowOff>
    </xdr:from>
    <xdr:to>
      <xdr:col>20</xdr:col>
      <xdr:colOff>9525</xdr:colOff>
      <xdr:row>35</xdr:row>
      <xdr:rowOff>97774</xdr:rowOff>
    </xdr:to>
    <xdr:sp macro="" textlink="">
      <xdr:nvSpPr>
        <xdr:cNvPr id="545" name="円/楕円 544"/>
        <xdr:cNvSpPr/>
      </xdr:nvSpPr>
      <xdr:spPr>
        <a:xfrm>
          <a:off x="13652500" y="599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114301</xdr:rowOff>
    </xdr:from>
    <xdr:ext cx="534377" cy="259045"/>
    <xdr:sp macro="" textlink="">
      <xdr:nvSpPr>
        <xdr:cNvPr id="546" name="テキスト ボックス 545"/>
        <xdr:cNvSpPr txBox="1"/>
      </xdr:nvSpPr>
      <xdr:spPr>
        <a:xfrm>
          <a:off x="13436111" y="57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104945</xdr:rowOff>
    </xdr:from>
    <xdr:to>
      <xdr:col>18</xdr:col>
      <xdr:colOff>492125</xdr:colOff>
      <xdr:row>38</xdr:row>
      <xdr:rowOff>35095</xdr:rowOff>
    </xdr:to>
    <xdr:sp macro="" textlink="">
      <xdr:nvSpPr>
        <xdr:cNvPr id="547" name="円/楕円 546"/>
        <xdr:cNvSpPr/>
      </xdr:nvSpPr>
      <xdr:spPr>
        <a:xfrm>
          <a:off x="12763500" y="64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51622</xdr:rowOff>
    </xdr:from>
    <xdr:ext cx="534377" cy="259045"/>
    <xdr:sp macro="" textlink="">
      <xdr:nvSpPr>
        <xdr:cNvPr id="548" name="テキスト ボックス 547"/>
        <xdr:cNvSpPr txBox="1"/>
      </xdr:nvSpPr>
      <xdr:spPr>
        <a:xfrm>
          <a:off x="12547111" y="622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22,877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60193</xdr:rowOff>
    </xdr:from>
    <xdr:to>
      <xdr:col>23</xdr:col>
      <xdr:colOff>517525</xdr:colOff>
      <xdr:row>56</xdr:row>
      <xdr:rowOff>61572</xdr:rowOff>
    </xdr:to>
    <xdr:cxnSp macro="">
      <xdr:nvCxnSpPr>
        <xdr:cNvPr id="577" name="直線コネクタ 576"/>
        <xdr:cNvCxnSpPr/>
      </xdr:nvCxnSpPr>
      <xdr:spPr>
        <a:xfrm flipV="1">
          <a:off x="15481300" y="9661393"/>
          <a:ext cx="8382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61572</xdr:rowOff>
    </xdr:from>
    <xdr:to>
      <xdr:col>22</xdr:col>
      <xdr:colOff>365125</xdr:colOff>
      <xdr:row>57</xdr:row>
      <xdr:rowOff>36335</xdr:rowOff>
    </xdr:to>
    <xdr:cxnSp macro="">
      <xdr:nvCxnSpPr>
        <xdr:cNvPr id="580" name="直線コネクタ 579"/>
        <xdr:cNvCxnSpPr/>
      </xdr:nvCxnSpPr>
      <xdr:spPr>
        <a:xfrm flipV="1">
          <a:off x="14592300" y="9662772"/>
          <a:ext cx="889000" cy="14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92387</xdr:rowOff>
    </xdr:from>
    <xdr:to>
      <xdr:col>21</xdr:col>
      <xdr:colOff>161925</xdr:colOff>
      <xdr:row>57</xdr:row>
      <xdr:rowOff>36335</xdr:rowOff>
    </xdr:to>
    <xdr:cxnSp macro="">
      <xdr:nvCxnSpPr>
        <xdr:cNvPr id="583" name="直線コネクタ 582"/>
        <xdr:cNvCxnSpPr/>
      </xdr:nvCxnSpPr>
      <xdr:spPr>
        <a:xfrm>
          <a:off x="13703300" y="9522137"/>
          <a:ext cx="889000" cy="28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92387</xdr:rowOff>
    </xdr:from>
    <xdr:to>
      <xdr:col>19</xdr:col>
      <xdr:colOff>644525</xdr:colOff>
      <xdr:row>56</xdr:row>
      <xdr:rowOff>29164</xdr:rowOff>
    </xdr:to>
    <xdr:cxnSp macro="">
      <xdr:nvCxnSpPr>
        <xdr:cNvPr id="586" name="直線コネクタ 585"/>
        <xdr:cNvCxnSpPr/>
      </xdr:nvCxnSpPr>
      <xdr:spPr>
        <a:xfrm flipV="1">
          <a:off x="12814300" y="9522137"/>
          <a:ext cx="889000" cy="10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7060</xdr:rowOff>
    </xdr:from>
    <xdr:ext cx="534377" cy="259045"/>
    <xdr:sp macro="" textlink="">
      <xdr:nvSpPr>
        <xdr:cNvPr id="588" name="テキスト ボックス 587"/>
        <xdr:cNvSpPr txBox="1"/>
      </xdr:nvSpPr>
      <xdr:spPr>
        <a:xfrm>
          <a:off x="13436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9393</xdr:rowOff>
    </xdr:from>
    <xdr:to>
      <xdr:col>23</xdr:col>
      <xdr:colOff>568325</xdr:colOff>
      <xdr:row>56</xdr:row>
      <xdr:rowOff>110993</xdr:rowOff>
    </xdr:to>
    <xdr:sp macro="" textlink="">
      <xdr:nvSpPr>
        <xdr:cNvPr id="596" name="円/楕円 595"/>
        <xdr:cNvSpPr/>
      </xdr:nvSpPr>
      <xdr:spPr>
        <a:xfrm>
          <a:off x="16268700" y="961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32270</xdr:rowOff>
    </xdr:from>
    <xdr:ext cx="534377" cy="259045"/>
    <xdr:sp macro="" textlink="">
      <xdr:nvSpPr>
        <xdr:cNvPr id="597" name="教育費該当値テキスト"/>
        <xdr:cNvSpPr txBox="1"/>
      </xdr:nvSpPr>
      <xdr:spPr>
        <a:xfrm>
          <a:off x="16370300" y="946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65,434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10772</xdr:rowOff>
    </xdr:from>
    <xdr:to>
      <xdr:col>22</xdr:col>
      <xdr:colOff>415925</xdr:colOff>
      <xdr:row>56</xdr:row>
      <xdr:rowOff>112372</xdr:rowOff>
    </xdr:to>
    <xdr:sp macro="" textlink="">
      <xdr:nvSpPr>
        <xdr:cNvPr id="598" name="円/楕円 597"/>
        <xdr:cNvSpPr/>
      </xdr:nvSpPr>
      <xdr:spPr>
        <a:xfrm>
          <a:off x="15430500" y="961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128899</xdr:rowOff>
    </xdr:from>
    <xdr:ext cx="534377" cy="259045"/>
    <xdr:sp macro="" textlink="">
      <xdr:nvSpPr>
        <xdr:cNvPr id="599" name="テキスト ボックス 598"/>
        <xdr:cNvSpPr txBox="1"/>
      </xdr:nvSpPr>
      <xdr:spPr>
        <a:xfrm>
          <a:off x="15214111" y="938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65,253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156985</xdr:rowOff>
    </xdr:from>
    <xdr:to>
      <xdr:col>21</xdr:col>
      <xdr:colOff>212725</xdr:colOff>
      <xdr:row>57</xdr:row>
      <xdr:rowOff>87135</xdr:rowOff>
    </xdr:to>
    <xdr:sp macro="" textlink="">
      <xdr:nvSpPr>
        <xdr:cNvPr id="600" name="円/楕円 599"/>
        <xdr:cNvSpPr/>
      </xdr:nvSpPr>
      <xdr:spPr>
        <a:xfrm>
          <a:off x="14541500" y="97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78262</xdr:rowOff>
    </xdr:from>
    <xdr:ext cx="534377" cy="259045"/>
    <xdr:sp macro="" textlink="">
      <xdr:nvSpPr>
        <xdr:cNvPr id="601" name="テキスト ボックス 600"/>
        <xdr:cNvSpPr txBox="1"/>
      </xdr:nvSpPr>
      <xdr:spPr>
        <a:xfrm>
          <a:off x="14325111" y="985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46,065</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41587</xdr:rowOff>
    </xdr:from>
    <xdr:to>
      <xdr:col>20</xdr:col>
      <xdr:colOff>9525</xdr:colOff>
      <xdr:row>55</xdr:row>
      <xdr:rowOff>143187</xdr:rowOff>
    </xdr:to>
    <xdr:sp macro="" textlink="">
      <xdr:nvSpPr>
        <xdr:cNvPr id="602" name="円/楕円 601"/>
        <xdr:cNvSpPr/>
      </xdr:nvSpPr>
      <xdr:spPr>
        <a:xfrm>
          <a:off x="13652500" y="94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159714</xdr:rowOff>
    </xdr:from>
    <xdr:ext cx="534377" cy="259045"/>
    <xdr:sp macro="" textlink="">
      <xdr:nvSpPr>
        <xdr:cNvPr id="603" name="テキスト ボックス 602"/>
        <xdr:cNvSpPr txBox="1"/>
      </xdr:nvSpPr>
      <xdr:spPr>
        <a:xfrm>
          <a:off x="13436111" y="924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83,709</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149814</xdr:rowOff>
    </xdr:from>
    <xdr:to>
      <xdr:col>18</xdr:col>
      <xdr:colOff>492125</xdr:colOff>
      <xdr:row>56</xdr:row>
      <xdr:rowOff>79964</xdr:rowOff>
    </xdr:to>
    <xdr:sp macro="" textlink="">
      <xdr:nvSpPr>
        <xdr:cNvPr id="604" name="円/楕円 603"/>
        <xdr:cNvSpPr/>
      </xdr:nvSpPr>
      <xdr:spPr>
        <a:xfrm>
          <a:off x="12763500" y="957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96491</xdr:rowOff>
    </xdr:from>
    <xdr:ext cx="534377" cy="259045"/>
    <xdr:sp macro="" textlink="">
      <xdr:nvSpPr>
        <xdr:cNvPr id="605" name="テキスト ボックス 604"/>
        <xdr:cNvSpPr txBox="1"/>
      </xdr:nvSpPr>
      <xdr:spPr>
        <a:xfrm>
          <a:off x="12547111" y="935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69,506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62021</xdr:rowOff>
    </xdr:from>
    <xdr:to>
      <xdr:col>23</xdr:col>
      <xdr:colOff>517525</xdr:colOff>
      <xdr:row>78</xdr:row>
      <xdr:rowOff>45838</xdr:rowOff>
    </xdr:to>
    <xdr:cxnSp macro="">
      <xdr:nvCxnSpPr>
        <xdr:cNvPr id="632" name="直線コネクタ 631"/>
        <xdr:cNvCxnSpPr/>
      </xdr:nvCxnSpPr>
      <xdr:spPr>
        <a:xfrm>
          <a:off x="15481300" y="13263671"/>
          <a:ext cx="838200" cy="15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62021</xdr:rowOff>
    </xdr:from>
    <xdr:to>
      <xdr:col>22</xdr:col>
      <xdr:colOff>365125</xdr:colOff>
      <xdr:row>78</xdr:row>
      <xdr:rowOff>4780</xdr:rowOff>
    </xdr:to>
    <xdr:cxnSp macro="">
      <xdr:nvCxnSpPr>
        <xdr:cNvPr id="635" name="直線コネクタ 634"/>
        <xdr:cNvCxnSpPr/>
      </xdr:nvCxnSpPr>
      <xdr:spPr>
        <a:xfrm flipV="1">
          <a:off x="14592300" y="13263671"/>
          <a:ext cx="889000" cy="11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68082</xdr:rowOff>
    </xdr:from>
    <xdr:ext cx="469744" cy="259045"/>
    <xdr:sp macro="" textlink="">
      <xdr:nvSpPr>
        <xdr:cNvPr id="637" name="テキスト ボックス 636"/>
        <xdr:cNvSpPr txBox="1"/>
      </xdr:nvSpPr>
      <xdr:spPr>
        <a:xfrm>
          <a:off x="15246427" y="134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4780</xdr:rowOff>
    </xdr:from>
    <xdr:to>
      <xdr:col>21</xdr:col>
      <xdr:colOff>161925</xdr:colOff>
      <xdr:row>78</xdr:row>
      <xdr:rowOff>96723</xdr:rowOff>
    </xdr:to>
    <xdr:cxnSp macro="">
      <xdr:nvCxnSpPr>
        <xdr:cNvPr id="638" name="直線コネクタ 637"/>
        <xdr:cNvCxnSpPr/>
      </xdr:nvCxnSpPr>
      <xdr:spPr>
        <a:xfrm flipV="1">
          <a:off x="13703300" y="13377880"/>
          <a:ext cx="889000" cy="9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78070</xdr:rowOff>
    </xdr:from>
    <xdr:to>
      <xdr:col>19</xdr:col>
      <xdr:colOff>644525</xdr:colOff>
      <xdr:row>78</xdr:row>
      <xdr:rowOff>96723</xdr:rowOff>
    </xdr:to>
    <xdr:cxnSp macro="">
      <xdr:nvCxnSpPr>
        <xdr:cNvPr id="641" name="直線コネクタ 640"/>
        <xdr:cNvCxnSpPr/>
      </xdr:nvCxnSpPr>
      <xdr:spPr>
        <a:xfrm>
          <a:off x="12814300" y="13451170"/>
          <a:ext cx="889000" cy="1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166488</xdr:rowOff>
    </xdr:from>
    <xdr:to>
      <xdr:col>23</xdr:col>
      <xdr:colOff>568325</xdr:colOff>
      <xdr:row>78</xdr:row>
      <xdr:rowOff>96638</xdr:rowOff>
    </xdr:to>
    <xdr:sp macro="" textlink="">
      <xdr:nvSpPr>
        <xdr:cNvPr id="651" name="円/楕円 650"/>
        <xdr:cNvSpPr/>
      </xdr:nvSpPr>
      <xdr:spPr>
        <a:xfrm>
          <a:off x="16268700" y="1336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142812</xdr:rowOff>
    </xdr:from>
    <xdr:ext cx="469744" cy="259045"/>
    <xdr:sp macro="" textlink="">
      <xdr:nvSpPr>
        <xdr:cNvPr id="652" name="災害復旧費該当値テキスト"/>
        <xdr:cNvSpPr txBox="1"/>
      </xdr:nvSpPr>
      <xdr:spPr>
        <a:xfrm>
          <a:off x="16370300" y="13344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11221</xdr:rowOff>
    </xdr:from>
    <xdr:to>
      <xdr:col>22</xdr:col>
      <xdr:colOff>415925</xdr:colOff>
      <xdr:row>77</xdr:row>
      <xdr:rowOff>112821</xdr:rowOff>
    </xdr:to>
    <xdr:sp macro="" textlink="">
      <xdr:nvSpPr>
        <xdr:cNvPr id="653" name="円/楕円 652"/>
        <xdr:cNvSpPr/>
      </xdr:nvSpPr>
      <xdr:spPr>
        <a:xfrm>
          <a:off x="15430500" y="132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129348</xdr:rowOff>
    </xdr:from>
    <xdr:ext cx="534377" cy="259045"/>
    <xdr:sp macro="" textlink="">
      <xdr:nvSpPr>
        <xdr:cNvPr id="654" name="テキスト ボックス 653"/>
        <xdr:cNvSpPr txBox="1"/>
      </xdr:nvSpPr>
      <xdr:spPr>
        <a:xfrm>
          <a:off x="15214111" y="1298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125430</xdr:rowOff>
    </xdr:from>
    <xdr:to>
      <xdr:col>21</xdr:col>
      <xdr:colOff>212725</xdr:colOff>
      <xdr:row>78</xdr:row>
      <xdr:rowOff>55580</xdr:rowOff>
    </xdr:to>
    <xdr:sp macro="" textlink="">
      <xdr:nvSpPr>
        <xdr:cNvPr id="655" name="円/楕円 654"/>
        <xdr:cNvSpPr/>
      </xdr:nvSpPr>
      <xdr:spPr>
        <a:xfrm>
          <a:off x="14541500" y="1332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46707</xdr:rowOff>
    </xdr:from>
    <xdr:ext cx="469744" cy="259045"/>
    <xdr:sp macro="" textlink="">
      <xdr:nvSpPr>
        <xdr:cNvPr id="656" name="テキスト ボックス 655"/>
        <xdr:cNvSpPr txBox="1"/>
      </xdr:nvSpPr>
      <xdr:spPr>
        <a:xfrm>
          <a:off x="14357427" y="134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45923</xdr:rowOff>
    </xdr:from>
    <xdr:to>
      <xdr:col>20</xdr:col>
      <xdr:colOff>9525</xdr:colOff>
      <xdr:row>78</xdr:row>
      <xdr:rowOff>147523</xdr:rowOff>
    </xdr:to>
    <xdr:sp macro="" textlink="">
      <xdr:nvSpPr>
        <xdr:cNvPr id="657" name="円/楕円 656"/>
        <xdr:cNvSpPr/>
      </xdr:nvSpPr>
      <xdr:spPr>
        <a:xfrm>
          <a:off x="13652500" y="134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138650</xdr:rowOff>
    </xdr:from>
    <xdr:ext cx="469744" cy="259045"/>
    <xdr:sp macro="" textlink="">
      <xdr:nvSpPr>
        <xdr:cNvPr id="658" name="テキスト ボックス 657"/>
        <xdr:cNvSpPr txBox="1"/>
      </xdr:nvSpPr>
      <xdr:spPr>
        <a:xfrm>
          <a:off x="13468427" y="1351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27270</xdr:rowOff>
    </xdr:from>
    <xdr:to>
      <xdr:col>18</xdr:col>
      <xdr:colOff>492125</xdr:colOff>
      <xdr:row>78</xdr:row>
      <xdr:rowOff>128870</xdr:rowOff>
    </xdr:to>
    <xdr:sp macro="" textlink="">
      <xdr:nvSpPr>
        <xdr:cNvPr id="659" name="円/楕円 658"/>
        <xdr:cNvSpPr/>
      </xdr:nvSpPr>
      <xdr:spPr>
        <a:xfrm>
          <a:off x="12763500" y="1340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119997</xdr:rowOff>
    </xdr:from>
    <xdr:ext cx="469744" cy="259045"/>
    <xdr:sp macro="" textlink="">
      <xdr:nvSpPr>
        <xdr:cNvPr id="660" name="テキスト ボックス 659"/>
        <xdr:cNvSpPr txBox="1"/>
      </xdr:nvSpPr>
      <xdr:spPr>
        <a:xfrm>
          <a:off x="12579427" y="1349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108755</xdr:rowOff>
    </xdr:from>
    <xdr:to>
      <xdr:col>23</xdr:col>
      <xdr:colOff>517525</xdr:colOff>
      <xdr:row>97</xdr:row>
      <xdr:rowOff>112573</xdr:rowOff>
    </xdr:to>
    <xdr:cxnSp macro="">
      <xdr:nvCxnSpPr>
        <xdr:cNvPr id="689" name="直線コネクタ 688"/>
        <xdr:cNvCxnSpPr/>
      </xdr:nvCxnSpPr>
      <xdr:spPr>
        <a:xfrm>
          <a:off x="15481300" y="16739405"/>
          <a:ext cx="8382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102896</xdr:rowOff>
    </xdr:from>
    <xdr:to>
      <xdr:col>22</xdr:col>
      <xdr:colOff>365125</xdr:colOff>
      <xdr:row>97</xdr:row>
      <xdr:rowOff>108755</xdr:rowOff>
    </xdr:to>
    <xdr:cxnSp macro="">
      <xdr:nvCxnSpPr>
        <xdr:cNvPr id="692" name="直線コネクタ 691"/>
        <xdr:cNvCxnSpPr/>
      </xdr:nvCxnSpPr>
      <xdr:spPr>
        <a:xfrm>
          <a:off x="14592300" y="16733546"/>
          <a:ext cx="889000" cy="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4" name="テキスト ボックス 693"/>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93314</xdr:rowOff>
    </xdr:from>
    <xdr:to>
      <xdr:col>21</xdr:col>
      <xdr:colOff>161925</xdr:colOff>
      <xdr:row>97</xdr:row>
      <xdr:rowOff>102896</xdr:rowOff>
    </xdr:to>
    <xdr:cxnSp macro="">
      <xdr:nvCxnSpPr>
        <xdr:cNvPr id="695" name="直線コネクタ 694"/>
        <xdr:cNvCxnSpPr/>
      </xdr:nvCxnSpPr>
      <xdr:spPr>
        <a:xfrm>
          <a:off x="13703300" y="16723964"/>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7" name="テキスト ボックス 696"/>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45247</xdr:rowOff>
    </xdr:from>
    <xdr:to>
      <xdr:col>19</xdr:col>
      <xdr:colOff>644525</xdr:colOff>
      <xdr:row>97</xdr:row>
      <xdr:rowOff>93314</xdr:rowOff>
    </xdr:to>
    <xdr:cxnSp macro="">
      <xdr:nvCxnSpPr>
        <xdr:cNvPr id="698" name="直線コネクタ 697"/>
        <xdr:cNvCxnSpPr/>
      </xdr:nvCxnSpPr>
      <xdr:spPr>
        <a:xfrm>
          <a:off x="12814300" y="16675897"/>
          <a:ext cx="889000" cy="4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61773</xdr:rowOff>
    </xdr:from>
    <xdr:to>
      <xdr:col>23</xdr:col>
      <xdr:colOff>568325</xdr:colOff>
      <xdr:row>97</xdr:row>
      <xdr:rowOff>163373</xdr:rowOff>
    </xdr:to>
    <xdr:sp macro="" textlink="">
      <xdr:nvSpPr>
        <xdr:cNvPr id="708" name="円/楕円 707"/>
        <xdr:cNvSpPr/>
      </xdr:nvSpPr>
      <xdr:spPr>
        <a:xfrm>
          <a:off x="16268700" y="1669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84650</xdr:rowOff>
    </xdr:from>
    <xdr:ext cx="534377" cy="259045"/>
    <xdr:sp macro="" textlink="">
      <xdr:nvSpPr>
        <xdr:cNvPr id="709" name="公債費該当値テキスト"/>
        <xdr:cNvSpPr txBox="1"/>
      </xdr:nvSpPr>
      <xdr:spPr>
        <a:xfrm>
          <a:off x="16370300" y="1654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72,120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57955</xdr:rowOff>
    </xdr:from>
    <xdr:to>
      <xdr:col>22</xdr:col>
      <xdr:colOff>415925</xdr:colOff>
      <xdr:row>97</xdr:row>
      <xdr:rowOff>159555</xdr:rowOff>
    </xdr:to>
    <xdr:sp macro="" textlink="">
      <xdr:nvSpPr>
        <xdr:cNvPr id="710" name="円/楕円 709"/>
        <xdr:cNvSpPr/>
      </xdr:nvSpPr>
      <xdr:spPr>
        <a:xfrm>
          <a:off x="15430500" y="166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4632</xdr:rowOff>
    </xdr:from>
    <xdr:ext cx="534377" cy="259045"/>
    <xdr:sp macro="" textlink="">
      <xdr:nvSpPr>
        <xdr:cNvPr id="711" name="テキスト ボックス 710"/>
        <xdr:cNvSpPr txBox="1"/>
      </xdr:nvSpPr>
      <xdr:spPr>
        <a:xfrm>
          <a:off x="15214111" y="1646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52096</xdr:rowOff>
    </xdr:from>
    <xdr:to>
      <xdr:col>21</xdr:col>
      <xdr:colOff>212725</xdr:colOff>
      <xdr:row>97</xdr:row>
      <xdr:rowOff>153696</xdr:rowOff>
    </xdr:to>
    <xdr:sp macro="" textlink="">
      <xdr:nvSpPr>
        <xdr:cNvPr id="712" name="円/楕円 711"/>
        <xdr:cNvSpPr/>
      </xdr:nvSpPr>
      <xdr:spPr>
        <a:xfrm>
          <a:off x="14541500" y="1668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170223</xdr:rowOff>
    </xdr:from>
    <xdr:ext cx="534377" cy="259045"/>
    <xdr:sp macro="" textlink="">
      <xdr:nvSpPr>
        <xdr:cNvPr id="713" name="テキスト ボックス 712"/>
        <xdr:cNvSpPr txBox="1"/>
      </xdr:nvSpPr>
      <xdr:spPr>
        <a:xfrm>
          <a:off x="14325111" y="1645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74,660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42514</xdr:rowOff>
    </xdr:from>
    <xdr:to>
      <xdr:col>20</xdr:col>
      <xdr:colOff>9525</xdr:colOff>
      <xdr:row>97</xdr:row>
      <xdr:rowOff>144114</xdr:rowOff>
    </xdr:to>
    <xdr:sp macro="" textlink="">
      <xdr:nvSpPr>
        <xdr:cNvPr id="714" name="円/楕円 713"/>
        <xdr:cNvSpPr/>
      </xdr:nvSpPr>
      <xdr:spPr>
        <a:xfrm>
          <a:off x="13652500" y="1667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160641</xdr:rowOff>
    </xdr:from>
    <xdr:ext cx="534377" cy="259045"/>
    <xdr:sp macro="" textlink="">
      <xdr:nvSpPr>
        <xdr:cNvPr id="715" name="テキスト ボックス 714"/>
        <xdr:cNvSpPr txBox="1"/>
      </xdr:nvSpPr>
      <xdr:spPr>
        <a:xfrm>
          <a:off x="13436111" y="1644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77,175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165897</xdr:rowOff>
    </xdr:from>
    <xdr:to>
      <xdr:col>18</xdr:col>
      <xdr:colOff>492125</xdr:colOff>
      <xdr:row>97</xdr:row>
      <xdr:rowOff>96047</xdr:rowOff>
    </xdr:to>
    <xdr:sp macro="" textlink="">
      <xdr:nvSpPr>
        <xdr:cNvPr id="716" name="円/楕円 715"/>
        <xdr:cNvSpPr/>
      </xdr:nvSpPr>
      <xdr:spPr>
        <a:xfrm>
          <a:off x="12763500" y="1662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112574</xdr:rowOff>
    </xdr:from>
    <xdr:ext cx="534377" cy="259045"/>
    <xdr:sp macro="" textlink="">
      <xdr:nvSpPr>
        <xdr:cNvPr id="717" name="テキスト ボックス 716"/>
        <xdr:cNvSpPr txBox="1"/>
      </xdr:nvSpPr>
      <xdr:spPr>
        <a:xfrm>
          <a:off x="12547111" y="1640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民生費は右肩上がりに増加しており、障害者総合支援費など、扶助費の増加と連動している。</a:t>
          </a:r>
          <a:r>
            <a:rPr kumimoji="1" lang="ja-JP" altLang="en-US" sz="1100">
              <a:solidFill>
                <a:sysClr val="windowText" lastClr="000000"/>
              </a:solidFill>
              <a:effectLst/>
              <a:latin typeface="+mn-lt"/>
              <a:ea typeface="+mn-ea"/>
              <a:cs typeface="+mn-cs"/>
            </a:rPr>
            <a:t>また、年金生活者等支援臨時福祉給付金の開始も増加要因として考えられる。</a:t>
          </a:r>
          <a:r>
            <a:rPr kumimoji="1" lang="ja-JP" altLang="ja-JP" sz="1100">
              <a:solidFill>
                <a:sysClr val="windowText" lastClr="000000"/>
              </a:solidFill>
              <a:effectLst/>
              <a:latin typeface="+mn-lt"/>
              <a:ea typeface="+mn-ea"/>
              <a:cs typeface="+mn-cs"/>
            </a:rPr>
            <a:t>商工費の</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プレミアム付き商品券の発行などの地域住民生活等緊急支援事業の終了や、</a:t>
          </a:r>
          <a:r>
            <a:rPr kumimoji="1" lang="ja-JP" altLang="ja-JP" sz="1100">
              <a:solidFill>
                <a:sysClr val="windowText" lastClr="000000"/>
              </a:solidFill>
              <a:effectLst/>
              <a:latin typeface="+mn-lt"/>
              <a:ea typeface="+mn-ea"/>
              <a:cs typeface="+mn-cs"/>
            </a:rPr>
            <a:t>道の駅整備事業</a:t>
          </a:r>
          <a:r>
            <a:rPr kumimoji="1" lang="ja-JP" altLang="en-US" sz="1100">
              <a:solidFill>
                <a:sysClr val="windowText" lastClr="000000"/>
              </a:solidFill>
              <a:effectLst/>
              <a:latin typeface="+mn-lt"/>
              <a:ea typeface="+mn-ea"/>
              <a:cs typeface="+mn-cs"/>
            </a:rPr>
            <a:t>の完了</a:t>
          </a:r>
          <a:r>
            <a:rPr kumimoji="1" lang="ja-JP" altLang="ja-JP" sz="1100">
              <a:solidFill>
                <a:sysClr val="windowText" lastClr="000000"/>
              </a:solidFill>
              <a:effectLst/>
              <a:latin typeface="+mn-lt"/>
              <a:ea typeface="+mn-ea"/>
              <a:cs typeface="+mn-cs"/>
            </a:rPr>
            <a:t>などが主な理由である。</a:t>
          </a:r>
          <a:r>
            <a:rPr kumimoji="1" lang="ja-JP" altLang="en-US" sz="1100">
              <a:solidFill>
                <a:sysClr val="windowText" lastClr="000000"/>
              </a:solidFill>
              <a:effectLst/>
              <a:latin typeface="+mn-lt"/>
              <a:ea typeface="+mn-ea"/>
              <a:cs typeface="+mn-cs"/>
            </a:rPr>
            <a:t>土木費の増加は道路整備事業の増加や道路維持補修費の増加が主な理由である。</a:t>
          </a:r>
          <a:r>
            <a:rPr kumimoji="1" lang="ja-JP" altLang="ja-JP" sz="1100">
              <a:solidFill>
                <a:sysClr val="windowText" lastClr="000000"/>
              </a:solidFill>
              <a:effectLst/>
              <a:latin typeface="+mn-lt"/>
              <a:ea typeface="+mn-ea"/>
              <a:cs typeface="+mn-cs"/>
            </a:rPr>
            <a:t>消防費は津波避難タワーや津波避難路など、東日本大震災から喫緊の課題として取り組んできた防災対策事業が一定落ち着いてきたことなどにより、減少している。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ysClr val="windowText" lastClr="000000"/>
              </a:solidFill>
              <a:effectLst/>
              <a:latin typeface="+mn-lt"/>
              <a:ea typeface="+mn-ea"/>
              <a:cs typeface="+mn-cs"/>
            </a:rPr>
            <a:t>　前年度の実質単年度収支は</a:t>
          </a:r>
          <a:r>
            <a:rPr lang="en-US" altLang="ja-JP" sz="1100" b="0" i="0" baseline="0">
              <a:solidFill>
                <a:sysClr val="windowText" lastClr="000000"/>
              </a:solidFill>
              <a:effectLst/>
              <a:latin typeface="+mn-lt"/>
              <a:ea typeface="+mn-ea"/>
              <a:cs typeface="+mn-cs"/>
            </a:rPr>
            <a:t>117,203</a:t>
          </a:r>
          <a:r>
            <a:rPr lang="ja-JP" altLang="ja-JP" sz="1100" b="0" i="0" baseline="0">
              <a:solidFill>
                <a:sysClr val="windowText" lastClr="000000"/>
              </a:solidFill>
              <a:effectLst/>
              <a:latin typeface="+mn-lt"/>
              <a:ea typeface="+mn-ea"/>
              <a:cs typeface="+mn-cs"/>
            </a:rPr>
            <a:t>千円で、前々年度の実質単年度収支</a:t>
          </a:r>
          <a:r>
            <a:rPr lang="ja-JP" altLang="en-US" sz="1100" b="0" i="0" baseline="0">
              <a:solidFill>
                <a:sysClr val="windowText" lastClr="000000"/>
              </a:solidFill>
              <a:effectLst/>
              <a:latin typeface="+mn-lt"/>
              <a:ea typeface="+mn-ea"/>
              <a:cs typeface="+mn-cs"/>
            </a:rPr>
            <a:t>は</a:t>
          </a:r>
          <a:r>
            <a:rPr lang="en-US" altLang="ja-JP" sz="1100" b="0" i="0" baseline="0">
              <a:solidFill>
                <a:sysClr val="windowText" lastClr="000000"/>
              </a:solidFill>
              <a:effectLst/>
              <a:latin typeface="+mn-lt"/>
              <a:ea typeface="+mn-ea"/>
              <a:cs typeface="+mn-cs"/>
            </a:rPr>
            <a:t>338,443</a:t>
          </a:r>
          <a:r>
            <a:rPr lang="ja-JP" altLang="ja-JP" sz="1100" b="0" i="0" baseline="0">
              <a:solidFill>
                <a:sysClr val="windowText" lastClr="000000"/>
              </a:solidFill>
              <a:effectLst/>
              <a:latin typeface="+mn-lt"/>
              <a:ea typeface="+mn-ea"/>
              <a:cs typeface="+mn-cs"/>
            </a:rPr>
            <a:t>千円と</a:t>
          </a:r>
          <a:r>
            <a:rPr lang="ja-JP" altLang="en-US" sz="1100" b="0" i="0" baseline="0">
              <a:solidFill>
                <a:sysClr val="windowText" lastClr="000000"/>
              </a:solidFill>
              <a:effectLst/>
              <a:latin typeface="+mn-lt"/>
              <a:ea typeface="+mn-ea"/>
              <a:cs typeface="+mn-cs"/>
            </a:rPr>
            <a:t>減少傾向にあった。</a:t>
          </a:r>
          <a:r>
            <a:rPr lang="ja-JP" altLang="ja-JP" sz="1100" b="0" i="0" baseline="0">
              <a:solidFill>
                <a:sysClr val="windowText" lastClr="000000"/>
              </a:solidFill>
              <a:effectLst/>
              <a:latin typeface="+mn-lt"/>
              <a:ea typeface="+mn-ea"/>
              <a:cs typeface="+mn-cs"/>
            </a:rPr>
            <a:t>本年度は、実質収支は</a:t>
          </a:r>
          <a:r>
            <a:rPr lang="en-US" altLang="ja-JP" sz="1100" b="0" i="0" baseline="0">
              <a:solidFill>
                <a:sysClr val="windowText" lastClr="000000"/>
              </a:solidFill>
              <a:effectLst/>
              <a:latin typeface="+mn-lt"/>
              <a:ea typeface="+mn-ea"/>
              <a:cs typeface="+mn-cs"/>
            </a:rPr>
            <a:t>241,395</a:t>
          </a:r>
          <a:r>
            <a:rPr lang="ja-JP" altLang="ja-JP" sz="1100" b="0" i="0" baseline="0">
              <a:solidFill>
                <a:sysClr val="windowText" lastClr="000000"/>
              </a:solidFill>
              <a:effectLst/>
              <a:latin typeface="+mn-lt"/>
              <a:ea typeface="+mn-ea"/>
              <a:cs typeface="+mn-cs"/>
            </a:rPr>
            <a:t>千円</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黒字ではあるが、前年度と比較すると</a:t>
          </a:r>
          <a:r>
            <a:rPr lang="en-US" altLang="ja-JP" sz="1100" b="0" i="0" baseline="0">
              <a:solidFill>
                <a:sysClr val="windowText" lastClr="000000"/>
              </a:solidFill>
              <a:effectLst/>
              <a:latin typeface="+mn-lt"/>
              <a:ea typeface="+mn-ea"/>
              <a:cs typeface="+mn-cs"/>
            </a:rPr>
            <a:t>211,522</a:t>
          </a:r>
          <a:r>
            <a:rPr lang="ja-JP" altLang="ja-JP" sz="1100" b="0" i="0" baseline="0">
              <a:solidFill>
                <a:sysClr val="windowText" lastClr="000000"/>
              </a:solidFill>
              <a:effectLst/>
              <a:latin typeface="+mn-lt"/>
              <a:ea typeface="+mn-ea"/>
              <a:cs typeface="+mn-cs"/>
            </a:rPr>
            <a:t>千円減少して</a:t>
          </a:r>
          <a:r>
            <a:rPr lang="ja-JP" altLang="en-US" sz="1100" b="0" i="0" baseline="0">
              <a:solidFill>
                <a:sysClr val="windowText" lastClr="000000"/>
              </a:solidFill>
              <a:effectLst/>
              <a:latin typeface="+mn-lt"/>
              <a:ea typeface="+mn-ea"/>
              <a:cs typeface="+mn-cs"/>
            </a:rPr>
            <a:t>おり、結果として実質単年度収支も赤字となった</a:t>
          </a:r>
          <a:r>
            <a:rPr lang="ja-JP" altLang="ja-JP" sz="1100" b="0" i="0" baseline="0">
              <a:solidFill>
                <a:sysClr val="windowText" lastClr="000000"/>
              </a:solidFill>
              <a:effectLst/>
              <a:latin typeface="+mn-lt"/>
              <a:ea typeface="+mn-ea"/>
              <a:cs typeface="+mn-cs"/>
            </a:rPr>
            <a:t>。今後</a:t>
          </a:r>
          <a:r>
            <a:rPr lang="ja-JP" altLang="en-US" sz="1100" b="0" i="0" baseline="0">
              <a:solidFill>
                <a:sysClr val="windowText" lastClr="000000"/>
              </a:solidFill>
              <a:effectLst/>
              <a:latin typeface="+mn-lt"/>
              <a:ea typeface="+mn-ea"/>
              <a:cs typeface="+mn-cs"/>
            </a:rPr>
            <a:t>も</a:t>
          </a:r>
          <a:r>
            <a:rPr lang="ja-JP" altLang="ja-JP" sz="1100" b="0" i="0" baseline="0">
              <a:solidFill>
                <a:sysClr val="windowText" lastClr="000000"/>
              </a:solidFill>
              <a:effectLst/>
              <a:latin typeface="+mn-lt"/>
              <a:ea typeface="+mn-ea"/>
              <a:cs typeface="+mn-cs"/>
            </a:rPr>
            <a:t>合併支援措置の縮減・廃止による</a:t>
          </a:r>
          <a:r>
            <a:rPr lang="ja-JP" altLang="en-US" sz="1100" b="0" i="0" baseline="0">
              <a:solidFill>
                <a:sysClr val="windowText" lastClr="000000"/>
              </a:solidFill>
              <a:effectLst/>
              <a:latin typeface="+mn-lt"/>
              <a:ea typeface="+mn-ea"/>
              <a:cs typeface="+mn-cs"/>
            </a:rPr>
            <a:t>普通交付税の減少など</a:t>
          </a:r>
          <a:r>
            <a:rPr lang="ja-JP" altLang="ja-JP" sz="1100" b="0" i="0" baseline="0">
              <a:solidFill>
                <a:sysClr val="windowText" lastClr="000000"/>
              </a:solidFill>
              <a:effectLst/>
              <a:latin typeface="+mn-lt"/>
              <a:ea typeface="+mn-ea"/>
              <a:cs typeface="+mn-cs"/>
            </a:rPr>
            <a:t>歳入の減少とともに、退職手当、市民病院の経営支援、防災対策など、多額の財政負担が必要と見込まれるため、一層の行財政健全化に努める必要がある。 </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ysClr val="windowText" lastClr="000000"/>
              </a:solidFill>
              <a:effectLst/>
              <a:latin typeface="+mn-lt"/>
              <a:ea typeface="+mn-ea"/>
              <a:cs typeface="+mn-cs"/>
            </a:rPr>
            <a:t>　連結対象会計実質収支の合計の標準財政規模に対する比率は、</a:t>
          </a:r>
          <a:r>
            <a:rPr lang="en-US" altLang="ja-JP" sz="1100" b="0" i="0" baseline="0">
              <a:solidFill>
                <a:sysClr val="windowText" lastClr="000000"/>
              </a:solidFill>
              <a:effectLst/>
              <a:latin typeface="+mn-lt"/>
              <a:ea typeface="+mn-ea"/>
              <a:cs typeface="+mn-cs"/>
            </a:rPr>
            <a:t>8.05</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であり、</a:t>
          </a:r>
          <a:r>
            <a:rPr lang="ja-JP" altLang="ja-JP" sz="1100" b="0" i="0" baseline="0">
              <a:solidFill>
                <a:sysClr val="windowText" lastClr="000000"/>
              </a:solidFill>
              <a:effectLst/>
              <a:latin typeface="+mn-lt"/>
              <a:ea typeface="+mn-ea"/>
              <a:cs typeface="+mn-cs"/>
            </a:rPr>
            <a:t>黒字となっている。 </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連結対象の</a:t>
          </a:r>
          <a:r>
            <a:rPr lang="en-US" altLang="ja-JP" sz="1100" b="0" i="0" baseline="0">
              <a:solidFill>
                <a:sysClr val="windowText" lastClr="000000"/>
              </a:solidFill>
              <a:effectLst/>
              <a:latin typeface="+mn-lt"/>
              <a:ea typeface="+mn-ea"/>
              <a:cs typeface="+mn-cs"/>
            </a:rPr>
            <a:t>17</a:t>
          </a:r>
          <a:r>
            <a:rPr lang="ja-JP" altLang="ja-JP" sz="1100" b="0" i="0" baseline="0">
              <a:solidFill>
                <a:sysClr val="windowText" lastClr="000000"/>
              </a:solidFill>
              <a:effectLst/>
              <a:latin typeface="+mn-lt"/>
              <a:ea typeface="+mn-ea"/>
              <a:cs typeface="+mn-cs"/>
            </a:rPr>
            <a:t>会計のうち</a:t>
          </a:r>
          <a:r>
            <a:rPr lang="en-US" altLang="ja-JP" sz="1100" b="0" i="0" baseline="0">
              <a:solidFill>
                <a:sysClr val="windowText" lastClr="000000"/>
              </a:solidFill>
              <a:effectLst/>
              <a:latin typeface="+mn-lt"/>
              <a:ea typeface="+mn-ea"/>
              <a:cs typeface="+mn-cs"/>
            </a:rPr>
            <a:t>1</a:t>
          </a:r>
          <a:r>
            <a:rPr lang="ja-JP" altLang="ja-JP" sz="1100" b="0" i="0" baseline="0">
              <a:solidFill>
                <a:sysClr val="windowText" lastClr="000000"/>
              </a:solidFill>
              <a:effectLst/>
              <a:latin typeface="+mn-lt"/>
              <a:ea typeface="+mn-ea"/>
              <a:cs typeface="+mn-cs"/>
            </a:rPr>
            <a:t>会計、国民健康保険会計診療施設勘定が赤字である。</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ただし、当該会計を含め、ほとんどの特別会計、企業会計が一般会計からの繰出しに頼っている状況にある。</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今後も独立採算の原則を再認識し、料金改定や徴収強化、一層の経費削減など経営の健全化に努めていく必要がある。 </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21702595</v>
      </c>
      <c r="BO4" s="381"/>
      <c r="BP4" s="381"/>
      <c r="BQ4" s="381"/>
      <c r="BR4" s="381"/>
      <c r="BS4" s="381"/>
      <c r="BT4" s="381"/>
      <c r="BU4" s="382"/>
      <c r="BV4" s="380">
        <v>22704583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v>
      </c>
      <c r="CU4" s="387"/>
      <c r="CV4" s="387"/>
      <c r="CW4" s="387"/>
      <c r="CX4" s="387"/>
      <c r="CY4" s="387"/>
      <c r="CZ4" s="387"/>
      <c r="DA4" s="388"/>
      <c r="DB4" s="386">
        <v>3.6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21296327</v>
      </c>
      <c r="BO5" s="418"/>
      <c r="BP5" s="418"/>
      <c r="BQ5" s="418"/>
      <c r="BR5" s="418"/>
      <c r="BS5" s="418"/>
      <c r="BT5" s="418"/>
      <c r="BU5" s="419"/>
      <c r="BV5" s="417">
        <v>22111127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91.6</v>
      </c>
      <c r="CU5" s="415"/>
      <c r="CV5" s="415"/>
      <c r="CW5" s="415"/>
      <c r="CX5" s="415"/>
      <c r="CY5" s="415"/>
      <c r="CZ5" s="415"/>
      <c r="DA5" s="416"/>
      <c r="DB5" s="414">
        <v>88.6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406268</v>
      </c>
      <c r="BO6" s="418"/>
      <c r="BP6" s="418"/>
      <c r="BQ6" s="418"/>
      <c r="BR6" s="418"/>
      <c r="BS6" s="418"/>
      <c r="BT6" s="418"/>
      <c r="BU6" s="419"/>
      <c r="BV6" s="417">
        <v>593456</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96</v>
      </c>
      <c r="CU6" s="455"/>
      <c r="CV6" s="455"/>
      <c r="CW6" s="455"/>
      <c r="CX6" s="455"/>
      <c r="CY6" s="455"/>
      <c r="CZ6" s="455"/>
      <c r="DA6" s="456"/>
      <c r="DB6" s="454">
        <v>94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164873</v>
      </c>
      <c r="BO7" s="418"/>
      <c r="BP7" s="418"/>
      <c r="BQ7" s="418"/>
      <c r="BR7" s="418"/>
      <c r="BS7" s="418"/>
      <c r="BT7" s="418"/>
      <c r="BU7" s="419"/>
      <c r="BV7" s="417">
        <v>140539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12105985</v>
      </c>
      <c r="CU7" s="418"/>
      <c r="CV7" s="418"/>
      <c r="CW7" s="418"/>
      <c r="CX7" s="418"/>
      <c r="CY7" s="418"/>
      <c r="CZ7" s="418"/>
      <c r="DA7" s="419"/>
      <c r="DB7" s="417">
        <v>12433971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241395</v>
      </c>
      <c r="BO8" s="418"/>
      <c r="BP8" s="418"/>
      <c r="BQ8" s="418"/>
      <c r="BR8" s="418"/>
      <c r="BS8" s="418"/>
      <c r="BT8" s="418"/>
      <c r="BU8" s="419"/>
      <c r="BV8" s="417">
        <v>452917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0.33</v>
      </c>
      <c r="CU8" s="458"/>
      <c r="CV8" s="458"/>
      <c r="CW8" s="458"/>
      <c r="CX8" s="458"/>
      <c r="CY8" s="458"/>
      <c r="CZ8" s="458"/>
      <c r="DA8" s="459"/>
      <c r="DB8" s="457">
        <v>0.33</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34313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-211522</v>
      </c>
      <c r="BO9" s="418"/>
      <c r="BP9" s="418"/>
      <c r="BQ9" s="418"/>
      <c r="BR9" s="418"/>
      <c r="BS9" s="418"/>
      <c r="BT9" s="418"/>
      <c r="BU9" s="419"/>
      <c r="BV9" s="417">
        <v>113299</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18.100000000000001</v>
      </c>
      <c r="CU9" s="415"/>
      <c r="CV9" s="415"/>
      <c r="CW9" s="415"/>
      <c r="CX9" s="415"/>
      <c r="CY9" s="415"/>
      <c r="CZ9" s="415"/>
      <c r="DA9" s="416"/>
      <c r="DB9" s="414">
        <v>17.899999999999999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35933</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96</v>
      </c>
      <c r="BO10" s="418"/>
      <c r="BP10" s="418"/>
      <c r="BQ10" s="418"/>
      <c r="BR10" s="418"/>
      <c r="BS10" s="418"/>
      <c r="BT10" s="418"/>
      <c r="BU10" s="419"/>
      <c r="BV10" s="417">
        <v>204</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v>3700</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34757</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34642</v>
      </c>
      <c r="S13" s="499"/>
      <c r="T13" s="499"/>
      <c r="U13" s="499"/>
      <c r="V13" s="500"/>
      <c r="W13" s="433" t="s">
        <v>124</v>
      </c>
      <c r="X13" s="434"/>
      <c r="Y13" s="434"/>
      <c r="Z13" s="434"/>
      <c r="AA13" s="434"/>
      <c r="AB13" s="424"/>
      <c r="AC13" s="468">
        <v>1817</v>
      </c>
      <c r="AD13" s="469"/>
      <c r="AE13" s="469"/>
      <c r="AF13" s="469"/>
      <c r="AG13" s="508"/>
      <c r="AH13" s="468">
        <v>1873</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-211426</v>
      </c>
      <c r="BO13" s="418"/>
      <c r="BP13" s="418"/>
      <c r="BQ13" s="418"/>
      <c r="BR13" s="418"/>
      <c r="BS13" s="418"/>
      <c r="BT13" s="418"/>
      <c r="BU13" s="419"/>
      <c r="BV13" s="417">
        <v>117203</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11.2</v>
      </c>
      <c r="CU13" s="415"/>
      <c r="CV13" s="415"/>
      <c r="CW13" s="415"/>
      <c r="CX13" s="415"/>
      <c r="CY13" s="415"/>
      <c r="CZ13" s="415"/>
      <c r="DA13" s="416"/>
      <c r="DB13" s="414">
        <v>12.1</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35006</v>
      </c>
      <c r="S14" s="499"/>
      <c r="T14" s="499"/>
      <c r="U14" s="499"/>
      <c r="V14" s="500"/>
      <c r="W14" s="407"/>
      <c r="X14" s="408"/>
      <c r="Y14" s="408"/>
      <c r="Z14" s="408"/>
      <c r="AA14" s="408"/>
      <c r="AB14" s="397"/>
      <c r="AC14" s="501">
        <v>11.6</v>
      </c>
      <c r="AD14" s="502"/>
      <c r="AE14" s="502"/>
      <c r="AF14" s="502"/>
      <c r="AG14" s="503"/>
      <c r="AH14" s="501">
        <v>11.6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131</v>
      </c>
      <c r="CU14" s="513"/>
      <c r="CV14" s="513"/>
      <c r="CW14" s="513"/>
      <c r="CX14" s="513"/>
      <c r="CY14" s="513"/>
      <c r="CZ14" s="513"/>
      <c r="DA14" s="514"/>
      <c r="DB14" s="512">
        <v>134.1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34893</v>
      </c>
      <c r="S15" s="499"/>
      <c r="T15" s="499"/>
      <c r="U15" s="499"/>
      <c r="V15" s="500"/>
      <c r="W15" s="433" t="s">
        <v>131</v>
      </c>
      <c r="X15" s="434"/>
      <c r="Y15" s="434"/>
      <c r="Z15" s="434"/>
      <c r="AA15" s="434"/>
      <c r="AB15" s="424"/>
      <c r="AC15" s="468">
        <v>2491</v>
      </c>
      <c r="AD15" s="469"/>
      <c r="AE15" s="469"/>
      <c r="AF15" s="469"/>
      <c r="AG15" s="508"/>
      <c r="AH15" s="468">
        <v>2483</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3556706</v>
      </c>
      <c r="BO15" s="381"/>
      <c r="BP15" s="381"/>
      <c r="BQ15" s="381"/>
      <c r="BR15" s="381"/>
      <c r="BS15" s="381"/>
      <c r="BT15" s="381"/>
      <c r="BU15" s="382"/>
      <c r="BV15" s="380">
        <v>3470487</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16</v>
      </c>
      <c r="AD16" s="502"/>
      <c r="AE16" s="502"/>
      <c r="AF16" s="502"/>
      <c r="AG16" s="503"/>
      <c r="AH16" s="501">
        <v>15.3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10392049</v>
      </c>
      <c r="BO16" s="418"/>
      <c r="BP16" s="418"/>
      <c r="BQ16" s="418"/>
      <c r="BR16" s="418"/>
      <c r="BS16" s="418"/>
      <c r="BT16" s="418"/>
      <c r="BU16" s="419"/>
      <c r="BV16" s="417">
        <v>10403007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11297</v>
      </c>
      <c r="AD17" s="469"/>
      <c r="AE17" s="469"/>
      <c r="AF17" s="469"/>
      <c r="AG17" s="508"/>
      <c r="AH17" s="468">
        <v>11853</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4491755</v>
      </c>
      <c r="BO17" s="418"/>
      <c r="BP17" s="418"/>
      <c r="BQ17" s="418"/>
      <c r="BR17" s="418"/>
      <c r="BS17" s="418"/>
      <c r="BT17" s="418"/>
      <c r="BU17" s="419"/>
      <c r="BV17" s="417">
        <v>4377430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632.29</v>
      </c>
      <c r="M18" s="530"/>
      <c r="N18" s="530"/>
      <c r="O18" s="530"/>
      <c r="P18" s="530"/>
      <c r="Q18" s="530"/>
      <c r="R18" s="531"/>
      <c r="S18" s="531"/>
      <c r="T18" s="531"/>
      <c r="U18" s="531"/>
      <c r="V18" s="532"/>
      <c r="W18" s="435"/>
      <c r="X18" s="436"/>
      <c r="Y18" s="436"/>
      <c r="Z18" s="436"/>
      <c r="AA18" s="436"/>
      <c r="AB18" s="427"/>
      <c r="AC18" s="533">
        <v>72.400000000000006</v>
      </c>
      <c r="AD18" s="534"/>
      <c r="AE18" s="534"/>
      <c r="AF18" s="534"/>
      <c r="AG18" s="535"/>
      <c r="AH18" s="533">
        <v>73.099999999999994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11127768</v>
      </c>
      <c r="BO18" s="418"/>
      <c r="BP18" s="418"/>
      <c r="BQ18" s="418"/>
      <c r="BR18" s="418"/>
      <c r="BS18" s="418"/>
      <c r="BT18" s="418"/>
      <c r="BU18" s="419"/>
      <c r="BV18" s="417">
        <v>11222722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54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13716828</v>
      </c>
      <c r="BO19" s="418"/>
      <c r="BP19" s="418"/>
      <c r="BQ19" s="418"/>
      <c r="BR19" s="418"/>
      <c r="BS19" s="418"/>
      <c r="BT19" s="418"/>
      <c r="BU19" s="419"/>
      <c r="BV19" s="417">
        <v>14156140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14771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26513327</v>
      </c>
      <c r="BO23" s="418"/>
      <c r="BP23" s="418"/>
      <c r="BQ23" s="418"/>
      <c r="BR23" s="418"/>
      <c r="BS23" s="418"/>
      <c r="BT23" s="418"/>
      <c r="BU23" s="419"/>
      <c r="BV23" s="417">
        <v>26852944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8200</v>
      </c>
      <c r="R24" s="469"/>
      <c r="S24" s="469"/>
      <c r="T24" s="469"/>
      <c r="U24" s="469"/>
      <c r="V24" s="508"/>
      <c r="W24" s="563"/>
      <c r="X24" s="551"/>
      <c r="Y24" s="552"/>
      <c r="Z24" s="467" t="s">
        <v>154</v>
      </c>
      <c r="AA24" s="447"/>
      <c r="AB24" s="447"/>
      <c r="AC24" s="447"/>
      <c r="AD24" s="447"/>
      <c r="AE24" s="447"/>
      <c r="AF24" s="447"/>
      <c r="AG24" s="448"/>
      <c r="AH24" s="468">
        <v>407</v>
      </c>
      <c r="AI24" s="469"/>
      <c r="AJ24" s="469"/>
      <c r="AK24" s="469"/>
      <c r="AL24" s="508"/>
      <c r="AM24" s="468">
        <v>1251932</v>
      </c>
      <c r="AN24" s="469"/>
      <c r="AO24" s="469"/>
      <c r="AP24" s="469"/>
      <c r="AQ24" s="469"/>
      <c r="AR24" s="508"/>
      <c r="AS24" s="468">
        <v>3076</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17351592</v>
      </c>
      <c r="BO24" s="418"/>
      <c r="BP24" s="418"/>
      <c r="BQ24" s="418"/>
      <c r="BR24" s="418"/>
      <c r="BS24" s="418"/>
      <c r="BT24" s="418"/>
      <c r="BU24" s="419"/>
      <c r="BV24" s="417">
        <v>17619180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2</v>
      </c>
      <c r="M25" s="469"/>
      <c r="N25" s="469"/>
      <c r="O25" s="469"/>
      <c r="P25" s="508"/>
      <c r="Q25" s="468">
        <v>6830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514400</v>
      </c>
      <c r="BO25" s="381"/>
      <c r="BP25" s="381"/>
      <c r="BQ25" s="381"/>
      <c r="BR25" s="381"/>
      <c r="BS25" s="381"/>
      <c r="BT25" s="381"/>
      <c r="BU25" s="382"/>
      <c r="BV25" s="380">
        <v>1407006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6110</v>
      </c>
      <c r="R26" s="469"/>
      <c r="S26" s="469"/>
      <c r="T26" s="469"/>
      <c r="U26" s="469"/>
      <c r="V26" s="508"/>
      <c r="W26" s="563"/>
      <c r="X26" s="551"/>
      <c r="Y26" s="552"/>
      <c r="Z26" s="467" t="s">
        <v>160</v>
      </c>
      <c r="AA26" s="573"/>
      <c r="AB26" s="573"/>
      <c r="AC26" s="573"/>
      <c r="AD26" s="573"/>
      <c r="AE26" s="573"/>
      <c r="AF26" s="573"/>
      <c r="AG26" s="574"/>
      <c r="AH26" s="468">
        <v>39</v>
      </c>
      <c r="AI26" s="469"/>
      <c r="AJ26" s="469"/>
      <c r="AK26" s="469"/>
      <c r="AL26" s="508"/>
      <c r="AM26" s="468">
        <v>134862</v>
      </c>
      <c r="AN26" s="469"/>
      <c r="AO26" s="469"/>
      <c r="AP26" s="469"/>
      <c r="AQ26" s="469"/>
      <c r="AR26" s="508"/>
      <c r="AS26" s="468">
        <v>3458</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3900</v>
      </c>
      <c r="R27" s="469"/>
      <c r="S27" s="469"/>
      <c r="T27" s="469"/>
      <c r="U27" s="469"/>
      <c r="V27" s="508"/>
      <c r="W27" s="563"/>
      <c r="X27" s="551"/>
      <c r="Y27" s="552"/>
      <c r="Z27" s="467" t="s">
        <v>163</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533170</v>
      </c>
      <c r="BO27" s="587"/>
      <c r="BP27" s="587"/>
      <c r="BQ27" s="587"/>
      <c r="BR27" s="587"/>
      <c r="BS27" s="587"/>
      <c r="BT27" s="587"/>
      <c r="BU27" s="588"/>
      <c r="BV27" s="586">
        <v>532795</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3270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351074</v>
      </c>
      <c r="BO28" s="381"/>
      <c r="BP28" s="381"/>
      <c r="BQ28" s="381"/>
      <c r="BR28" s="381"/>
      <c r="BS28" s="381"/>
      <c r="BT28" s="381"/>
      <c r="BU28" s="382"/>
      <c r="BV28" s="380">
        <v>350978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18</v>
      </c>
      <c r="M29" s="469"/>
      <c r="N29" s="469"/>
      <c r="O29" s="469"/>
      <c r="P29" s="508"/>
      <c r="Q29" s="468">
        <v>3048</v>
      </c>
      <c r="R29" s="469"/>
      <c r="S29" s="469"/>
      <c r="T29" s="469"/>
      <c r="U29" s="469"/>
      <c r="V29" s="508"/>
      <c r="W29" s="564"/>
      <c r="X29" s="565"/>
      <c r="Y29" s="566"/>
      <c r="Z29" s="467" t="s">
        <v>170</v>
      </c>
      <c r="AA29" s="447"/>
      <c r="AB29" s="447"/>
      <c r="AC29" s="447"/>
      <c r="AD29" s="447"/>
      <c r="AE29" s="447"/>
      <c r="AF29" s="447"/>
      <c r="AG29" s="448"/>
      <c r="AH29" s="468">
        <v>407</v>
      </c>
      <c r="AI29" s="469"/>
      <c r="AJ29" s="469"/>
      <c r="AK29" s="469"/>
      <c r="AL29" s="508"/>
      <c r="AM29" s="468">
        <v>1251932</v>
      </c>
      <c r="AN29" s="469"/>
      <c r="AO29" s="469"/>
      <c r="AP29" s="469"/>
      <c r="AQ29" s="469"/>
      <c r="AR29" s="508"/>
      <c r="AS29" s="468">
        <v>3076</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2883563</v>
      </c>
      <c r="BO29" s="418"/>
      <c r="BP29" s="418"/>
      <c r="BQ29" s="418"/>
      <c r="BR29" s="418"/>
      <c r="BS29" s="418"/>
      <c r="BT29" s="418"/>
      <c r="BU29" s="419"/>
      <c r="BV29" s="417">
        <v>2433874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96.7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1873571</v>
      </c>
      <c r="BO30" s="587"/>
      <c r="BP30" s="587"/>
      <c r="BQ30" s="587"/>
      <c r="BR30" s="587"/>
      <c r="BS30" s="587"/>
      <c r="BT30" s="587"/>
      <c r="BU30" s="588"/>
      <c r="BV30" s="586">
        <v>1954420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6</v>
      </c>
      <c r="V34" s="598"/>
      <c r="W34" s="599" t="str">
        <f>IF('各会計、関係団体の財政状況及び健全化判断比率'!B28="","",'各会計、関係団体の財政状況及び健全化判断比率'!B28)</f>
        <v>四万十市国民健康保険会計事業勘定</v>
      </c>
      <c r="X34" s="599"/>
      <c r="Y34" s="599"/>
      <c r="Z34" s="599"/>
      <c r="AA34" s="599"/>
      <c r="AB34" s="599"/>
      <c r="AC34" s="599"/>
      <c r="AD34" s="599"/>
      <c r="AE34" s="599"/>
      <c r="AF34" s="599"/>
      <c r="AG34" s="599"/>
      <c r="AH34" s="599"/>
      <c r="AI34" s="599"/>
      <c r="AJ34" s="599"/>
      <c r="AK34" s="599"/>
      <c r="AL34" s="167"/>
      <c r="AM34" s="598">
        <f>IF(AO34="","",MAX(C34:D43,U34:V43)+1)</f>
        <v>11</v>
      </c>
      <c r="AN34" s="598"/>
      <c r="AO34" s="599" t="str">
        <f>IF('各会計、関係団体の財政状況及び健全化判断比率'!B33="","",'各会計、関係団体の財政状況及び健全化判断比率'!B33)</f>
        <v>四万十市水道事業会計</v>
      </c>
      <c r="AP34" s="599"/>
      <c r="AQ34" s="599"/>
      <c r="AR34" s="599"/>
      <c r="AS34" s="599"/>
      <c r="AT34" s="599"/>
      <c r="AU34" s="599"/>
      <c r="AV34" s="599"/>
      <c r="AW34" s="599"/>
      <c r="AX34" s="599"/>
      <c r="AY34" s="599"/>
      <c r="AZ34" s="599"/>
      <c r="BA34" s="599"/>
      <c r="BB34" s="599"/>
      <c r="BC34" s="599"/>
      <c r="BD34" s="167"/>
      <c r="BE34" s="598">
        <f>IF(BG34="","",MAX(C34:D43,U34:V43,AM34:AN43)+1)</f>
        <v>13</v>
      </c>
      <c r="BF34" s="598"/>
      <c r="BG34" s="599" t="str">
        <f>IF('各会計、関係団体の財政状況及び健全化判断比率'!B35="","",'各会計、関係団体の財政状況及び健全化判断比率'!B35)</f>
        <v>四万十市簡易水道事業会計</v>
      </c>
      <c r="BH34" s="599"/>
      <c r="BI34" s="599"/>
      <c r="BJ34" s="599"/>
      <c r="BK34" s="599"/>
      <c r="BL34" s="599"/>
      <c r="BM34" s="599"/>
      <c r="BN34" s="599"/>
      <c r="BO34" s="599"/>
      <c r="BP34" s="599"/>
      <c r="BQ34" s="599"/>
      <c r="BR34" s="599"/>
      <c r="BS34" s="599"/>
      <c r="BT34" s="599"/>
      <c r="BU34" s="599"/>
      <c r="BV34" s="167"/>
      <c r="BW34" s="598">
        <f>IF(BY34="","",MAX(C34:D43,U34:V43,AM34:AN43,BE34:BF43)+1)</f>
        <v>18</v>
      </c>
      <c r="BX34" s="598"/>
      <c r="BY34" s="599" t="str">
        <f>IF('各会計、関係団体の財政状況及び健全化判断比率'!B68="","",'各会計、関係団体の財政状況及び健全化判断比率'!B68)</f>
        <v>こうち人づくり広域連合</v>
      </c>
      <c r="BZ34" s="599"/>
      <c r="CA34" s="599"/>
      <c r="CB34" s="599"/>
      <c r="CC34" s="599"/>
      <c r="CD34" s="599"/>
      <c r="CE34" s="599"/>
      <c r="CF34" s="599"/>
      <c r="CG34" s="599"/>
      <c r="CH34" s="599"/>
      <c r="CI34" s="599"/>
      <c r="CJ34" s="599"/>
      <c r="CK34" s="599"/>
      <c r="CL34" s="599"/>
      <c r="CM34" s="599"/>
      <c r="CN34" s="167"/>
      <c r="CO34" s="598">
        <f>IF(CQ34="","",MAX(C34:D43,U34:V43,AM34:AN43,BE34:BF43,BW34:BX43)+1)</f>
        <v>28</v>
      </c>
      <c r="CP34" s="598"/>
      <c r="CQ34" s="599" t="str">
        <f>IF('各会計、関係団体の財政状況及び健全化判断比率'!BS7="","",'各会計、関係団体の財政状況及び健全化判断比率'!BS7)</f>
        <v>（公財）四万十市体育協会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四万十市奥屋内へき地出張診療所会計</v>
      </c>
      <c r="F35" s="599"/>
      <c r="G35" s="599"/>
      <c r="H35" s="599"/>
      <c r="I35" s="599"/>
      <c r="J35" s="599"/>
      <c r="K35" s="599"/>
      <c r="L35" s="599"/>
      <c r="M35" s="599"/>
      <c r="N35" s="599"/>
      <c r="O35" s="599"/>
      <c r="P35" s="599"/>
      <c r="Q35" s="599"/>
      <c r="R35" s="599"/>
      <c r="S35" s="599"/>
      <c r="T35" s="167"/>
      <c r="U35" s="598">
        <f>IF(W35="","",U34+1)</f>
        <v>7</v>
      </c>
      <c r="V35" s="598"/>
      <c r="W35" s="599" t="str">
        <f>IF('各会計、関係団体の財政状況及び健全化判断比率'!B29="","",'各会計、関係団体の財政状況及び健全化判断比率'!B29)</f>
        <v>四万十市国民健康保険会計診療施設勘定</v>
      </c>
      <c r="X35" s="599"/>
      <c r="Y35" s="599"/>
      <c r="Z35" s="599"/>
      <c r="AA35" s="599"/>
      <c r="AB35" s="599"/>
      <c r="AC35" s="599"/>
      <c r="AD35" s="599"/>
      <c r="AE35" s="599"/>
      <c r="AF35" s="599"/>
      <c r="AG35" s="599"/>
      <c r="AH35" s="599"/>
      <c r="AI35" s="599"/>
      <c r="AJ35" s="599"/>
      <c r="AK35" s="599"/>
      <c r="AL35" s="167"/>
      <c r="AM35" s="598">
        <f t="shared" ref="AM35:AM43" si="0">IF(AO35="","",AM34+1)</f>
        <v>12</v>
      </c>
      <c r="AN35" s="598"/>
      <c r="AO35" s="599" t="str">
        <f>IF('各会計、関係団体の財政状況及び健全化判断比率'!B34="","",'各会計、関係団体の財政状況及び健全化判断比率'!B34)</f>
        <v>四万十市病院事業会計</v>
      </c>
      <c r="AP35" s="599"/>
      <c r="AQ35" s="599"/>
      <c r="AR35" s="599"/>
      <c r="AS35" s="599"/>
      <c r="AT35" s="599"/>
      <c r="AU35" s="599"/>
      <c r="AV35" s="599"/>
      <c r="AW35" s="599"/>
      <c r="AX35" s="599"/>
      <c r="AY35" s="599"/>
      <c r="AZ35" s="599"/>
      <c r="BA35" s="599"/>
      <c r="BB35" s="599"/>
      <c r="BC35" s="599"/>
      <c r="BD35" s="167"/>
      <c r="BE35" s="598">
        <f t="shared" ref="BE35:BE43" si="1">IF(BG35="","",BE34+1)</f>
        <v>14</v>
      </c>
      <c r="BF35" s="598"/>
      <c r="BG35" s="599" t="str">
        <f>IF('各会計、関係団体の財政状況及び健全化判断比率'!B36="","",'各会計、関係団体の財政状況及び健全化判断比率'!B36)</f>
        <v>幡多公設地方卸売市場事業会計</v>
      </c>
      <c r="BH35" s="599"/>
      <c r="BI35" s="599"/>
      <c r="BJ35" s="599"/>
      <c r="BK35" s="599"/>
      <c r="BL35" s="599"/>
      <c r="BM35" s="599"/>
      <c r="BN35" s="599"/>
      <c r="BO35" s="599"/>
      <c r="BP35" s="599"/>
      <c r="BQ35" s="599"/>
      <c r="BR35" s="599"/>
      <c r="BS35" s="599"/>
      <c r="BT35" s="599"/>
      <c r="BU35" s="599"/>
      <c r="BV35" s="167"/>
      <c r="BW35" s="598">
        <f t="shared" ref="BW35:BW43" si="2">IF(BY35="","",BW34+1)</f>
        <v>19</v>
      </c>
      <c r="BX35" s="598"/>
      <c r="BY35" s="599" t="str">
        <f>IF('各会計、関係団体の財政状況及び健全化判断比率'!B69="","",'各会計、関係団体の財政状況及び健全化判断比率'!B69)</f>
        <v>高知県市町村総合事務組合</v>
      </c>
      <c r="BZ35" s="599"/>
      <c r="CA35" s="599"/>
      <c r="CB35" s="599"/>
      <c r="CC35" s="599"/>
      <c r="CD35" s="599"/>
      <c r="CE35" s="599"/>
      <c r="CF35" s="599"/>
      <c r="CG35" s="599"/>
      <c r="CH35" s="599"/>
      <c r="CI35" s="599"/>
      <c r="CJ35" s="599"/>
      <c r="CK35" s="599"/>
      <c r="CL35" s="599"/>
      <c r="CM35" s="599"/>
      <c r="CN35" s="167"/>
      <c r="CO35" s="598">
        <f t="shared" ref="CO35:CO43" si="3">IF(CQ35="","",CO34+1)</f>
        <v>29</v>
      </c>
      <c r="CP35" s="598"/>
      <c r="CQ35" s="599" t="str">
        <f>IF('各会計、関係団体の財政状況及び健全化判断比率'!BS8="","",'各会計、関係団体の財政状況及び健全化判断比率'!BS8)</f>
        <v>（公財）四万十市公園管理公社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四万十市住宅新築資金等貸付事業会計</v>
      </c>
      <c r="F36" s="599"/>
      <c r="G36" s="599"/>
      <c r="H36" s="599"/>
      <c r="I36" s="599"/>
      <c r="J36" s="599"/>
      <c r="K36" s="599"/>
      <c r="L36" s="599"/>
      <c r="M36" s="599"/>
      <c r="N36" s="599"/>
      <c r="O36" s="599"/>
      <c r="P36" s="599"/>
      <c r="Q36" s="599"/>
      <c r="R36" s="599"/>
      <c r="S36" s="599"/>
      <c r="T36" s="167"/>
      <c r="U36" s="598">
        <f t="shared" ref="U36:U43" si="4">IF(W36="","",U35+1)</f>
        <v>8</v>
      </c>
      <c r="V36" s="598"/>
      <c r="W36" s="599" t="str">
        <f>IF('各会計、関係団体の財政状況及び健全化判断比率'!B30="","",'各会計、関係団体の財政状況及び健全化判断比率'!B30)</f>
        <v>四万十市介護保険会計保険事業勘定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15</v>
      </c>
      <c r="BF36" s="598"/>
      <c r="BG36" s="599" t="str">
        <f>IF('各会計、関係団体の財政状況及び健全化判断比率'!B37="","",'各会計、関係団体の財政状況及び健全化判断比率'!B37)</f>
        <v>四万十市と畜場会計</v>
      </c>
      <c r="BH36" s="599"/>
      <c r="BI36" s="599"/>
      <c r="BJ36" s="599"/>
      <c r="BK36" s="599"/>
      <c r="BL36" s="599"/>
      <c r="BM36" s="599"/>
      <c r="BN36" s="599"/>
      <c r="BO36" s="599"/>
      <c r="BP36" s="599"/>
      <c r="BQ36" s="599"/>
      <c r="BR36" s="599"/>
      <c r="BS36" s="599"/>
      <c r="BT36" s="599"/>
      <c r="BU36" s="599"/>
      <c r="BV36" s="167"/>
      <c r="BW36" s="598">
        <f t="shared" si="2"/>
        <v>20</v>
      </c>
      <c r="BX36" s="598"/>
      <c r="BY36" s="599" t="str">
        <f>IF('各会計、関係団体の財政状況及び健全化判断比率'!B70="","",'各会計、関係団体の財政状況及び健全化判断比率'!B70)</f>
        <v>高知県市町村総合事務組合</v>
      </c>
      <c r="BZ36" s="599"/>
      <c r="CA36" s="599"/>
      <c r="CB36" s="599"/>
      <c r="CC36" s="599"/>
      <c r="CD36" s="599"/>
      <c r="CE36" s="599"/>
      <c r="CF36" s="599"/>
      <c r="CG36" s="599"/>
      <c r="CH36" s="599"/>
      <c r="CI36" s="599"/>
      <c r="CJ36" s="599"/>
      <c r="CK36" s="599"/>
      <c r="CL36" s="599"/>
      <c r="CM36" s="599"/>
      <c r="CN36" s="167"/>
      <c r="CO36" s="598">
        <f t="shared" si="3"/>
        <v>30</v>
      </c>
      <c r="CP36" s="598"/>
      <c r="CQ36" s="599" t="str">
        <f>IF('各会計、関係団体の財政状況及び健全化判断比率'!BS9="","",'各会計、関係団体の財政状況及び健全化判断比率'!BS9)</f>
        <v>まちづくり四万十（株）</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四万十市鉄道経営助成基金会計</v>
      </c>
      <c r="F37" s="599"/>
      <c r="G37" s="599"/>
      <c r="H37" s="599"/>
      <c r="I37" s="599"/>
      <c r="J37" s="599"/>
      <c r="K37" s="599"/>
      <c r="L37" s="599"/>
      <c r="M37" s="599"/>
      <c r="N37" s="599"/>
      <c r="O37" s="599"/>
      <c r="P37" s="599"/>
      <c r="Q37" s="599"/>
      <c r="R37" s="599"/>
      <c r="S37" s="599"/>
      <c r="T37" s="167"/>
      <c r="U37" s="598">
        <f t="shared" si="4"/>
        <v>9</v>
      </c>
      <c r="V37" s="598"/>
      <c r="W37" s="599" t="str">
        <f>IF('各会計、関係団体の財政状況及び健全化判断比率'!B31="","",'各会計、関係団体の財政状況及び健全化判断比率'!B31)</f>
        <v>幡多中央介護認定審査会会計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16</v>
      </c>
      <c r="BF37" s="598"/>
      <c r="BG37" s="599" t="str">
        <f>IF('各会計、関係団体の財政状況及び健全化判断比率'!B38="","",'各会計、関係団体の財政状況及び健全化判断比率'!B38)</f>
        <v>四万十市下水道事業会計</v>
      </c>
      <c r="BH37" s="599"/>
      <c r="BI37" s="599"/>
      <c r="BJ37" s="599"/>
      <c r="BK37" s="599"/>
      <c r="BL37" s="599"/>
      <c r="BM37" s="599"/>
      <c r="BN37" s="599"/>
      <c r="BO37" s="599"/>
      <c r="BP37" s="599"/>
      <c r="BQ37" s="599"/>
      <c r="BR37" s="599"/>
      <c r="BS37" s="599"/>
      <c r="BT37" s="599"/>
      <c r="BU37" s="599"/>
      <c r="BV37" s="167"/>
      <c r="BW37" s="598">
        <f t="shared" si="2"/>
        <v>21</v>
      </c>
      <c r="BX37" s="598"/>
      <c r="BY37" s="599" t="str">
        <f>IF('各会計、関係団体の財政状況及び健全化判断比率'!B71="","",'各会計、関係団体の財政状況及び健全化判断比率'!B71)</f>
        <v>高知県市町村総合事務組合</v>
      </c>
      <c r="BZ37" s="599"/>
      <c r="CA37" s="599"/>
      <c r="CB37" s="599"/>
      <c r="CC37" s="599"/>
      <c r="CD37" s="599"/>
      <c r="CE37" s="599"/>
      <c r="CF37" s="599"/>
      <c r="CG37" s="599"/>
      <c r="CH37" s="599"/>
      <c r="CI37" s="599"/>
      <c r="CJ37" s="599"/>
      <c r="CK37" s="599"/>
      <c r="CL37" s="599"/>
      <c r="CM37" s="599"/>
      <c r="CN37" s="167"/>
      <c r="CO37" s="598">
        <f t="shared" si="3"/>
        <v>31</v>
      </c>
      <c r="CP37" s="598"/>
      <c r="CQ37" s="599" t="str">
        <f>IF('各会計、関係団体の財政状況及び健全化判断比率'!BS10="","",'各会計、関係団体の財政状況及び健全化判断比率'!BS10)</f>
        <v>（公財）四万十市西土佐農業公社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f t="shared" ref="C38:C43" si="5">IF(E38="","",C37+1)</f>
        <v>5</v>
      </c>
      <c r="D38" s="598"/>
      <c r="E38" s="599" t="str">
        <f>IF('各会計、関係団体の財政状況及び健全化判断比率'!B11="","",'各会計、関係団体の財政状況及び健全化判断比率'!B11)</f>
        <v>四万十市園芸作物価格安定事業会計</v>
      </c>
      <c r="F38" s="599"/>
      <c r="G38" s="599"/>
      <c r="H38" s="599"/>
      <c r="I38" s="599"/>
      <c r="J38" s="599"/>
      <c r="K38" s="599"/>
      <c r="L38" s="599"/>
      <c r="M38" s="599"/>
      <c r="N38" s="599"/>
      <c r="O38" s="599"/>
      <c r="P38" s="599"/>
      <c r="Q38" s="599"/>
      <c r="R38" s="599"/>
      <c r="S38" s="599"/>
      <c r="T38" s="167"/>
      <c r="U38" s="598">
        <f t="shared" si="4"/>
        <v>10</v>
      </c>
      <c r="V38" s="598"/>
      <c r="W38" s="599" t="str">
        <f>IF('各会計、関係団体の財政状況及び健全化判断比率'!B32="","",'各会計、関係団体の財政状況及び健全化判断比率'!B32)</f>
        <v>四万十市後期高齢者医療会計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17</v>
      </c>
      <c r="BF38" s="598"/>
      <c r="BG38" s="599" t="str">
        <f>IF('各会計、関係団体の財政状況及び健全化判断比率'!B39="","",'各会計、関係団体の財政状況及び健全化判断比率'!B39)</f>
        <v>四万十市農業集落排水事業会計</v>
      </c>
      <c r="BH38" s="599"/>
      <c r="BI38" s="599"/>
      <c r="BJ38" s="599"/>
      <c r="BK38" s="599"/>
      <c r="BL38" s="599"/>
      <c r="BM38" s="599"/>
      <c r="BN38" s="599"/>
      <c r="BO38" s="599"/>
      <c r="BP38" s="599"/>
      <c r="BQ38" s="599"/>
      <c r="BR38" s="599"/>
      <c r="BS38" s="599"/>
      <c r="BT38" s="599"/>
      <c r="BU38" s="599"/>
      <c r="BV38" s="167"/>
      <c r="BW38" s="598">
        <f t="shared" si="2"/>
        <v>22</v>
      </c>
      <c r="BX38" s="598"/>
      <c r="BY38" s="599" t="str">
        <f>IF('各会計、関係団体の財政状況及び健全化判断比率'!B72="","",'各会計、関係団体の財政状況及び健全化判断比率'!B72)</f>
        <v>高知県後期高齢者医療広域連合</v>
      </c>
      <c r="BZ38" s="599"/>
      <c r="CA38" s="599"/>
      <c r="CB38" s="599"/>
      <c r="CC38" s="599"/>
      <c r="CD38" s="599"/>
      <c r="CE38" s="599"/>
      <c r="CF38" s="599"/>
      <c r="CG38" s="599"/>
      <c r="CH38" s="599"/>
      <c r="CI38" s="599"/>
      <c r="CJ38" s="599"/>
      <c r="CK38" s="599"/>
      <c r="CL38" s="599"/>
      <c r="CM38" s="599"/>
      <c r="CN38" s="167"/>
      <c r="CO38" s="598">
        <f t="shared" si="3"/>
        <v>32</v>
      </c>
      <c r="CP38" s="598"/>
      <c r="CQ38" s="599" t="str">
        <f>IF('各会計、関係団体の財政状況及び健全化判断比率'!BS11="","",'各会計、関係団体の財政状況及び健全化判断比率'!BS11)</f>
        <v>（株）しまんと企画</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23</v>
      </c>
      <c r="BX39" s="598"/>
      <c r="BY39" s="599" t="str">
        <f>IF('各会計、関係団体の財政状況及び健全化判断比率'!B73="","",'各会計、関係団体の財政状況及び健全化判断比率'!B73)</f>
        <v>高知県後期高齢者医療広域連合</v>
      </c>
      <c r="BZ39" s="599"/>
      <c r="CA39" s="599"/>
      <c r="CB39" s="599"/>
      <c r="CC39" s="599"/>
      <c r="CD39" s="599"/>
      <c r="CE39" s="599"/>
      <c r="CF39" s="599"/>
      <c r="CG39" s="599"/>
      <c r="CH39" s="599"/>
      <c r="CI39" s="599"/>
      <c r="CJ39" s="599"/>
      <c r="CK39" s="599"/>
      <c r="CL39" s="599"/>
      <c r="CM39" s="599"/>
      <c r="CN39" s="167"/>
      <c r="CO39" s="598">
        <f t="shared" si="3"/>
        <v>33</v>
      </c>
      <c r="CP39" s="598"/>
      <c r="CQ39" s="599" t="str">
        <f>IF('各会計、関係団体の財政状況及び健全化判断比率'!BS12="","",'各会計、関係団体の財政状況及び健全化判断比率'!BS12)</f>
        <v>土佐くろしお鉄道（株）</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24</v>
      </c>
      <c r="BX40" s="598"/>
      <c r="BY40" s="599" t="str">
        <f>IF('各会計、関係団体の財政状況及び健全化判断比率'!B74="","",'各会計、関係団体の財政状況及び健全化判断比率'!B74)</f>
        <v>幡多広域市町村圏事務組合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25</v>
      </c>
      <c r="BX41" s="598"/>
      <c r="BY41" s="599" t="str">
        <f>IF('各会計、関係団体の財政状況及び健全化判断比率'!B75="","",'各会計、関係団体の財政状況及び健全化判断比率'!B75)</f>
        <v>幡多広域市町村圏事務組合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26</v>
      </c>
      <c r="BX42" s="598"/>
      <c r="BY42" s="599" t="str">
        <f>IF('各会計、関係団体の財政状況及び健全化判断比率'!B76="","",'各会計、関係団体の財政状況及び健全化判断比率'!B76)</f>
        <v>幡多広域市町村圏事務組合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27</v>
      </c>
      <c r="BX43" s="598"/>
      <c r="BY43" s="599" t="str">
        <f>IF('各会計、関係団体の財政状況及び健全化判断比率'!B77="","",'各会計、関係団体の財政状況及び健全化判断比率'!B77)</f>
        <v>幡多中央環境施設組合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84" t="s">
        <v>535</v>
      </c>
      <c r="D34" s="1184"/>
      <c r="E34" s="1185"/>
      <c r="F34" s="32" t="s">
        <v>536</v>
      </c>
      <c r="G34" s="33" t="s">
        <v>537</v>
      </c>
      <c r="H34" s="33" t="s">
        <v>536</v>
      </c>
      <c r="I34" s="33" t="s">
        <v>538</v>
      </c>
      <c r="J34" s="34" t="s">
        <v>536</v>
      </c>
      <c r="K34" s="22"/>
      <c r="L34" s="22"/>
      <c r="M34" s="22"/>
      <c r="N34" s="22"/>
      <c r="O34" s="22"/>
      <c r="P34" s="22"/>
    </row>
    <row r="35" spans="1:16" ht="39" customHeight="1" x14ac:dyDescent="0.15">
      <c r="A35" s="22"/>
      <c r="B35" s="35"/>
      <c r="C35" s="1178" t="s">
        <v>539</v>
      </c>
      <c r="D35" s="1179"/>
      <c r="E35" s="1180"/>
      <c r="F35" s="36">
        <v>1.53</v>
      </c>
      <c r="G35" s="37">
        <v>1.93</v>
      </c>
      <c r="H35" s="37">
        <v>2.34</v>
      </c>
      <c r="I35" s="37">
        <v>2.4900000000000002</v>
      </c>
      <c r="J35" s="38">
        <v>3.01</v>
      </c>
      <c r="K35" s="22"/>
      <c r="L35" s="22"/>
      <c r="M35" s="22"/>
      <c r="N35" s="22"/>
      <c r="O35" s="22"/>
      <c r="P35" s="22"/>
    </row>
    <row r="36" spans="1:16" ht="39" customHeight="1" x14ac:dyDescent="0.15">
      <c r="A36" s="22"/>
      <c r="B36" s="35"/>
      <c r="C36" s="1178" t="s">
        <v>540</v>
      </c>
      <c r="D36" s="1179"/>
      <c r="E36" s="1180"/>
      <c r="F36" s="36" t="s">
        <v>537</v>
      </c>
      <c r="G36" s="37">
        <v>2.36</v>
      </c>
      <c r="H36" s="37">
        <v>1.18</v>
      </c>
      <c r="I36" s="37">
        <v>1.99</v>
      </c>
      <c r="J36" s="38">
        <v>2.8</v>
      </c>
      <c r="K36" s="22"/>
      <c r="L36" s="22"/>
      <c r="M36" s="22"/>
      <c r="N36" s="22"/>
      <c r="O36" s="22"/>
      <c r="P36" s="22"/>
    </row>
    <row r="37" spans="1:16" ht="39" customHeight="1" x14ac:dyDescent="0.15">
      <c r="A37" s="22"/>
      <c r="B37" s="35"/>
      <c r="C37" s="1178" t="s">
        <v>541</v>
      </c>
      <c r="D37" s="1179"/>
      <c r="E37" s="1180"/>
      <c r="F37" s="36">
        <v>1.21</v>
      </c>
      <c r="G37" s="37">
        <v>0.02</v>
      </c>
      <c r="H37" s="37">
        <v>2.79</v>
      </c>
      <c r="I37" s="37">
        <v>3.59</v>
      </c>
      <c r="J37" s="38">
        <v>1.96</v>
      </c>
      <c r="K37" s="22"/>
      <c r="L37" s="22"/>
      <c r="M37" s="22"/>
      <c r="N37" s="22"/>
      <c r="O37" s="22"/>
      <c r="P37" s="22"/>
    </row>
    <row r="38" spans="1:16" ht="39" customHeight="1" x14ac:dyDescent="0.15">
      <c r="A38" s="22"/>
      <c r="B38" s="35"/>
      <c r="C38" s="1178" t="s">
        <v>542</v>
      </c>
      <c r="D38" s="1179"/>
      <c r="E38" s="1180"/>
      <c r="F38" s="36">
        <v>0</v>
      </c>
      <c r="G38" s="37">
        <v>0</v>
      </c>
      <c r="H38" s="37">
        <v>0</v>
      </c>
      <c r="I38" s="37">
        <v>0.06</v>
      </c>
      <c r="J38" s="38">
        <v>0.74</v>
      </c>
      <c r="K38" s="22"/>
      <c r="L38" s="22"/>
      <c r="M38" s="22"/>
      <c r="N38" s="22"/>
      <c r="O38" s="22"/>
      <c r="P38" s="22"/>
    </row>
    <row r="39" spans="1:16" ht="39" customHeight="1" x14ac:dyDescent="0.15">
      <c r="A39" s="22"/>
      <c r="B39" s="35"/>
      <c r="C39" s="1178" t="s">
        <v>543</v>
      </c>
      <c r="D39" s="1179"/>
      <c r="E39" s="1180"/>
      <c r="F39" s="36">
        <v>0.56000000000000005</v>
      </c>
      <c r="G39" s="37">
        <v>0.1</v>
      </c>
      <c r="H39" s="37">
        <v>0</v>
      </c>
      <c r="I39" s="37">
        <v>0</v>
      </c>
      <c r="J39" s="38">
        <v>0.28999999999999998</v>
      </c>
      <c r="K39" s="22"/>
      <c r="L39" s="22"/>
      <c r="M39" s="22"/>
      <c r="N39" s="22"/>
      <c r="O39" s="22"/>
      <c r="P39" s="22"/>
    </row>
    <row r="40" spans="1:16" ht="39" customHeight="1" x14ac:dyDescent="0.15">
      <c r="A40" s="22"/>
      <c r="B40" s="35"/>
      <c r="C40" s="1178" t="s">
        <v>544</v>
      </c>
      <c r="D40" s="1179"/>
      <c r="E40" s="1180"/>
      <c r="F40" s="36">
        <v>0</v>
      </c>
      <c r="G40" s="37" t="s">
        <v>545</v>
      </c>
      <c r="H40" s="37">
        <v>7.0000000000000007E-2</v>
      </c>
      <c r="I40" s="37">
        <v>0.26</v>
      </c>
      <c r="J40" s="38">
        <v>0.22</v>
      </c>
      <c r="K40" s="22"/>
      <c r="L40" s="22"/>
      <c r="M40" s="22"/>
      <c r="N40" s="22"/>
      <c r="O40" s="22"/>
      <c r="P40" s="22"/>
    </row>
    <row r="41" spans="1:16" ht="39" customHeight="1" x14ac:dyDescent="0.15">
      <c r="A41" s="22"/>
      <c r="B41" s="35"/>
      <c r="C41" s="1178" t="s">
        <v>546</v>
      </c>
      <c r="D41" s="1179"/>
      <c r="E41" s="1180"/>
      <c r="F41" s="36">
        <v>0.01</v>
      </c>
      <c r="G41" s="37">
        <v>0.01</v>
      </c>
      <c r="H41" s="37">
        <v>7.0000000000000007E-2</v>
      </c>
      <c r="I41" s="37">
        <v>7.0000000000000007E-2</v>
      </c>
      <c r="J41" s="38">
        <v>0.09</v>
      </c>
      <c r="K41" s="22"/>
      <c r="L41" s="22"/>
      <c r="M41" s="22"/>
      <c r="N41" s="22"/>
      <c r="O41" s="22"/>
      <c r="P41" s="22"/>
    </row>
    <row r="42" spans="1:16" ht="39" customHeight="1" x14ac:dyDescent="0.15">
      <c r="A42" s="22"/>
      <c r="B42" s="39"/>
      <c r="C42" s="1178" t="s">
        <v>547</v>
      </c>
      <c r="D42" s="1179"/>
      <c r="E42" s="1180"/>
      <c r="F42" s="36" t="s">
        <v>489</v>
      </c>
      <c r="G42" s="37" t="s">
        <v>489</v>
      </c>
      <c r="H42" s="37" t="s">
        <v>489</v>
      </c>
      <c r="I42" s="37" t="s">
        <v>489</v>
      </c>
      <c r="J42" s="38" t="s">
        <v>489</v>
      </c>
      <c r="K42" s="22"/>
      <c r="L42" s="22"/>
      <c r="M42" s="22"/>
      <c r="N42" s="22"/>
      <c r="O42" s="22"/>
      <c r="P42" s="22"/>
    </row>
    <row r="43" spans="1:16" ht="39" customHeight="1" thickBot="1" x14ac:dyDescent="0.2">
      <c r="A43" s="22"/>
      <c r="B43" s="40"/>
      <c r="C43" s="1181" t="s">
        <v>548</v>
      </c>
      <c r="D43" s="1182"/>
      <c r="E43" s="1183"/>
      <c r="F43" s="41">
        <v>0</v>
      </c>
      <c r="G43" s="42">
        <v>0</v>
      </c>
      <c r="H43" s="42">
        <v>0.01</v>
      </c>
      <c r="I43" s="42">
        <v>0.04</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2675</v>
      </c>
      <c r="L45" s="60">
        <v>2751</v>
      </c>
      <c r="M45" s="60">
        <v>2641</v>
      </c>
      <c r="N45" s="60">
        <v>2556</v>
      </c>
      <c r="O45" s="61">
        <v>2506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489</v>
      </c>
      <c r="L46" s="64" t="s">
        <v>489</v>
      </c>
      <c r="M46" s="64" t="s">
        <v>489</v>
      </c>
      <c r="N46" s="64" t="s">
        <v>489</v>
      </c>
      <c r="O46" s="65" t="s">
        <v>489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489</v>
      </c>
      <c r="L47" s="64" t="s">
        <v>489</v>
      </c>
      <c r="M47" s="64" t="s">
        <v>489</v>
      </c>
      <c r="N47" s="64" t="s">
        <v>489</v>
      </c>
      <c r="O47" s="65" t="s">
        <v>489</v>
      </c>
      <c r="P47" s="48"/>
      <c r="Q47" s="48"/>
      <c r="R47" s="48"/>
      <c r="S47" s="48"/>
      <c r="T47" s="48"/>
      <c r="U47" s="48"/>
    </row>
    <row r="48" spans="1:21" ht="30.75" customHeight="1" x14ac:dyDescent="0.15">
      <c r="A48" s="48"/>
      <c r="B48" s="1196"/>
      <c r="C48" s="1197"/>
      <c r="D48" s="62"/>
      <c r="E48" s="1188" t="s">
        <v>15</v>
      </c>
      <c r="F48" s="1188"/>
      <c r="G48" s="1188"/>
      <c r="H48" s="1188"/>
      <c r="I48" s="1188"/>
      <c r="J48" s="1189"/>
      <c r="K48" s="63">
        <v>507</v>
      </c>
      <c r="L48" s="64">
        <v>531</v>
      </c>
      <c r="M48" s="64">
        <v>516</v>
      </c>
      <c r="N48" s="64">
        <v>570</v>
      </c>
      <c r="O48" s="65">
        <v>557</v>
      </c>
      <c r="P48" s="48"/>
      <c r="Q48" s="48"/>
      <c r="R48" s="48"/>
      <c r="S48" s="48"/>
      <c r="T48" s="48"/>
      <c r="U48" s="48"/>
    </row>
    <row r="49" spans="1:21" ht="30.75" customHeight="1" x14ac:dyDescent="0.15">
      <c r="A49" s="48"/>
      <c r="B49" s="1196"/>
      <c r="C49" s="1197"/>
      <c r="D49" s="62"/>
      <c r="E49" s="1188" t="s">
        <v>16</v>
      </c>
      <c r="F49" s="1188"/>
      <c r="G49" s="1188"/>
      <c r="H49" s="1188"/>
      <c r="I49" s="1188"/>
      <c r="J49" s="1189"/>
      <c r="K49" s="63">
        <v>477</v>
      </c>
      <c r="L49" s="64">
        <v>478</v>
      </c>
      <c r="M49" s="64">
        <v>491</v>
      </c>
      <c r="N49" s="64">
        <v>508</v>
      </c>
      <c r="O49" s="65">
        <v>488</v>
      </c>
      <c r="P49" s="48"/>
      <c r="Q49" s="48"/>
      <c r="R49" s="48"/>
      <c r="S49" s="48"/>
      <c r="T49" s="48"/>
      <c r="U49" s="48"/>
    </row>
    <row r="50" spans="1:21" ht="30.75" customHeight="1" x14ac:dyDescent="0.15">
      <c r="A50" s="48"/>
      <c r="B50" s="1196"/>
      <c r="C50" s="1197"/>
      <c r="D50" s="62"/>
      <c r="E50" s="1188" t="s">
        <v>17</v>
      </c>
      <c r="F50" s="1188"/>
      <c r="G50" s="1188"/>
      <c r="H50" s="1188"/>
      <c r="I50" s="1188"/>
      <c r="J50" s="1189"/>
      <c r="K50" s="63">
        <v>0</v>
      </c>
      <c r="L50" s="64">
        <v>0</v>
      </c>
      <c r="M50" s="64">
        <v>0</v>
      </c>
      <c r="N50" s="64">
        <v>0</v>
      </c>
      <c r="O50" s="65">
        <v>0</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2279</v>
      </c>
      <c r="L52" s="64">
        <v>2437</v>
      </c>
      <c r="M52" s="64">
        <v>2518</v>
      </c>
      <c r="N52" s="64">
        <v>2567</v>
      </c>
      <c r="O52" s="65">
        <v>2496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1380</v>
      </c>
      <c r="L53" s="69">
        <v>1323</v>
      </c>
      <c r="M53" s="69">
        <v>1130</v>
      </c>
      <c r="N53" s="69">
        <v>1067</v>
      </c>
      <c r="O53" s="70">
        <v>1055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528</v>
      </c>
      <c r="J40" s="79" t="s">
        <v>529</v>
      </c>
      <c r="K40" s="79" t="s">
        <v>530</v>
      </c>
      <c r="L40" s="79" t="s">
        <v>531</v>
      </c>
      <c r="M40" s="80" t="s">
        <v>532</v>
      </c>
    </row>
    <row r="41" spans="2:13" ht="27.75" customHeight="1" x14ac:dyDescent="0.15">
      <c r="B41" s="1202" t="s">
        <v>24</v>
      </c>
      <c r="C41" s="1203"/>
      <c r="D41" s="81"/>
      <c r="E41" s="1208" t="s">
        <v>25</v>
      </c>
      <c r="F41" s="1208"/>
      <c r="G41" s="1208"/>
      <c r="H41" s="1209"/>
      <c r="I41" s="82">
        <v>25752</v>
      </c>
      <c r="J41" s="83">
        <v>26379</v>
      </c>
      <c r="K41" s="83">
        <v>26495</v>
      </c>
      <c r="L41" s="83">
        <v>26853</v>
      </c>
      <c r="M41" s="84">
        <v>26513</v>
      </c>
    </row>
    <row r="42" spans="2:13" ht="27.75" customHeight="1" x14ac:dyDescent="0.15">
      <c r="B42" s="1204"/>
      <c r="C42" s="1205"/>
      <c r="D42" s="85"/>
      <c r="E42" s="1210" t="s">
        <v>26</v>
      </c>
      <c r="F42" s="1210"/>
      <c r="G42" s="1210"/>
      <c r="H42" s="1211"/>
      <c r="I42" s="86" t="s">
        <v>489</v>
      </c>
      <c r="J42" s="87" t="s">
        <v>489</v>
      </c>
      <c r="K42" s="87" t="s">
        <v>489</v>
      </c>
      <c r="L42" s="87" t="s">
        <v>489</v>
      </c>
      <c r="M42" s="88" t="s">
        <v>489</v>
      </c>
    </row>
    <row r="43" spans="2:13" ht="27.75" customHeight="1" x14ac:dyDescent="0.15">
      <c r="B43" s="1204"/>
      <c r="C43" s="1205"/>
      <c r="D43" s="85"/>
      <c r="E43" s="1210" t="s">
        <v>27</v>
      </c>
      <c r="F43" s="1210"/>
      <c r="G43" s="1210"/>
      <c r="H43" s="1211"/>
      <c r="I43" s="86">
        <v>9073</v>
      </c>
      <c r="J43" s="87">
        <v>9507</v>
      </c>
      <c r="K43" s="87">
        <v>9544</v>
      </c>
      <c r="L43" s="87">
        <v>9493</v>
      </c>
      <c r="M43" s="88">
        <v>9462</v>
      </c>
    </row>
    <row r="44" spans="2:13" ht="27.75" customHeight="1" x14ac:dyDescent="0.15">
      <c r="B44" s="1204"/>
      <c r="C44" s="1205"/>
      <c r="D44" s="85"/>
      <c r="E44" s="1210" t="s">
        <v>28</v>
      </c>
      <c r="F44" s="1210"/>
      <c r="G44" s="1210"/>
      <c r="H44" s="1211"/>
      <c r="I44" s="86">
        <v>2453</v>
      </c>
      <c r="J44" s="87">
        <v>2701</v>
      </c>
      <c r="K44" s="87">
        <v>2183</v>
      </c>
      <c r="L44" s="87">
        <v>1668</v>
      </c>
      <c r="M44" s="88">
        <v>1237</v>
      </c>
    </row>
    <row r="45" spans="2:13" ht="27.75" customHeight="1" x14ac:dyDescent="0.15">
      <c r="B45" s="1204"/>
      <c r="C45" s="1205"/>
      <c r="D45" s="85"/>
      <c r="E45" s="1210" t="s">
        <v>29</v>
      </c>
      <c r="F45" s="1210"/>
      <c r="G45" s="1210"/>
      <c r="H45" s="1211"/>
      <c r="I45" s="86">
        <v>4471</v>
      </c>
      <c r="J45" s="87">
        <v>4093</v>
      </c>
      <c r="K45" s="87">
        <v>3832</v>
      </c>
      <c r="L45" s="87">
        <v>3514</v>
      </c>
      <c r="M45" s="88">
        <v>3645</v>
      </c>
    </row>
    <row r="46" spans="2:13" ht="27.75" customHeight="1" x14ac:dyDescent="0.15">
      <c r="B46" s="1204"/>
      <c r="C46" s="1205"/>
      <c r="D46" s="89"/>
      <c r="E46" s="1210" t="s">
        <v>30</v>
      </c>
      <c r="F46" s="1210"/>
      <c r="G46" s="1210"/>
      <c r="H46" s="1211"/>
      <c r="I46" s="86" t="s">
        <v>489</v>
      </c>
      <c r="J46" s="87" t="s">
        <v>489</v>
      </c>
      <c r="K46" s="87" t="s">
        <v>489</v>
      </c>
      <c r="L46" s="87" t="s">
        <v>489</v>
      </c>
      <c r="M46" s="88" t="s">
        <v>489</v>
      </c>
    </row>
    <row r="47" spans="2:13" ht="27.75" customHeight="1" x14ac:dyDescent="0.15">
      <c r="B47" s="1204"/>
      <c r="C47" s="1205"/>
      <c r="D47" s="90"/>
      <c r="E47" s="1212" t="s">
        <v>31</v>
      </c>
      <c r="F47" s="1213"/>
      <c r="G47" s="1213"/>
      <c r="H47" s="1214"/>
      <c r="I47" s="86" t="s">
        <v>489</v>
      </c>
      <c r="J47" s="87" t="s">
        <v>489</v>
      </c>
      <c r="K47" s="87" t="s">
        <v>489</v>
      </c>
      <c r="L47" s="87" t="s">
        <v>489</v>
      </c>
      <c r="M47" s="88" t="s">
        <v>489</v>
      </c>
    </row>
    <row r="48" spans="2:13" ht="27.75" customHeight="1" x14ac:dyDescent="0.15">
      <c r="B48" s="1204"/>
      <c r="C48" s="1205"/>
      <c r="D48" s="85"/>
      <c r="E48" s="1210" t="s">
        <v>32</v>
      </c>
      <c r="F48" s="1210"/>
      <c r="G48" s="1210"/>
      <c r="H48" s="1211"/>
      <c r="I48" s="86" t="s">
        <v>489</v>
      </c>
      <c r="J48" s="87" t="s">
        <v>489</v>
      </c>
      <c r="K48" s="87" t="s">
        <v>489</v>
      </c>
      <c r="L48" s="87" t="s">
        <v>489</v>
      </c>
      <c r="M48" s="88" t="s">
        <v>489</v>
      </c>
    </row>
    <row r="49" spans="2:13" ht="27.75" customHeight="1" x14ac:dyDescent="0.15">
      <c r="B49" s="1206"/>
      <c r="C49" s="1207"/>
      <c r="D49" s="85"/>
      <c r="E49" s="1210" t="s">
        <v>33</v>
      </c>
      <c r="F49" s="1210"/>
      <c r="G49" s="1210"/>
      <c r="H49" s="1211"/>
      <c r="I49" s="86" t="s">
        <v>489</v>
      </c>
      <c r="J49" s="87" t="s">
        <v>489</v>
      </c>
      <c r="K49" s="87" t="s">
        <v>489</v>
      </c>
      <c r="L49" s="87" t="s">
        <v>489</v>
      </c>
      <c r="M49" s="88" t="s">
        <v>489</v>
      </c>
    </row>
    <row r="50" spans="2:13" ht="27.75" customHeight="1" x14ac:dyDescent="0.15">
      <c r="B50" s="1215" t="s">
        <v>34</v>
      </c>
      <c r="C50" s="1216"/>
      <c r="D50" s="91"/>
      <c r="E50" s="1210" t="s">
        <v>35</v>
      </c>
      <c r="F50" s="1210"/>
      <c r="G50" s="1210"/>
      <c r="H50" s="1211"/>
      <c r="I50" s="86">
        <v>3371</v>
      </c>
      <c r="J50" s="87">
        <v>3394</v>
      </c>
      <c r="K50" s="87">
        <v>3334</v>
      </c>
      <c r="L50" s="87">
        <v>3729</v>
      </c>
      <c r="M50" s="88">
        <v>4042</v>
      </c>
    </row>
    <row r="51" spans="2:13" ht="27.75" customHeight="1" x14ac:dyDescent="0.15">
      <c r="B51" s="1204"/>
      <c r="C51" s="1205"/>
      <c r="D51" s="85"/>
      <c r="E51" s="1210" t="s">
        <v>36</v>
      </c>
      <c r="F51" s="1210"/>
      <c r="G51" s="1210"/>
      <c r="H51" s="1211"/>
      <c r="I51" s="86">
        <v>181</v>
      </c>
      <c r="J51" s="87">
        <v>141</v>
      </c>
      <c r="K51" s="87">
        <v>113</v>
      </c>
      <c r="L51" s="87">
        <v>40</v>
      </c>
      <c r="M51" s="88">
        <v>98</v>
      </c>
    </row>
    <row r="52" spans="2:13" ht="27.75" customHeight="1" x14ac:dyDescent="0.15">
      <c r="B52" s="1206"/>
      <c r="C52" s="1207"/>
      <c r="D52" s="85"/>
      <c r="E52" s="1210" t="s">
        <v>37</v>
      </c>
      <c r="F52" s="1210"/>
      <c r="G52" s="1210"/>
      <c r="H52" s="1211"/>
      <c r="I52" s="86">
        <v>25200</v>
      </c>
      <c r="J52" s="87">
        <v>25143</v>
      </c>
      <c r="K52" s="87">
        <v>24913</v>
      </c>
      <c r="L52" s="87">
        <v>24491</v>
      </c>
      <c r="M52" s="88">
        <v>24090</v>
      </c>
    </row>
    <row r="53" spans="2:13" ht="27.75" customHeight="1" thickBot="1" x14ac:dyDescent="0.2">
      <c r="B53" s="1217" t="s">
        <v>21</v>
      </c>
      <c r="C53" s="1218"/>
      <c r="D53" s="92"/>
      <c r="E53" s="1219" t="s">
        <v>38</v>
      </c>
      <c r="F53" s="1219"/>
      <c r="G53" s="1219"/>
      <c r="H53" s="1220"/>
      <c r="I53" s="93">
        <v>12996</v>
      </c>
      <c r="J53" s="94">
        <v>14003</v>
      </c>
      <c r="K53" s="94">
        <v>13694</v>
      </c>
      <c r="L53" s="94">
        <v>13268</v>
      </c>
      <c r="M53" s="95">
        <v>12628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573</v>
      </c>
      <c r="I42" s="354"/>
      <c r="J42" s="354"/>
      <c r="K42" s="354"/>
      <c r="L42" s="246"/>
      <c r="M42" s="246"/>
      <c r="N42" s="246"/>
      <c r="O42" s="246"/>
    </row>
    <row r="43" spans="2:17" x14ac:dyDescent="0.15">
      <c r="B43" s="250"/>
      <c r="C43" s="246"/>
      <c r="D43" s="246"/>
      <c r="E43" s="246"/>
      <c r="F43" s="246"/>
      <c r="G43" s="1233" t="s">
        <v>582</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574</v>
      </c>
    </row>
    <row r="50" spans="1:17" x14ac:dyDescent="0.15">
      <c r="B50" s="250"/>
      <c r="C50" s="246"/>
      <c r="D50" s="246"/>
      <c r="E50" s="246"/>
      <c r="F50" s="246"/>
      <c r="G50" s="1242"/>
      <c r="H50" s="1243"/>
      <c r="I50" s="1243"/>
      <c r="J50" s="1244"/>
      <c r="K50" s="356" t="s">
        <v>528</v>
      </c>
      <c r="L50" s="356" t="s">
        <v>529</v>
      </c>
      <c r="M50" s="356" t="s">
        <v>530</v>
      </c>
      <c r="N50" s="356" t="s">
        <v>531</v>
      </c>
      <c r="O50" s="356" t="s">
        <v>532</v>
      </c>
    </row>
    <row r="51" spans="1:17" x14ac:dyDescent="0.15">
      <c r="B51" s="250"/>
      <c r="C51" s="246"/>
      <c r="D51" s="246"/>
      <c r="E51" s="246"/>
      <c r="F51" s="246"/>
      <c r="G51" s="1245" t="s">
        <v>575</v>
      </c>
      <c r="H51" s="1246"/>
      <c r="I51" s="1251" t="s">
        <v>576</v>
      </c>
      <c r="J51" s="1251"/>
      <c r="K51" s="1255"/>
      <c r="L51" s="1255"/>
      <c r="M51" s="1255"/>
      <c r="N51" s="1221">
        <v>134.1</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581</v>
      </c>
      <c r="J53" s="1231"/>
      <c r="K53" s="1256"/>
      <c r="L53" s="1256"/>
      <c r="M53" s="1256"/>
      <c r="N53" s="1253">
        <v>58.9</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577</v>
      </c>
      <c r="H55" s="1226"/>
      <c r="I55" s="1231" t="s">
        <v>576</v>
      </c>
      <c r="J55" s="1231"/>
      <c r="K55" s="1255"/>
      <c r="L55" s="1255"/>
      <c r="M55" s="1255"/>
      <c r="N55" s="1221">
        <v>58.5</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581</v>
      </c>
      <c r="J57" s="1223"/>
      <c r="K57" s="1256"/>
      <c r="L57" s="1256"/>
      <c r="M57" s="1256"/>
      <c r="N57" s="1253">
        <v>52.9</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578</v>
      </c>
      <c r="C63" s="246"/>
      <c r="D63" s="246"/>
      <c r="E63" s="246"/>
      <c r="F63" s="246"/>
      <c r="G63" s="246"/>
      <c r="H63" s="246"/>
      <c r="I63" s="246"/>
      <c r="J63" s="246"/>
      <c r="K63" s="246"/>
      <c r="L63" s="246"/>
      <c r="M63" s="246"/>
      <c r="N63" s="246"/>
      <c r="O63" s="246"/>
    </row>
    <row r="64" spans="1:17" x14ac:dyDescent="0.15">
      <c r="B64" s="250"/>
      <c r="C64" s="246"/>
      <c r="D64" s="246"/>
      <c r="E64" s="246"/>
      <c r="F64" s="246"/>
      <c r="G64" s="353" t="s">
        <v>573</v>
      </c>
      <c r="I64" s="354"/>
      <c r="J64" s="354"/>
      <c r="K64" s="354"/>
      <c r="L64" s="246"/>
      <c r="M64" s="246"/>
      <c r="N64" s="246"/>
      <c r="O64" s="246"/>
    </row>
    <row r="65" spans="2:30" x14ac:dyDescent="0.15">
      <c r="B65" s="250"/>
      <c r="C65" s="246"/>
      <c r="D65" s="246"/>
      <c r="E65" s="246"/>
      <c r="F65" s="246"/>
      <c r="G65" s="1233" t="s">
        <v>583</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579</v>
      </c>
      <c r="I71" s="370"/>
      <c r="J71" s="366"/>
      <c r="K71" s="366"/>
      <c r="L71" s="367"/>
      <c r="M71" s="366"/>
      <c r="N71" s="367"/>
      <c r="O71" s="368"/>
    </row>
    <row r="72" spans="2:30" x14ac:dyDescent="0.15">
      <c r="B72" s="250"/>
      <c r="C72" s="246"/>
      <c r="D72" s="246"/>
      <c r="E72" s="246"/>
      <c r="F72" s="246"/>
      <c r="G72" s="1242"/>
      <c r="H72" s="1243"/>
      <c r="I72" s="1243"/>
      <c r="J72" s="1244"/>
      <c r="K72" s="356" t="s">
        <v>528</v>
      </c>
      <c r="L72" s="356" t="s">
        <v>529</v>
      </c>
      <c r="M72" s="356" t="s">
        <v>530</v>
      </c>
      <c r="N72" s="356" t="s">
        <v>531</v>
      </c>
      <c r="O72" s="356" t="s">
        <v>532</v>
      </c>
    </row>
    <row r="73" spans="2:30" x14ac:dyDescent="0.15">
      <c r="B73" s="250"/>
      <c r="C73" s="246"/>
      <c r="D73" s="246"/>
      <c r="E73" s="246"/>
      <c r="F73" s="246"/>
      <c r="G73" s="1245" t="s">
        <v>575</v>
      </c>
      <c r="H73" s="1246"/>
      <c r="I73" s="1251" t="s">
        <v>576</v>
      </c>
      <c r="J73" s="1251"/>
      <c r="K73" s="1232">
        <v>132.5</v>
      </c>
      <c r="L73" s="1232">
        <v>143.6</v>
      </c>
      <c r="M73" s="1221">
        <v>142.30000000000001</v>
      </c>
      <c r="N73" s="1221">
        <v>134.1</v>
      </c>
      <c r="O73" s="1221">
        <v>131</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580</v>
      </c>
      <c r="J75" s="1231"/>
      <c r="K75" s="1253">
        <v>15.8</v>
      </c>
      <c r="L75" s="1253">
        <v>14.6</v>
      </c>
      <c r="M75" s="1253">
        <v>13.1</v>
      </c>
      <c r="N75" s="1253">
        <v>12.1</v>
      </c>
      <c r="O75" s="1253">
        <v>11.2</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577</v>
      </c>
      <c r="H77" s="1226"/>
      <c r="I77" s="1231" t="s">
        <v>576</v>
      </c>
      <c r="J77" s="1231"/>
      <c r="K77" s="1232">
        <v>76.2</v>
      </c>
      <c r="L77" s="1232">
        <v>65.3</v>
      </c>
      <c r="M77" s="1221">
        <v>60.8</v>
      </c>
      <c r="N77" s="1221">
        <v>58.5</v>
      </c>
      <c r="O77" s="1221">
        <v>54.6</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580</v>
      </c>
      <c r="J79" s="1223"/>
      <c r="K79" s="1224">
        <v>12.8</v>
      </c>
      <c r="L79" s="1224">
        <v>12</v>
      </c>
      <c r="M79" s="1224">
        <v>11.1</v>
      </c>
      <c r="N79" s="1224">
        <v>10.7</v>
      </c>
      <c r="O79" s="1224">
        <v>10</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527</v>
      </c>
      <c r="G2" s="113"/>
      <c r="H2" s="114"/>
    </row>
    <row r="3" spans="1:8" x14ac:dyDescent="0.15">
      <c r="A3" s="110" t="s">
        <v>520</v>
      </c>
      <c r="B3" s="115"/>
      <c r="C3" s="116"/>
      <c r="D3" s="117">
        <v>87713</v>
      </c>
      <c r="E3" s="118"/>
      <c r="F3" s="119">
        <v>75709</v>
      </c>
      <c r="G3" s="120"/>
      <c r="H3" s="121"/>
    </row>
    <row r="4" spans="1:8" x14ac:dyDescent="0.15">
      <c r="A4" s="122"/>
      <c r="B4" s="123"/>
      <c r="C4" s="124"/>
      <c r="D4" s="125">
        <v>39236</v>
      </c>
      <c r="E4" s="126"/>
      <c r="F4" s="127">
        <v>35212</v>
      </c>
      <c r="G4" s="128"/>
      <c r="H4" s="129"/>
    </row>
    <row r="5" spans="1:8" x14ac:dyDescent="0.15">
      <c r="A5" s="110" t="s">
        <v>522</v>
      </c>
      <c r="B5" s="115"/>
      <c r="C5" s="116"/>
      <c r="D5" s="117">
        <v>136991</v>
      </c>
      <c r="E5" s="118"/>
      <c r="F5" s="119">
        <v>90961</v>
      </c>
      <c r="G5" s="120"/>
      <c r="H5" s="121"/>
    </row>
    <row r="6" spans="1:8" x14ac:dyDescent="0.15">
      <c r="A6" s="122"/>
      <c r="B6" s="123"/>
      <c r="C6" s="124"/>
      <c r="D6" s="125">
        <v>34635</v>
      </c>
      <c r="E6" s="126"/>
      <c r="F6" s="127">
        <v>37720</v>
      </c>
      <c r="G6" s="128"/>
      <c r="H6" s="129"/>
    </row>
    <row r="7" spans="1:8" x14ac:dyDescent="0.15">
      <c r="A7" s="110" t="s">
        <v>523</v>
      </c>
      <c r="B7" s="115"/>
      <c r="C7" s="116"/>
      <c r="D7" s="117">
        <v>122409</v>
      </c>
      <c r="E7" s="118"/>
      <c r="F7" s="119">
        <v>106614</v>
      </c>
      <c r="G7" s="120"/>
      <c r="H7" s="121"/>
    </row>
    <row r="8" spans="1:8" x14ac:dyDescent="0.15">
      <c r="A8" s="122"/>
      <c r="B8" s="123"/>
      <c r="C8" s="124"/>
      <c r="D8" s="125">
        <v>58953</v>
      </c>
      <c r="E8" s="126"/>
      <c r="F8" s="127">
        <v>45545</v>
      </c>
      <c r="G8" s="128"/>
      <c r="H8" s="129"/>
    </row>
    <row r="9" spans="1:8" x14ac:dyDescent="0.15">
      <c r="A9" s="110" t="s">
        <v>524</v>
      </c>
      <c r="B9" s="115"/>
      <c r="C9" s="116"/>
      <c r="D9" s="117">
        <v>106516</v>
      </c>
      <c r="E9" s="118"/>
      <c r="F9" s="119">
        <v>85459</v>
      </c>
      <c r="G9" s="120"/>
      <c r="H9" s="121"/>
    </row>
    <row r="10" spans="1:8" x14ac:dyDescent="0.15">
      <c r="A10" s="122"/>
      <c r="B10" s="123"/>
      <c r="C10" s="124"/>
      <c r="D10" s="125">
        <v>51612</v>
      </c>
      <c r="E10" s="126"/>
      <c r="F10" s="127">
        <v>44378</v>
      </c>
      <c r="G10" s="128"/>
      <c r="H10" s="129"/>
    </row>
    <row r="11" spans="1:8" x14ac:dyDescent="0.15">
      <c r="A11" s="110" t="s">
        <v>525</v>
      </c>
      <c r="B11" s="115"/>
      <c r="C11" s="116"/>
      <c r="D11" s="117">
        <v>86666</v>
      </c>
      <c r="E11" s="118"/>
      <c r="F11" s="119">
        <v>83280</v>
      </c>
      <c r="G11" s="120"/>
      <c r="H11" s="121"/>
    </row>
    <row r="12" spans="1:8" x14ac:dyDescent="0.15">
      <c r="A12" s="122"/>
      <c r="B12" s="123"/>
      <c r="C12" s="130"/>
      <c r="D12" s="125">
        <v>26083</v>
      </c>
      <c r="E12" s="126"/>
      <c r="F12" s="127">
        <v>43123</v>
      </c>
      <c r="G12" s="128"/>
      <c r="H12" s="129"/>
    </row>
    <row r="13" spans="1:8" x14ac:dyDescent="0.15">
      <c r="A13" s="110"/>
      <c r="B13" s="115"/>
      <c r="C13" s="131"/>
      <c r="D13" s="132">
        <v>108059</v>
      </c>
      <c r="E13" s="133"/>
      <c r="F13" s="134">
        <v>88405</v>
      </c>
      <c r="G13" s="135"/>
      <c r="H13" s="121"/>
    </row>
    <row r="14" spans="1:8" x14ac:dyDescent="0.15">
      <c r="A14" s="122"/>
      <c r="B14" s="123"/>
      <c r="C14" s="124"/>
      <c r="D14" s="125">
        <v>42104</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1.21</v>
      </c>
      <c r="C19" s="136">
        <f>ROUND(VALUE(SUBSTITUTE(実質収支比率等に係る経年分析!G$48,"▲","-")),2)</f>
        <v>0.03</v>
      </c>
      <c r="D19" s="136">
        <f>ROUND(VALUE(SUBSTITUTE(実質収支比率等に係る経年分析!H$48,"▲","-")),2)</f>
        <v>2.8</v>
      </c>
      <c r="E19" s="136">
        <f>ROUND(VALUE(SUBSTITUTE(実質収支比率等に係る経年分析!I$48,"▲","-")),2)</f>
        <v>3.64</v>
      </c>
      <c r="F19" s="136">
        <f>ROUND(VALUE(SUBSTITUTE(実質収支比率等に係る経年分析!J$48,"▲","-")),2)</f>
        <v>1.99</v>
      </c>
    </row>
    <row r="20" spans="1:11" x14ac:dyDescent="0.15">
      <c r="A20" s="136" t="s">
        <v>43</v>
      </c>
      <c r="B20" s="136">
        <f>ROUND(VALUE(SUBSTITUTE(実質収支比率等に係る経年分析!F$47,"▲","-")),2)</f>
        <v>2.91</v>
      </c>
      <c r="C20" s="136">
        <f>ROUND(VALUE(SUBSTITUTE(実質収支比率等に係る経年分析!G$47,"▲","-")),2)</f>
        <v>2.88</v>
      </c>
      <c r="D20" s="136">
        <f>ROUND(VALUE(SUBSTITUTE(実質収支比率等に係る経年分析!H$47,"▲","-")),2)</f>
        <v>2.9</v>
      </c>
      <c r="E20" s="136">
        <f>ROUND(VALUE(SUBSTITUTE(実質収支比率等に係る経年分析!I$47,"▲","-")),2)</f>
        <v>2.82</v>
      </c>
      <c r="F20" s="136">
        <f>ROUND(VALUE(SUBSTITUTE(実質収支比率等に係る経年分析!J$47,"▲","-")),2)</f>
        <v>2.9</v>
      </c>
    </row>
    <row r="21" spans="1:11" x14ac:dyDescent="0.15">
      <c r="A21" s="136" t="s">
        <v>44</v>
      </c>
      <c r="B21" s="136">
        <f>IF(ISNUMBER(VALUE(SUBSTITUTE(実質収支比率等に係る経年分析!F$49,"▲","-"))),ROUND(VALUE(SUBSTITUTE(実質収支比率等に係る経年分析!F$49,"▲","-")),2),NA())</f>
        <v>3.01</v>
      </c>
      <c r="C21" s="136">
        <f>IF(ISNUMBER(VALUE(SUBSTITUTE(実質収支比率等に係る経年分析!G$49,"▲","-"))),ROUND(VALUE(SUBSTITUTE(実質収支比率等に係る経年分析!G$49,"▲","-")),2),NA())</f>
        <v>-1.17</v>
      </c>
      <c r="D21" s="136">
        <f>IF(ISNUMBER(VALUE(SUBSTITUTE(実質収支比率等に係る経年分析!H$49,"▲","-"))),ROUND(VALUE(SUBSTITUTE(実質収支比率等に係る経年分析!H$49,"▲","-")),2),NA())</f>
        <v>2.79</v>
      </c>
      <c r="E21" s="136">
        <f>IF(ISNUMBER(VALUE(SUBSTITUTE(実質収支比率等に係る経年分析!I$49,"▲","-"))),ROUND(VALUE(SUBSTITUTE(実質収支比率等に係る経年分析!I$49,"▲","-")),2),NA())</f>
        <v>0.94</v>
      </c>
      <c r="F21" s="136">
        <f>IF(ISNUMBER(VALUE(SUBSTITUTE(実質収支比率等に係る経年分析!J$49,"▲","-"))),ROUND(VALUE(SUBSTITUTE(実質収支比率等に係る経年分析!J$49,"▲","-")),2),NA())</f>
        <v>-1.75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0.03</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四万十市後期高齢者医療会計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7.0000000000000007E-2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7.0000000000000007E-2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0.09</v>
      </c>
    </row>
    <row r="30" spans="1:11" x14ac:dyDescent="0.15">
      <c r="A30" s="137" t="str">
        <f>IF(連結実質赤字比率に係る赤字・黒字の構成分析!C$40="",NA(),連結実質赤字比率に係る赤字・黒字の構成分析!C$40)</f>
        <v>四万十市と畜場会計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0.22</v>
      </c>
    </row>
    <row r="31" spans="1:11" x14ac:dyDescent="0.15">
      <c r="A31" s="137" t="str">
        <f>IF(連結実質赤字比率に係る赤字・黒字の構成分析!C$39="",NA(),連結実質赤字比率に係る赤字・黒字の構成分析!C$39)</f>
        <v>四万十市国民健康保険会計事業勘定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0.56000000000000005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0.28999999999999998</v>
      </c>
    </row>
    <row r="32" spans="1:11" x14ac:dyDescent="0.15">
      <c r="A32" s="137" t="str">
        <f>IF(連結実質赤字比率に係る赤字・黒字の構成分析!C$38="",NA(),連結実質赤字比率に係る赤字・黒字の構成分析!C$38)</f>
        <v>四万十市介護保険会計保険事業勘定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0.74</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2.79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3.59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1.96</v>
      </c>
    </row>
    <row r="34" spans="1:16" x14ac:dyDescent="0.15">
      <c r="A34" s="137" t="str">
        <f>IF(連結実質赤字比率に係る赤字・黒字の構成分析!C$36="",NA(),連結実質赤字比率に係る赤字・黒字の構成分析!C$36)</f>
        <v>四万十市病院事業会計</v>
      </c>
      <c r="B34" s="137">
        <f>IF(ROUND(VALUE(SUBSTITUTE(連結実質赤字比率に係る赤字・黒字の構成分析!F$36,"▲", "-")), 2) &lt; 0, ABS(ROUND(VALUE(SUBSTITUTE(連結実質赤字比率に係る赤字・黒字の構成分析!F$36,"▲", "-")), 2)), NA())</f>
        <v>1.1100000000000001</v>
      </c>
      <c r="C34" s="137" t="e">
        <f>IF(ROUND(VALUE(SUBSTITUTE(連結実質赤字比率に係る赤字・黒字の構成分析!F$36,"▲", "-")), 2) &gt;= 0, ABS(ROUND(VALUE(SUBSTITUTE(連結実質赤字比率に係る赤字・黒字の構成分析!F$36,"▲", "-")), 2)), NA())</f>
        <v>#N/A</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2.36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1.99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2.8</v>
      </c>
    </row>
    <row r="35" spans="1:16" x14ac:dyDescent="0.15">
      <c r="A35" s="137" t="str">
        <f>IF(連結実質赤字比率に係る赤字・黒字の構成分析!C$35="",NA(),連結実質赤字比率に係る赤字・黒字の構成分析!C$35)</f>
        <v>四万十市水道事業会計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1.53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1.93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2.34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2.4900000000000002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3.01</v>
      </c>
    </row>
    <row r="36" spans="1:16" x14ac:dyDescent="0.15">
      <c r="A36" s="137" t="str">
        <f>IF(連結実質赤字比率に係る赤字・黒字の構成分析!C$34="",NA(),連結実質赤字比率に係る赤字・黒字の構成分析!C$34)</f>
        <v>四万十市国民健康保険会計診療施設勘定</v>
      </c>
      <c r="B36" s="137">
        <f>IF(ROUND(VALUE(SUBSTITUTE(連結実質赤字比率に係る赤字・黒字の構成分析!F$34,"▲", "-")), 2) &lt; 0, ABS(ROUND(VALUE(SUBSTITUTE(連結実質赤字比率に係る赤字・黒字の構成分析!F$34,"▲", "-")), 2)), NA())</f>
        <v>1.1200000000000001</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1.1100000000000001</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1.1200000000000001</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1.0900000000000001</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1.1200000000000001</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2279</v>
      </c>
      <c r="E42" s="138"/>
      <c r="F42" s="138"/>
      <c r="G42" s="138">
        <f>'実質公債費比率（分子）の構造'!L$52</f>
        <v>2437</v>
      </c>
      <c r="H42" s="138"/>
      <c r="I42" s="138"/>
      <c r="J42" s="138">
        <f>'実質公債費比率（分子）の構造'!M$52</f>
        <v>2518</v>
      </c>
      <c r="K42" s="138"/>
      <c r="L42" s="138"/>
      <c r="M42" s="138">
        <f>'実質公債費比率（分子）の構造'!N$52</f>
        <v>2567</v>
      </c>
      <c r="N42" s="138"/>
      <c r="O42" s="138"/>
      <c r="P42" s="138">
        <f>'実質公債費比率（分子）の構造'!O$52</f>
        <v>2496</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0</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x14ac:dyDescent="0.15">
      <c r="A45" s="138" t="s">
        <v>54</v>
      </c>
      <c r="B45" s="138">
        <f>'実質公債費比率（分子）の構造'!K$49</f>
        <v>477</v>
      </c>
      <c r="C45" s="138"/>
      <c r="D45" s="138"/>
      <c r="E45" s="138">
        <f>'実質公債費比率（分子）の構造'!L$49</f>
        <v>478</v>
      </c>
      <c r="F45" s="138"/>
      <c r="G45" s="138"/>
      <c r="H45" s="138">
        <f>'実質公債費比率（分子）の構造'!M$49</f>
        <v>491</v>
      </c>
      <c r="I45" s="138"/>
      <c r="J45" s="138"/>
      <c r="K45" s="138">
        <f>'実質公債費比率（分子）の構造'!N$49</f>
        <v>508</v>
      </c>
      <c r="L45" s="138"/>
      <c r="M45" s="138"/>
      <c r="N45" s="138">
        <f>'実質公債費比率（分子）の構造'!O$49</f>
        <v>488</v>
      </c>
      <c r="O45" s="138"/>
      <c r="P45" s="138"/>
    </row>
    <row r="46" spans="1:16" x14ac:dyDescent="0.15">
      <c r="A46" s="138" t="s">
        <v>55</v>
      </c>
      <c r="B46" s="138">
        <f>'実質公債費比率（分子）の構造'!K$48</f>
        <v>507</v>
      </c>
      <c r="C46" s="138"/>
      <c r="D46" s="138"/>
      <c r="E46" s="138">
        <f>'実質公債費比率（分子）の構造'!L$48</f>
        <v>531</v>
      </c>
      <c r="F46" s="138"/>
      <c r="G46" s="138"/>
      <c r="H46" s="138">
        <f>'実質公債費比率（分子）の構造'!M$48</f>
        <v>516</v>
      </c>
      <c r="I46" s="138"/>
      <c r="J46" s="138"/>
      <c r="K46" s="138">
        <f>'実質公債費比率（分子）の構造'!N$48</f>
        <v>570</v>
      </c>
      <c r="L46" s="138"/>
      <c r="M46" s="138"/>
      <c r="N46" s="138">
        <f>'実質公債費比率（分子）の構造'!O$48</f>
        <v>557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2675</v>
      </c>
      <c r="C49" s="138"/>
      <c r="D49" s="138"/>
      <c r="E49" s="138">
        <f>'実質公債費比率（分子）の構造'!L$45</f>
        <v>2751</v>
      </c>
      <c r="F49" s="138"/>
      <c r="G49" s="138"/>
      <c r="H49" s="138">
        <f>'実質公債費比率（分子）の構造'!M$45</f>
        <v>2641</v>
      </c>
      <c r="I49" s="138"/>
      <c r="J49" s="138"/>
      <c r="K49" s="138">
        <f>'実質公債費比率（分子）の構造'!N$45</f>
        <v>2556</v>
      </c>
      <c r="L49" s="138"/>
      <c r="M49" s="138"/>
      <c r="N49" s="138">
        <f>'実質公債費比率（分子）の構造'!O$45</f>
        <v>2506</v>
      </c>
      <c r="O49" s="138"/>
      <c r="P49" s="138"/>
    </row>
    <row r="50" spans="1:16" x14ac:dyDescent="0.15">
      <c r="A50" s="138" t="s">
        <v>59</v>
      </c>
      <c r="B50" s="138" t="e">
        <f>NA()</f>
        <v>#N/A</v>
      </c>
      <c r="C50" s="138">
        <f>IF(ISNUMBER('実質公債費比率（分子）の構造'!K$53),'実質公債費比率（分子）の構造'!K$53,NA())</f>
        <v>1380</v>
      </c>
      <c r="D50" s="138" t="e">
        <f>NA()</f>
        <v>#N/A</v>
      </c>
      <c r="E50" s="138" t="e">
        <f>NA()</f>
        <v>#N/A</v>
      </c>
      <c r="F50" s="138">
        <f>IF(ISNUMBER('実質公債費比率（分子）の構造'!L$53),'実質公債費比率（分子）の構造'!L$53,NA())</f>
        <v>1323</v>
      </c>
      <c r="G50" s="138" t="e">
        <f>NA()</f>
        <v>#N/A</v>
      </c>
      <c r="H50" s="138" t="e">
        <f>NA()</f>
        <v>#N/A</v>
      </c>
      <c r="I50" s="138">
        <f>IF(ISNUMBER('実質公債費比率（分子）の構造'!M$53),'実質公債費比率（分子）の構造'!M$53,NA())</f>
        <v>1130</v>
      </c>
      <c r="J50" s="138" t="e">
        <f>NA()</f>
        <v>#N/A</v>
      </c>
      <c r="K50" s="138" t="e">
        <f>NA()</f>
        <v>#N/A</v>
      </c>
      <c r="L50" s="138">
        <f>IF(ISNUMBER('実質公債費比率（分子）の構造'!N$53),'実質公債費比率（分子）の構造'!N$53,NA())</f>
        <v>1067</v>
      </c>
      <c r="M50" s="138" t="e">
        <f>NA()</f>
        <v>#N/A</v>
      </c>
      <c r="N50" s="138" t="e">
        <f>NA()</f>
        <v>#N/A</v>
      </c>
      <c r="O50" s="138">
        <f>IF(ISNUMBER('実質公債費比率（分子）の構造'!O$53),'実質公債費比率（分子）の構造'!O$53,NA())</f>
        <v>1055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25200</v>
      </c>
      <c r="E56" s="137"/>
      <c r="F56" s="137"/>
      <c r="G56" s="137">
        <f>'将来負担比率（分子）の構造'!J$52</f>
        <v>25143</v>
      </c>
      <c r="H56" s="137"/>
      <c r="I56" s="137"/>
      <c r="J56" s="137">
        <f>'将来負担比率（分子）の構造'!K$52</f>
        <v>24913</v>
      </c>
      <c r="K56" s="137"/>
      <c r="L56" s="137"/>
      <c r="M56" s="137">
        <f>'将来負担比率（分子）の構造'!L$52</f>
        <v>24491</v>
      </c>
      <c r="N56" s="137"/>
      <c r="O56" s="137"/>
      <c r="P56" s="137">
        <f>'将来負担比率（分子）の構造'!M$52</f>
        <v>24090</v>
      </c>
    </row>
    <row r="57" spans="1:16" x14ac:dyDescent="0.15">
      <c r="A57" s="137" t="s">
        <v>36</v>
      </c>
      <c r="B57" s="137"/>
      <c r="C57" s="137"/>
      <c r="D57" s="137">
        <f>'将来負担比率（分子）の構造'!I$51</f>
        <v>181</v>
      </c>
      <c r="E57" s="137"/>
      <c r="F57" s="137"/>
      <c r="G57" s="137">
        <f>'将来負担比率（分子）の構造'!J$51</f>
        <v>141</v>
      </c>
      <c r="H57" s="137"/>
      <c r="I57" s="137"/>
      <c r="J57" s="137">
        <f>'将来負担比率（分子）の構造'!K$51</f>
        <v>113</v>
      </c>
      <c r="K57" s="137"/>
      <c r="L57" s="137"/>
      <c r="M57" s="137">
        <f>'将来負担比率（分子）の構造'!L$51</f>
        <v>40</v>
      </c>
      <c r="N57" s="137"/>
      <c r="O57" s="137"/>
      <c r="P57" s="137">
        <f>'将来負担比率（分子）の構造'!M$51</f>
        <v>98</v>
      </c>
    </row>
    <row r="58" spans="1:16" x14ac:dyDescent="0.15">
      <c r="A58" s="137" t="s">
        <v>35</v>
      </c>
      <c r="B58" s="137"/>
      <c r="C58" s="137"/>
      <c r="D58" s="137">
        <f>'将来負担比率（分子）の構造'!I$50</f>
        <v>3371</v>
      </c>
      <c r="E58" s="137"/>
      <c r="F58" s="137"/>
      <c r="G58" s="137">
        <f>'将来負担比率（分子）の構造'!J$50</f>
        <v>3394</v>
      </c>
      <c r="H58" s="137"/>
      <c r="I58" s="137"/>
      <c r="J58" s="137">
        <f>'将来負担比率（分子）の構造'!K$50</f>
        <v>3334</v>
      </c>
      <c r="K58" s="137"/>
      <c r="L58" s="137"/>
      <c r="M58" s="137">
        <f>'将来負担比率（分子）の構造'!L$50</f>
        <v>3729</v>
      </c>
      <c r="N58" s="137"/>
      <c r="O58" s="137"/>
      <c r="P58" s="137">
        <f>'将来負担比率（分子）の構造'!M$50</f>
        <v>4042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4471</v>
      </c>
      <c r="C62" s="137"/>
      <c r="D62" s="137"/>
      <c r="E62" s="137">
        <f>'将来負担比率（分子）の構造'!J$45</f>
        <v>4093</v>
      </c>
      <c r="F62" s="137"/>
      <c r="G62" s="137"/>
      <c r="H62" s="137">
        <f>'将来負担比率（分子）の構造'!K$45</f>
        <v>3832</v>
      </c>
      <c r="I62" s="137"/>
      <c r="J62" s="137"/>
      <c r="K62" s="137">
        <f>'将来負担比率（分子）の構造'!L$45</f>
        <v>3514</v>
      </c>
      <c r="L62" s="137"/>
      <c r="M62" s="137"/>
      <c r="N62" s="137">
        <f>'将来負担比率（分子）の構造'!M$45</f>
        <v>3645</v>
      </c>
      <c r="O62" s="137"/>
      <c r="P62" s="137"/>
    </row>
    <row r="63" spans="1:16" x14ac:dyDescent="0.15">
      <c r="A63" s="137" t="s">
        <v>28</v>
      </c>
      <c r="B63" s="137">
        <f>'将来負担比率（分子）の構造'!I$44</f>
        <v>2453</v>
      </c>
      <c r="C63" s="137"/>
      <c r="D63" s="137"/>
      <c r="E63" s="137">
        <f>'将来負担比率（分子）の構造'!J$44</f>
        <v>2701</v>
      </c>
      <c r="F63" s="137"/>
      <c r="G63" s="137"/>
      <c r="H63" s="137">
        <f>'将来負担比率（分子）の構造'!K$44</f>
        <v>2183</v>
      </c>
      <c r="I63" s="137"/>
      <c r="J63" s="137"/>
      <c r="K63" s="137">
        <f>'将来負担比率（分子）の構造'!L$44</f>
        <v>1668</v>
      </c>
      <c r="L63" s="137"/>
      <c r="M63" s="137"/>
      <c r="N63" s="137">
        <f>'将来負担比率（分子）の構造'!M$44</f>
        <v>1237</v>
      </c>
      <c r="O63" s="137"/>
      <c r="P63" s="137"/>
    </row>
    <row r="64" spans="1:16" x14ac:dyDescent="0.15">
      <c r="A64" s="137" t="s">
        <v>27</v>
      </c>
      <c r="B64" s="137">
        <f>'将来負担比率（分子）の構造'!I$43</f>
        <v>9073</v>
      </c>
      <c r="C64" s="137"/>
      <c r="D64" s="137"/>
      <c r="E64" s="137">
        <f>'将来負担比率（分子）の構造'!J$43</f>
        <v>9507</v>
      </c>
      <c r="F64" s="137"/>
      <c r="G64" s="137"/>
      <c r="H64" s="137">
        <f>'将来負担比率（分子）の構造'!K$43</f>
        <v>9544</v>
      </c>
      <c r="I64" s="137"/>
      <c r="J64" s="137"/>
      <c r="K64" s="137">
        <f>'将来負担比率（分子）の構造'!L$43</f>
        <v>9493</v>
      </c>
      <c r="L64" s="137"/>
      <c r="M64" s="137"/>
      <c r="N64" s="137">
        <f>'将来負担比率（分子）の構造'!M$43</f>
        <v>9462</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25752</v>
      </c>
      <c r="C66" s="137"/>
      <c r="D66" s="137"/>
      <c r="E66" s="137">
        <f>'将来負担比率（分子）の構造'!J$41</f>
        <v>26379</v>
      </c>
      <c r="F66" s="137"/>
      <c r="G66" s="137"/>
      <c r="H66" s="137">
        <f>'将来負担比率（分子）の構造'!K$41</f>
        <v>26495</v>
      </c>
      <c r="I66" s="137"/>
      <c r="J66" s="137"/>
      <c r="K66" s="137">
        <f>'将来負担比率（分子）の構造'!L$41</f>
        <v>26853</v>
      </c>
      <c r="L66" s="137"/>
      <c r="M66" s="137"/>
      <c r="N66" s="137">
        <f>'将来負担比率（分子）の構造'!M$41</f>
        <v>26513</v>
      </c>
      <c r="O66" s="137"/>
      <c r="P66" s="137"/>
    </row>
    <row r="67" spans="1:16" x14ac:dyDescent="0.15">
      <c r="A67" s="137" t="s">
        <v>63</v>
      </c>
      <c r="B67" s="137" t="e">
        <f>NA()</f>
        <v>#N/A</v>
      </c>
      <c r="C67" s="137">
        <f>IF(ISNUMBER('将来負担比率（分子）の構造'!I$53), IF('将来負担比率（分子）の構造'!I$53 &lt; 0, 0, '将来負担比率（分子）の構造'!I$53), NA())</f>
        <v>12996</v>
      </c>
      <c r="D67" s="137" t="e">
        <f>NA()</f>
        <v>#N/A</v>
      </c>
      <c r="E67" s="137" t="e">
        <f>NA()</f>
        <v>#N/A</v>
      </c>
      <c r="F67" s="137">
        <f>IF(ISNUMBER('将来負担比率（分子）の構造'!J$53), IF('将来負担比率（分子）の構造'!J$53 &lt; 0, 0, '将来負担比率（分子）の構造'!J$53), NA())</f>
        <v>14003</v>
      </c>
      <c r="G67" s="137" t="e">
        <f>NA()</f>
        <v>#N/A</v>
      </c>
      <c r="H67" s="137" t="e">
        <f>NA()</f>
        <v>#N/A</v>
      </c>
      <c r="I67" s="137">
        <f>IF(ISNUMBER('将来負担比率（分子）の構造'!K$53), IF('将来負担比率（分子）の構造'!K$53 &lt; 0, 0, '将来負担比率（分子）の構造'!K$53), NA())</f>
        <v>13694</v>
      </c>
      <c r="J67" s="137" t="e">
        <f>NA()</f>
        <v>#N/A</v>
      </c>
      <c r="K67" s="137" t="e">
        <f>NA()</f>
        <v>#N/A</v>
      </c>
      <c r="L67" s="137">
        <f>IF(ISNUMBER('将来負担比率（分子）の構造'!L$53), IF('将来負担比率（分子）の構造'!L$53 &lt; 0, 0, '将来負担比率（分子）の構造'!L$53), NA())</f>
        <v>13268</v>
      </c>
      <c r="M67" s="137" t="e">
        <f>NA()</f>
        <v>#N/A</v>
      </c>
      <c r="N67" s="137" t="e">
        <f>NA()</f>
        <v>#N/A</v>
      </c>
      <c r="O67" s="137">
        <f>IF(ISNUMBER('将来負担比率（分子）の構造'!M$53), IF('将来負担比率（分子）の構造'!M$53 &lt; 0, 0, '将来負担比率（分子）の構造'!M$53), NA())</f>
        <v>12628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3583049</v>
      </c>
      <c r="S5" s="615"/>
      <c r="T5" s="615"/>
      <c r="U5" s="615"/>
      <c r="V5" s="615"/>
      <c r="W5" s="615"/>
      <c r="X5" s="615"/>
      <c r="Y5" s="616"/>
      <c r="Z5" s="617">
        <v>16.5</v>
      </c>
      <c r="AA5" s="617"/>
      <c r="AB5" s="617"/>
      <c r="AC5" s="617"/>
      <c r="AD5" s="618">
        <v>3583049</v>
      </c>
      <c r="AE5" s="618"/>
      <c r="AF5" s="618"/>
      <c r="AG5" s="618"/>
      <c r="AH5" s="618"/>
      <c r="AI5" s="618"/>
      <c r="AJ5" s="618"/>
      <c r="AK5" s="618"/>
      <c r="AL5" s="619">
        <v>30.9</v>
      </c>
      <c r="AM5" s="620"/>
      <c r="AN5" s="620"/>
      <c r="AO5" s="621"/>
      <c r="AP5" s="611" t="s">
        <v>209</v>
      </c>
      <c r="AQ5" s="612"/>
      <c r="AR5" s="612"/>
      <c r="AS5" s="612"/>
      <c r="AT5" s="612"/>
      <c r="AU5" s="612"/>
      <c r="AV5" s="612"/>
      <c r="AW5" s="612"/>
      <c r="AX5" s="612"/>
      <c r="AY5" s="612"/>
      <c r="AZ5" s="612"/>
      <c r="BA5" s="612"/>
      <c r="BB5" s="612"/>
      <c r="BC5" s="612"/>
      <c r="BD5" s="612"/>
      <c r="BE5" s="612"/>
      <c r="BF5" s="613"/>
      <c r="BG5" s="625">
        <v>3583049</v>
      </c>
      <c r="BH5" s="626"/>
      <c r="BI5" s="626"/>
      <c r="BJ5" s="626"/>
      <c r="BK5" s="626"/>
      <c r="BL5" s="626"/>
      <c r="BM5" s="626"/>
      <c r="BN5" s="627"/>
      <c r="BO5" s="628">
        <v>100</v>
      </c>
      <c r="BP5" s="628"/>
      <c r="BQ5" s="628"/>
      <c r="BR5" s="628"/>
      <c r="BS5" s="629">
        <v>52057</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217213</v>
      </c>
      <c r="S6" s="626"/>
      <c r="T6" s="626"/>
      <c r="U6" s="626"/>
      <c r="V6" s="626"/>
      <c r="W6" s="626"/>
      <c r="X6" s="626"/>
      <c r="Y6" s="627"/>
      <c r="Z6" s="628">
        <v>1</v>
      </c>
      <c r="AA6" s="628"/>
      <c r="AB6" s="628"/>
      <c r="AC6" s="628"/>
      <c r="AD6" s="629">
        <v>217213</v>
      </c>
      <c r="AE6" s="629"/>
      <c r="AF6" s="629"/>
      <c r="AG6" s="629"/>
      <c r="AH6" s="629"/>
      <c r="AI6" s="629"/>
      <c r="AJ6" s="629"/>
      <c r="AK6" s="629"/>
      <c r="AL6" s="630">
        <v>1.9</v>
      </c>
      <c r="AM6" s="631"/>
      <c r="AN6" s="631"/>
      <c r="AO6" s="632"/>
      <c r="AP6" s="622" t="s">
        <v>214</v>
      </c>
      <c r="AQ6" s="623"/>
      <c r="AR6" s="623"/>
      <c r="AS6" s="623"/>
      <c r="AT6" s="623"/>
      <c r="AU6" s="623"/>
      <c r="AV6" s="623"/>
      <c r="AW6" s="623"/>
      <c r="AX6" s="623"/>
      <c r="AY6" s="623"/>
      <c r="AZ6" s="623"/>
      <c r="BA6" s="623"/>
      <c r="BB6" s="623"/>
      <c r="BC6" s="623"/>
      <c r="BD6" s="623"/>
      <c r="BE6" s="623"/>
      <c r="BF6" s="624"/>
      <c r="BG6" s="625">
        <v>3583049</v>
      </c>
      <c r="BH6" s="626"/>
      <c r="BI6" s="626"/>
      <c r="BJ6" s="626"/>
      <c r="BK6" s="626"/>
      <c r="BL6" s="626"/>
      <c r="BM6" s="626"/>
      <c r="BN6" s="627"/>
      <c r="BO6" s="628">
        <v>100</v>
      </c>
      <c r="BP6" s="628"/>
      <c r="BQ6" s="628"/>
      <c r="BR6" s="628"/>
      <c r="BS6" s="629">
        <v>52057</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153691</v>
      </c>
      <c r="CS6" s="626"/>
      <c r="CT6" s="626"/>
      <c r="CU6" s="626"/>
      <c r="CV6" s="626"/>
      <c r="CW6" s="626"/>
      <c r="CX6" s="626"/>
      <c r="CY6" s="627"/>
      <c r="CZ6" s="628">
        <v>0.7</v>
      </c>
      <c r="DA6" s="628"/>
      <c r="DB6" s="628"/>
      <c r="DC6" s="628"/>
      <c r="DD6" s="634" t="s">
        <v>216</v>
      </c>
      <c r="DE6" s="626"/>
      <c r="DF6" s="626"/>
      <c r="DG6" s="626"/>
      <c r="DH6" s="626"/>
      <c r="DI6" s="626"/>
      <c r="DJ6" s="626"/>
      <c r="DK6" s="626"/>
      <c r="DL6" s="626"/>
      <c r="DM6" s="626"/>
      <c r="DN6" s="626"/>
      <c r="DO6" s="626"/>
      <c r="DP6" s="627"/>
      <c r="DQ6" s="634">
        <v>153691</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10087</v>
      </c>
      <c r="S7" s="626"/>
      <c r="T7" s="626"/>
      <c r="U7" s="626"/>
      <c r="V7" s="626"/>
      <c r="W7" s="626"/>
      <c r="X7" s="626"/>
      <c r="Y7" s="627"/>
      <c r="Z7" s="628">
        <v>0</v>
      </c>
      <c r="AA7" s="628"/>
      <c r="AB7" s="628"/>
      <c r="AC7" s="628"/>
      <c r="AD7" s="629">
        <v>10087</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1548594</v>
      </c>
      <c r="BH7" s="626"/>
      <c r="BI7" s="626"/>
      <c r="BJ7" s="626"/>
      <c r="BK7" s="626"/>
      <c r="BL7" s="626"/>
      <c r="BM7" s="626"/>
      <c r="BN7" s="627"/>
      <c r="BO7" s="628">
        <v>43.2</v>
      </c>
      <c r="BP7" s="628"/>
      <c r="BQ7" s="628"/>
      <c r="BR7" s="628"/>
      <c r="BS7" s="629">
        <v>52057</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2769844</v>
      </c>
      <c r="CS7" s="626"/>
      <c r="CT7" s="626"/>
      <c r="CU7" s="626"/>
      <c r="CV7" s="626"/>
      <c r="CW7" s="626"/>
      <c r="CX7" s="626"/>
      <c r="CY7" s="627"/>
      <c r="CZ7" s="628">
        <v>13</v>
      </c>
      <c r="DA7" s="628"/>
      <c r="DB7" s="628"/>
      <c r="DC7" s="628"/>
      <c r="DD7" s="634">
        <v>43471</v>
      </c>
      <c r="DE7" s="626"/>
      <c r="DF7" s="626"/>
      <c r="DG7" s="626"/>
      <c r="DH7" s="626"/>
      <c r="DI7" s="626"/>
      <c r="DJ7" s="626"/>
      <c r="DK7" s="626"/>
      <c r="DL7" s="626"/>
      <c r="DM7" s="626"/>
      <c r="DN7" s="626"/>
      <c r="DO7" s="626"/>
      <c r="DP7" s="627"/>
      <c r="DQ7" s="634">
        <v>1836596</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10272</v>
      </c>
      <c r="S8" s="626"/>
      <c r="T8" s="626"/>
      <c r="U8" s="626"/>
      <c r="V8" s="626"/>
      <c r="W8" s="626"/>
      <c r="X8" s="626"/>
      <c r="Y8" s="627"/>
      <c r="Z8" s="628">
        <v>0</v>
      </c>
      <c r="AA8" s="628"/>
      <c r="AB8" s="628"/>
      <c r="AC8" s="628"/>
      <c r="AD8" s="629">
        <v>10272</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53140</v>
      </c>
      <c r="BH8" s="626"/>
      <c r="BI8" s="626"/>
      <c r="BJ8" s="626"/>
      <c r="BK8" s="626"/>
      <c r="BL8" s="626"/>
      <c r="BM8" s="626"/>
      <c r="BN8" s="627"/>
      <c r="BO8" s="628">
        <v>1.5</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6975361</v>
      </c>
      <c r="CS8" s="626"/>
      <c r="CT8" s="626"/>
      <c r="CU8" s="626"/>
      <c r="CV8" s="626"/>
      <c r="CW8" s="626"/>
      <c r="CX8" s="626"/>
      <c r="CY8" s="627"/>
      <c r="CZ8" s="628">
        <v>32.799999999999997</v>
      </c>
      <c r="DA8" s="628"/>
      <c r="DB8" s="628"/>
      <c r="DC8" s="628"/>
      <c r="DD8" s="634">
        <v>99938</v>
      </c>
      <c r="DE8" s="626"/>
      <c r="DF8" s="626"/>
      <c r="DG8" s="626"/>
      <c r="DH8" s="626"/>
      <c r="DI8" s="626"/>
      <c r="DJ8" s="626"/>
      <c r="DK8" s="626"/>
      <c r="DL8" s="626"/>
      <c r="DM8" s="626"/>
      <c r="DN8" s="626"/>
      <c r="DO8" s="626"/>
      <c r="DP8" s="627"/>
      <c r="DQ8" s="634">
        <v>3548546</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6051</v>
      </c>
      <c r="S9" s="626"/>
      <c r="T9" s="626"/>
      <c r="U9" s="626"/>
      <c r="V9" s="626"/>
      <c r="W9" s="626"/>
      <c r="X9" s="626"/>
      <c r="Y9" s="627"/>
      <c r="Z9" s="628">
        <v>0</v>
      </c>
      <c r="AA9" s="628"/>
      <c r="AB9" s="628"/>
      <c r="AC9" s="628"/>
      <c r="AD9" s="629">
        <v>6051</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1212219</v>
      </c>
      <c r="BH9" s="626"/>
      <c r="BI9" s="626"/>
      <c r="BJ9" s="626"/>
      <c r="BK9" s="626"/>
      <c r="BL9" s="626"/>
      <c r="BM9" s="626"/>
      <c r="BN9" s="627"/>
      <c r="BO9" s="628">
        <v>33.799999999999997</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2121844</v>
      </c>
      <c r="CS9" s="626"/>
      <c r="CT9" s="626"/>
      <c r="CU9" s="626"/>
      <c r="CV9" s="626"/>
      <c r="CW9" s="626"/>
      <c r="CX9" s="626"/>
      <c r="CY9" s="627"/>
      <c r="CZ9" s="628">
        <v>10</v>
      </c>
      <c r="DA9" s="628"/>
      <c r="DB9" s="628"/>
      <c r="DC9" s="628"/>
      <c r="DD9" s="634">
        <v>32411</v>
      </c>
      <c r="DE9" s="626"/>
      <c r="DF9" s="626"/>
      <c r="DG9" s="626"/>
      <c r="DH9" s="626"/>
      <c r="DI9" s="626"/>
      <c r="DJ9" s="626"/>
      <c r="DK9" s="626"/>
      <c r="DL9" s="626"/>
      <c r="DM9" s="626"/>
      <c r="DN9" s="626"/>
      <c r="DO9" s="626"/>
      <c r="DP9" s="627"/>
      <c r="DQ9" s="634">
        <v>1953676</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623458</v>
      </c>
      <c r="S10" s="626"/>
      <c r="T10" s="626"/>
      <c r="U10" s="626"/>
      <c r="V10" s="626"/>
      <c r="W10" s="626"/>
      <c r="X10" s="626"/>
      <c r="Y10" s="627"/>
      <c r="Z10" s="628">
        <v>2.9</v>
      </c>
      <c r="AA10" s="628"/>
      <c r="AB10" s="628"/>
      <c r="AC10" s="628"/>
      <c r="AD10" s="629">
        <v>623458</v>
      </c>
      <c r="AE10" s="629"/>
      <c r="AF10" s="629"/>
      <c r="AG10" s="629"/>
      <c r="AH10" s="629"/>
      <c r="AI10" s="629"/>
      <c r="AJ10" s="629"/>
      <c r="AK10" s="629"/>
      <c r="AL10" s="630">
        <v>5.4</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127779</v>
      </c>
      <c r="BH10" s="626"/>
      <c r="BI10" s="626"/>
      <c r="BJ10" s="626"/>
      <c r="BK10" s="626"/>
      <c r="BL10" s="626"/>
      <c r="BM10" s="626"/>
      <c r="BN10" s="627"/>
      <c r="BO10" s="628">
        <v>3.6</v>
      </c>
      <c r="BP10" s="628"/>
      <c r="BQ10" s="628"/>
      <c r="BR10" s="628"/>
      <c r="BS10" s="634">
        <v>21215</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5406</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4970</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7080</v>
      </c>
      <c r="S11" s="626"/>
      <c r="T11" s="626"/>
      <c r="U11" s="626"/>
      <c r="V11" s="626"/>
      <c r="W11" s="626"/>
      <c r="X11" s="626"/>
      <c r="Y11" s="627"/>
      <c r="Z11" s="628">
        <v>0</v>
      </c>
      <c r="AA11" s="628"/>
      <c r="AB11" s="628"/>
      <c r="AC11" s="628"/>
      <c r="AD11" s="629">
        <v>7080</v>
      </c>
      <c r="AE11" s="629"/>
      <c r="AF11" s="629"/>
      <c r="AG11" s="629"/>
      <c r="AH11" s="629"/>
      <c r="AI11" s="629"/>
      <c r="AJ11" s="629"/>
      <c r="AK11" s="629"/>
      <c r="AL11" s="630">
        <v>0.1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155456</v>
      </c>
      <c r="BH11" s="626"/>
      <c r="BI11" s="626"/>
      <c r="BJ11" s="626"/>
      <c r="BK11" s="626"/>
      <c r="BL11" s="626"/>
      <c r="BM11" s="626"/>
      <c r="BN11" s="627"/>
      <c r="BO11" s="628">
        <v>4.3</v>
      </c>
      <c r="BP11" s="628"/>
      <c r="BQ11" s="628"/>
      <c r="BR11" s="628"/>
      <c r="BS11" s="634">
        <v>30842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929836</v>
      </c>
      <c r="CS11" s="626"/>
      <c r="CT11" s="626"/>
      <c r="CU11" s="626"/>
      <c r="CV11" s="626"/>
      <c r="CW11" s="626"/>
      <c r="CX11" s="626"/>
      <c r="CY11" s="627"/>
      <c r="CZ11" s="628">
        <v>4.4000000000000004</v>
      </c>
      <c r="DA11" s="628"/>
      <c r="DB11" s="628"/>
      <c r="DC11" s="628"/>
      <c r="DD11" s="634">
        <v>261552</v>
      </c>
      <c r="DE11" s="626"/>
      <c r="DF11" s="626"/>
      <c r="DG11" s="626"/>
      <c r="DH11" s="626"/>
      <c r="DI11" s="626"/>
      <c r="DJ11" s="626"/>
      <c r="DK11" s="626"/>
      <c r="DL11" s="626"/>
      <c r="DM11" s="626"/>
      <c r="DN11" s="626"/>
      <c r="DO11" s="626"/>
      <c r="DP11" s="627"/>
      <c r="DQ11" s="634">
        <v>483013</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1611551</v>
      </c>
      <c r="BH12" s="626"/>
      <c r="BI12" s="626"/>
      <c r="BJ12" s="626"/>
      <c r="BK12" s="626"/>
      <c r="BL12" s="626"/>
      <c r="BM12" s="626"/>
      <c r="BN12" s="627"/>
      <c r="BO12" s="628">
        <v>45</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341199</v>
      </c>
      <c r="CS12" s="626"/>
      <c r="CT12" s="626"/>
      <c r="CU12" s="626"/>
      <c r="CV12" s="626"/>
      <c r="CW12" s="626"/>
      <c r="CX12" s="626"/>
      <c r="CY12" s="627"/>
      <c r="CZ12" s="628">
        <v>1.6</v>
      </c>
      <c r="DA12" s="628"/>
      <c r="DB12" s="628"/>
      <c r="DC12" s="628"/>
      <c r="DD12" s="634">
        <v>17978</v>
      </c>
      <c r="DE12" s="626"/>
      <c r="DF12" s="626"/>
      <c r="DG12" s="626"/>
      <c r="DH12" s="626"/>
      <c r="DI12" s="626"/>
      <c r="DJ12" s="626"/>
      <c r="DK12" s="626"/>
      <c r="DL12" s="626"/>
      <c r="DM12" s="626"/>
      <c r="DN12" s="626"/>
      <c r="DO12" s="626"/>
      <c r="DP12" s="627"/>
      <c r="DQ12" s="634">
        <v>263599</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29929</v>
      </c>
      <c r="S13" s="626"/>
      <c r="T13" s="626"/>
      <c r="U13" s="626"/>
      <c r="V13" s="626"/>
      <c r="W13" s="626"/>
      <c r="X13" s="626"/>
      <c r="Y13" s="627"/>
      <c r="Z13" s="628">
        <v>0.1</v>
      </c>
      <c r="AA13" s="628"/>
      <c r="AB13" s="628"/>
      <c r="AC13" s="628"/>
      <c r="AD13" s="629">
        <v>29929</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1590498</v>
      </c>
      <c r="BH13" s="626"/>
      <c r="BI13" s="626"/>
      <c r="BJ13" s="626"/>
      <c r="BK13" s="626"/>
      <c r="BL13" s="626"/>
      <c r="BM13" s="626"/>
      <c r="BN13" s="627"/>
      <c r="BO13" s="628">
        <v>44.4</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1807651</v>
      </c>
      <c r="CS13" s="626"/>
      <c r="CT13" s="626"/>
      <c r="CU13" s="626"/>
      <c r="CV13" s="626"/>
      <c r="CW13" s="626"/>
      <c r="CX13" s="626"/>
      <c r="CY13" s="627"/>
      <c r="CZ13" s="628">
        <v>8.5</v>
      </c>
      <c r="DA13" s="628"/>
      <c r="DB13" s="628"/>
      <c r="DC13" s="628"/>
      <c r="DD13" s="634">
        <v>1103441</v>
      </c>
      <c r="DE13" s="626"/>
      <c r="DF13" s="626"/>
      <c r="DG13" s="626"/>
      <c r="DH13" s="626"/>
      <c r="DI13" s="626"/>
      <c r="DJ13" s="626"/>
      <c r="DK13" s="626"/>
      <c r="DL13" s="626"/>
      <c r="DM13" s="626"/>
      <c r="DN13" s="626"/>
      <c r="DO13" s="626"/>
      <c r="DP13" s="627"/>
      <c r="DQ13" s="634">
        <v>816543</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131117</v>
      </c>
      <c r="BH14" s="626"/>
      <c r="BI14" s="626"/>
      <c r="BJ14" s="626"/>
      <c r="BK14" s="626"/>
      <c r="BL14" s="626"/>
      <c r="BM14" s="626"/>
      <c r="BN14" s="627"/>
      <c r="BO14" s="628">
        <v>3.7</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1267849</v>
      </c>
      <c r="CS14" s="626"/>
      <c r="CT14" s="626"/>
      <c r="CU14" s="626"/>
      <c r="CV14" s="626"/>
      <c r="CW14" s="626"/>
      <c r="CX14" s="626"/>
      <c r="CY14" s="627"/>
      <c r="CZ14" s="628">
        <v>6</v>
      </c>
      <c r="DA14" s="628"/>
      <c r="DB14" s="628"/>
      <c r="DC14" s="628"/>
      <c r="DD14" s="634">
        <v>527406</v>
      </c>
      <c r="DE14" s="626"/>
      <c r="DF14" s="626"/>
      <c r="DG14" s="626"/>
      <c r="DH14" s="626"/>
      <c r="DI14" s="626"/>
      <c r="DJ14" s="626"/>
      <c r="DK14" s="626"/>
      <c r="DL14" s="626"/>
      <c r="DM14" s="626"/>
      <c r="DN14" s="626"/>
      <c r="DO14" s="626"/>
      <c r="DP14" s="627"/>
      <c r="DQ14" s="634">
        <v>673765</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8554</v>
      </c>
      <c r="S15" s="626"/>
      <c r="T15" s="626"/>
      <c r="U15" s="626"/>
      <c r="V15" s="626"/>
      <c r="W15" s="626"/>
      <c r="X15" s="626"/>
      <c r="Y15" s="627"/>
      <c r="Z15" s="628">
        <v>0</v>
      </c>
      <c r="AA15" s="628"/>
      <c r="AB15" s="628"/>
      <c r="AC15" s="628"/>
      <c r="AD15" s="629">
        <v>8554</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291787</v>
      </c>
      <c r="BH15" s="626"/>
      <c r="BI15" s="626"/>
      <c r="BJ15" s="626"/>
      <c r="BK15" s="626"/>
      <c r="BL15" s="626"/>
      <c r="BM15" s="626"/>
      <c r="BN15" s="627"/>
      <c r="BO15" s="628">
        <v>8.1</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2274276</v>
      </c>
      <c r="CS15" s="626"/>
      <c r="CT15" s="626"/>
      <c r="CU15" s="626"/>
      <c r="CV15" s="626"/>
      <c r="CW15" s="626"/>
      <c r="CX15" s="626"/>
      <c r="CY15" s="627"/>
      <c r="CZ15" s="628">
        <v>10.7</v>
      </c>
      <c r="DA15" s="628"/>
      <c r="DB15" s="628"/>
      <c r="DC15" s="628"/>
      <c r="DD15" s="634">
        <v>926060</v>
      </c>
      <c r="DE15" s="626"/>
      <c r="DF15" s="626"/>
      <c r="DG15" s="626"/>
      <c r="DH15" s="626"/>
      <c r="DI15" s="626"/>
      <c r="DJ15" s="626"/>
      <c r="DK15" s="626"/>
      <c r="DL15" s="626"/>
      <c r="DM15" s="626"/>
      <c r="DN15" s="626"/>
      <c r="DO15" s="626"/>
      <c r="DP15" s="627"/>
      <c r="DQ15" s="634">
        <v>1082852</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8149192</v>
      </c>
      <c r="S16" s="626"/>
      <c r="T16" s="626"/>
      <c r="U16" s="626"/>
      <c r="V16" s="626"/>
      <c r="W16" s="626"/>
      <c r="X16" s="626"/>
      <c r="Y16" s="627"/>
      <c r="Z16" s="628">
        <v>37.5</v>
      </c>
      <c r="AA16" s="628"/>
      <c r="AB16" s="628"/>
      <c r="AC16" s="628"/>
      <c r="AD16" s="629">
        <v>7057307</v>
      </c>
      <c r="AE16" s="629"/>
      <c r="AF16" s="629"/>
      <c r="AG16" s="629"/>
      <c r="AH16" s="629"/>
      <c r="AI16" s="629"/>
      <c r="AJ16" s="629"/>
      <c r="AK16" s="629"/>
      <c r="AL16" s="630">
        <v>60.9</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142709</v>
      </c>
      <c r="CS16" s="626"/>
      <c r="CT16" s="626"/>
      <c r="CU16" s="626"/>
      <c r="CV16" s="626"/>
      <c r="CW16" s="626"/>
      <c r="CX16" s="626"/>
      <c r="CY16" s="627"/>
      <c r="CZ16" s="628">
        <v>0.7</v>
      </c>
      <c r="DA16" s="628"/>
      <c r="DB16" s="628"/>
      <c r="DC16" s="628"/>
      <c r="DD16" s="634" t="s">
        <v>112</v>
      </c>
      <c r="DE16" s="626"/>
      <c r="DF16" s="626"/>
      <c r="DG16" s="626"/>
      <c r="DH16" s="626"/>
      <c r="DI16" s="626"/>
      <c r="DJ16" s="626"/>
      <c r="DK16" s="626"/>
      <c r="DL16" s="626"/>
      <c r="DM16" s="626"/>
      <c r="DN16" s="626"/>
      <c r="DO16" s="626"/>
      <c r="DP16" s="627"/>
      <c r="DQ16" s="634">
        <v>12465</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7057307</v>
      </c>
      <c r="S17" s="626"/>
      <c r="T17" s="626"/>
      <c r="U17" s="626"/>
      <c r="V17" s="626"/>
      <c r="W17" s="626"/>
      <c r="X17" s="626"/>
      <c r="Y17" s="627"/>
      <c r="Z17" s="628">
        <v>32.5</v>
      </c>
      <c r="AA17" s="628"/>
      <c r="AB17" s="628"/>
      <c r="AC17" s="628"/>
      <c r="AD17" s="629">
        <v>7057307</v>
      </c>
      <c r="AE17" s="629"/>
      <c r="AF17" s="629"/>
      <c r="AG17" s="629"/>
      <c r="AH17" s="629"/>
      <c r="AI17" s="629"/>
      <c r="AJ17" s="629"/>
      <c r="AK17" s="629"/>
      <c r="AL17" s="630">
        <v>60.9</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2506661</v>
      </c>
      <c r="CS17" s="626"/>
      <c r="CT17" s="626"/>
      <c r="CU17" s="626"/>
      <c r="CV17" s="626"/>
      <c r="CW17" s="626"/>
      <c r="CX17" s="626"/>
      <c r="CY17" s="627"/>
      <c r="CZ17" s="628">
        <v>11.8</v>
      </c>
      <c r="DA17" s="628"/>
      <c r="DB17" s="628"/>
      <c r="DC17" s="628"/>
      <c r="DD17" s="634" t="s">
        <v>112</v>
      </c>
      <c r="DE17" s="626"/>
      <c r="DF17" s="626"/>
      <c r="DG17" s="626"/>
      <c r="DH17" s="626"/>
      <c r="DI17" s="626"/>
      <c r="DJ17" s="626"/>
      <c r="DK17" s="626"/>
      <c r="DL17" s="626"/>
      <c r="DM17" s="626"/>
      <c r="DN17" s="626"/>
      <c r="DO17" s="626"/>
      <c r="DP17" s="627"/>
      <c r="DQ17" s="634">
        <v>2480947</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1091885</v>
      </c>
      <c r="S18" s="626"/>
      <c r="T18" s="626"/>
      <c r="U18" s="626"/>
      <c r="V18" s="626"/>
      <c r="W18" s="626"/>
      <c r="X18" s="626"/>
      <c r="Y18" s="627"/>
      <c r="Z18" s="628">
        <v>5</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12644885</v>
      </c>
      <c r="S20" s="626"/>
      <c r="T20" s="626"/>
      <c r="U20" s="626"/>
      <c r="V20" s="626"/>
      <c r="W20" s="626"/>
      <c r="X20" s="626"/>
      <c r="Y20" s="627"/>
      <c r="Z20" s="628">
        <v>58.3</v>
      </c>
      <c r="AA20" s="628"/>
      <c r="AB20" s="628"/>
      <c r="AC20" s="628"/>
      <c r="AD20" s="629">
        <v>11553000</v>
      </c>
      <c r="AE20" s="629"/>
      <c r="AF20" s="629"/>
      <c r="AG20" s="629"/>
      <c r="AH20" s="629"/>
      <c r="AI20" s="629"/>
      <c r="AJ20" s="629"/>
      <c r="AK20" s="629"/>
      <c r="AL20" s="630">
        <v>99.7</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21296327</v>
      </c>
      <c r="CS20" s="626"/>
      <c r="CT20" s="626"/>
      <c r="CU20" s="626"/>
      <c r="CV20" s="626"/>
      <c r="CW20" s="626"/>
      <c r="CX20" s="626"/>
      <c r="CY20" s="627"/>
      <c r="CZ20" s="628">
        <v>100</v>
      </c>
      <c r="DA20" s="628"/>
      <c r="DB20" s="628"/>
      <c r="DC20" s="628"/>
      <c r="DD20" s="634">
        <v>3012257</v>
      </c>
      <c r="DE20" s="626"/>
      <c r="DF20" s="626"/>
      <c r="DG20" s="626"/>
      <c r="DH20" s="626"/>
      <c r="DI20" s="626"/>
      <c r="DJ20" s="626"/>
      <c r="DK20" s="626"/>
      <c r="DL20" s="626"/>
      <c r="DM20" s="626"/>
      <c r="DN20" s="626"/>
      <c r="DO20" s="626"/>
      <c r="DP20" s="627"/>
      <c r="DQ20" s="634">
        <v>13310663</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4856</v>
      </c>
      <c r="S21" s="626"/>
      <c r="T21" s="626"/>
      <c r="U21" s="626"/>
      <c r="V21" s="626"/>
      <c r="W21" s="626"/>
      <c r="X21" s="626"/>
      <c r="Y21" s="627"/>
      <c r="Z21" s="628">
        <v>0</v>
      </c>
      <c r="AA21" s="628"/>
      <c r="AB21" s="628"/>
      <c r="AC21" s="628"/>
      <c r="AD21" s="629">
        <v>4856</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177109</v>
      </c>
      <c r="S22" s="626"/>
      <c r="T22" s="626"/>
      <c r="U22" s="626"/>
      <c r="V22" s="626"/>
      <c r="W22" s="626"/>
      <c r="X22" s="626"/>
      <c r="Y22" s="627"/>
      <c r="Z22" s="628">
        <v>0.8</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344471</v>
      </c>
      <c r="S23" s="626"/>
      <c r="T23" s="626"/>
      <c r="U23" s="626"/>
      <c r="V23" s="626"/>
      <c r="W23" s="626"/>
      <c r="X23" s="626"/>
      <c r="Y23" s="627"/>
      <c r="Z23" s="628">
        <v>1.6</v>
      </c>
      <c r="AA23" s="628"/>
      <c r="AB23" s="628"/>
      <c r="AC23" s="628"/>
      <c r="AD23" s="629">
        <v>11137</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107907</v>
      </c>
      <c r="S24" s="626"/>
      <c r="T24" s="626"/>
      <c r="U24" s="626"/>
      <c r="V24" s="626"/>
      <c r="W24" s="626"/>
      <c r="X24" s="626"/>
      <c r="Y24" s="627"/>
      <c r="Z24" s="628">
        <v>0.5</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9579156</v>
      </c>
      <c r="CS24" s="615"/>
      <c r="CT24" s="615"/>
      <c r="CU24" s="615"/>
      <c r="CV24" s="615"/>
      <c r="CW24" s="615"/>
      <c r="CX24" s="615"/>
      <c r="CY24" s="616"/>
      <c r="CZ24" s="652">
        <v>45</v>
      </c>
      <c r="DA24" s="653"/>
      <c r="DB24" s="653"/>
      <c r="DC24" s="654"/>
      <c r="DD24" s="651">
        <v>6556338</v>
      </c>
      <c r="DE24" s="615"/>
      <c r="DF24" s="615"/>
      <c r="DG24" s="615"/>
      <c r="DH24" s="615"/>
      <c r="DI24" s="615"/>
      <c r="DJ24" s="615"/>
      <c r="DK24" s="616"/>
      <c r="DL24" s="651">
        <v>6392483</v>
      </c>
      <c r="DM24" s="615"/>
      <c r="DN24" s="615"/>
      <c r="DO24" s="615"/>
      <c r="DP24" s="615"/>
      <c r="DQ24" s="615"/>
      <c r="DR24" s="615"/>
      <c r="DS24" s="615"/>
      <c r="DT24" s="615"/>
      <c r="DU24" s="615"/>
      <c r="DV24" s="616"/>
      <c r="DW24" s="619">
        <v>52.6</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3469697</v>
      </c>
      <c r="S25" s="626"/>
      <c r="T25" s="626"/>
      <c r="U25" s="626"/>
      <c r="V25" s="626"/>
      <c r="W25" s="626"/>
      <c r="X25" s="626"/>
      <c r="Y25" s="627"/>
      <c r="Z25" s="628">
        <v>16</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3309100</v>
      </c>
      <c r="CS25" s="657"/>
      <c r="CT25" s="657"/>
      <c r="CU25" s="657"/>
      <c r="CV25" s="657"/>
      <c r="CW25" s="657"/>
      <c r="CX25" s="657"/>
      <c r="CY25" s="658"/>
      <c r="CZ25" s="659">
        <v>15.5</v>
      </c>
      <c r="DA25" s="660"/>
      <c r="DB25" s="660"/>
      <c r="DC25" s="661"/>
      <c r="DD25" s="634">
        <v>2984694</v>
      </c>
      <c r="DE25" s="657"/>
      <c r="DF25" s="657"/>
      <c r="DG25" s="657"/>
      <c r="DH25" s="657"/>
      <c r="DI25" s="657"/>
      <c r="DJ25" s="657"/>
      <c r="DK25" s="658"/>
      <c r="DL25" s="634">
        <v>2822602</v>
      </c>
      <c r="DM25" s="657"/>
      <c r="DN25" s="657"/>
      <c r="DO25" s="657"/>
      <c r="DP25" s="657"/>
      <c r="DQ25" s="657"/>
      <c r="DR25" s="657"/>
      <c r="DS25" s="657"/>
      <c r="DT25" s="657"/>
      <c r="DU25" s="657"/>
      <c r="DV25" s="658"/>
      <c r="DW25" s="630">
        <v>23.2</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2224186</v>
      </c>
      <c r="CS26" s="626"/>
      <c r="CT26" s="626"/>
      <c r="CU26" s="626"/>
      <c r="CV26" s="626"/>
      <c r="CW26" s="626"/>
      <c r="CX26" s="626"/>
      <c r="CY26" s="627"/>
      <c r="CZ26" s="659">
        <v>10.4</v>
      </c>
      <c r="DA26" s="660"/>
      <c r="DB26" s="660"/>
      <c r="DC26" s="661"/>
      <c r="DD26" s="634">
        <v>1941439</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1618197</v>
      </c>
      <c r="S27" s="626"/>
      <c r="T27" s="626"/>
      <c r="U27" s="626"/>
      <c r="V27" s="626"/>
      <c r="W27" s="626"/>
      <c r="X27" s="626"/>
      <c r="Y27" s="627"/>
      <c r="Z27" s="628">
        <v>7.5</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3583049</v>
      </c>
      <c r="BH27" s="626"/>
      <c r="BI27" s="626"/>
      <c r="BJ27" s="626"/>
      <c r="BK27" s="626"/>
      <c r="BL27" s="626"/>
      <c r="BM27" s="626"/>
      <c r="BN27" s="627"/>
      <c r="BO27" s="628">
        <v>100</v>
      </c>
      <c r="BP27" s="628"/>
      <c r="BQ27" s="628"/>
      <c r="BR27" s="628"/>
      <c r="BS27" s="634">
        <v>52057</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3763395</v>
      </c>
      <c r="CS27" s="657"/>
      <c r="CT27" s="657"/>
      <c r="CU27" s="657"/>
      <c r="CV27" s="657"/>
      <c r="CW27" s="657"/>
      <c r="CX27" s="657"/>
      <c r="CY27" s="658"/>
      <c r="CZ27" s="659">
        <v>17.7</v>
      </c>
      <c r="DA27" s="660"/>
      <c r="DB27" s="660"/>
      <c r="DC27" s="661"/>
      <c r="DD27" s="634">
        <v>1090697</v>
      </c>
      <c r="DE27" s="657"/>
      <c r="DF27" s="657"/>
      <c r="DG27" s="657"/>
      <c r="DH27" s="657"/>
      <c r="DI27" s="657"/>
      <c r="DJ27" s="657"/>
      <c r="DK27" s="658"/>
      <c r="DL27" s="634">
        <v>1088934</v>
      </c>
      <c r="DM27" s="657"/>
      <c r="DN27" s="657"/>
      <c r="DO27" s="657"/>
      <c r="DP27" s="657"/>
      <c r="DQ27" s="657"/>
      <c r="DR27" s="657"/>
      <c r="DS27" s="657"/>
      <c r="DT27" s="657"/>
      <c r="DU27" s="657"/>
      <c r="DV27" s="658"/>
      <c r="DW27" s="630">
        <v>9</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68249</v>
      </c>
      <c r="S28" s="626"/>
      <c r="T28" s="626"/>
      <c r="U28" s="626"/>
      <c r="V28" s="626"/>
      <c r="W28" s="626"/>
      <c r="X28" s="626"/>
      <c r="Y28" s="627"/>
      <c r="Z28" s="628">
        <v>0.3</v>
      </c>
      <c r="AA28" s="628"/>
      <c r="AB28" s="628"/>
      <c r="AC28" s="628"/>
      <c r="AD28" s="629">
        <v>22559</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2506661</v>
      </c>
      <c r="CS28" s="626"/>
      <c r="CT28" s="626"/>
      <c r="CU28" s="626"/>
      <c r="CV28" s="626"/>
      <c r="CW28" s="626"/>
      <c r="CX28" s="626"/>
      <c r="CY28" s="627"/>
      <c r="CZ28" s="659">
        <v>11.8</v>
      </c>
      <c r="DA28" s="660"/>
      <c r="DB28" s="660"/>
      <c r="DC28" s="661"/>
      <c r="DD28" s="634">
        <v>2480947</v>
      </c>
      <c r="DE28" s="626"/>
      <c r="DF28" s="626"/>
      <c r="DG28" s="626"/>
      <c r="DH28" s="626"/>
      <c r="DI28" s="626"/>
      <c r="DJ28" s="626"/>
      <c r="DK28" s="627"/>
      <c r="DL28" s="634">
        <v>2480947</v>
      </c>
      <c r="DM28" s="626"/>
      <c r="DN28" s="626"/>
      <c r="DO28" s="626"/>
      <c r="DP28" s="626"/>
      <c r="DQ28" s="626"/>
      <c r="DR28" s="626"/>
      <c r="DS28" s="626"/>
      <c r="DT28" s="626"/>
      <c r="DU28" s="626"/>
      <c r="DV28" s="627"/>
      <c r="DW28" s="630">
        <v>20.399999999999999</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78571</v>
      </c>
      <c r="S29" s="626"/>
      <c r="T29" s="626"/>
      <c r="U29" s="626"/>
      <c r="V29" s="626"/>
      <c r="W29" s="626"/>
      <c r="X29" s="626"/>
      <c r="Y29" s="627"/>
      <c r="Z29" s="628">
        <v>0.4</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2506319</v>
      </c>
      <c r="CS29" s="657"/>
      <c r="CT29" s="657"/>
      <c r="CU29" s="657"/>
      <c r="CV29" s="657"/>
      <c r="CW29" s="657"/>
      <c r="CX29" s="657"/>
      <c r="CY29" s="658"/>
      <c r="CZ29" s="659">
        <v>11.8</v>
      </c>
      <c r="DA29" s="660"/>
      <c r="DB29" s="660"/>
      <c r="DC29" s="661"/>
      <c r="DD29" s="634">
        <v>2480605</v>
      </c>
      <c r="DE29" s="657"/>
      <c r="DF29" s="657"/>
      <c r="DG29" s="657"/>
      <c r="DH29" s="657"/>
      <c r="DI29" s="657"/>
      <c r="DJ29" s="657"/>
      <c r="DK29" s="658"/>
      <c r="DL29" s="634">
        <v>2480605</v>
      </c>
      <c r="DM29" s="657"/>
      <c r="DN29" s="657"/>
      <c r="DO29" s="657"/>
      <c r="DP29" s="657"/>
      <c r="DQ29" s="657"/>
      <c r="DR29" s="657"/>
      <c r="DS29" s="657"/>
      <c r="DT29" s="657"/>
      <c r="DU29" s="657"/>
      <c r="DV29" s="658"/>
      <c r="DW29" s="630">
        <v>20.399999999999999</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543931</v>
      </c>
      <c r="S30" s="626"/>
      <c r="T30" s="626"/>
      <c r="U30" s="626"/>
      <c r="V30" s="626"/>
      <c r="W30" s="626"/>
      <c r="X30" s="626"/>
      <c r="Y30" s="627"/>
      <c r="Z30" s="628">
        <v>2.5</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99.1</v>
      </c>
      <c r="BH30" s="684"/>
      <c r="BI30" s="684"/>
      <c r="BJ30" s="684"/>
      <c r="BK30" s="684"/>
      <c r="BL30" s="684"/>
      <c r="BM30" s="620">
        <v>96.7</v>
      </c>
      <c r="BN30" s="684"/>
      <c r="BO30" s="684"/>
      <c r="BP30" s="684"/>
      <c r="BQ30" s="685"/>
      <c r="BR30" s="683">
        <v>98.9</v>
      </c>
      <c r="BS30" s="684"/>
      <c r="BT30" s="684"/>
      <c r="BU30" s="684"/>
      <c r="BV30" s="684"/>
      <c r="BW30" s="684"/>
      <c r="BX30" s="620">
        <v>96.1</v>
      </c>
      <c r="BY30" s="684"/>
      <c r="BZ30" s="684"/>
      <c r="CA30" s="684"/>
      <c r="CB30" s="685"/>
      <c r="CD30" s="688"/>
      <c r="CE30" s="689"/>
      <c r="CF30" s="639" t="s">
        <v>292</v>
      </c>
      <c r="CG30" s="640"/>
      <c r="CH30" s="640"/>
      <c r="CI30" s="640"/>
      <c r="CJ30" s="640"/>
      <c r="CK30" s="640"/>
      <c r="CL30" s="640"/>
      <c r="CM30" s="640"/>
      <c r="CN30" s="640"/>
      <c r="CO30" s="640"/>
      <c r="CP30" s="640"/>
      <c r="CQ30" s="641"/>
      <c r="CR30" s="625">
        <v>2230017</v>
      </c>
      <c r="CS30" s="626"/>
      <c r="CT30" s="626"/>
      <c r="CU30" s="626"/>
      <c r="CV30" s="626"/>
      <c r="CW30" s="626"/>
      <c r="CX30" s="626"/>
      <c r="CY30" s="627"/>
      <c r="CZ30" s="659">
        <v>10.5</v>
      </c>
      <c r="DA30" s="660"/>
      <c r="DB30" s="660"/>
      <c r="DC30" s="661"/>
      <c r="DD30" s="634">
        <v>2204355</v>
      </c>
      <c r="DE30" s="626"/>
      <c r="DF30" s="626"/>
      <c r="DG30" s="626"/>
      <c r="DH30" s="626"/>
      <c r="DI30" s="626"/>
      <c r="DJ30" s="626"/>
      <c r="DK30" s="627"/>
      <c r="DL30" s="634">
        <v>2204355</v>
      </c>
      <c r="DM30" s="626"/>
      <c r="DN30" s="626"/>
      <c r="DO30" s="626"/>
      <c r="DP30" s="626"/>
      <c r="DQ30" s="626"/>
      <c r="DR30" s="626"/>
      <c r="DS30" s="626"/>
      <c r="DT30" s="626"/>
      <c r="DU30" s="626"/>
      <c r="DV30" s="627"/>
      <c r="DW30" s="630">
        <v>18.100000000000001</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145819</v>
      </c>
      <c r="S31" s="626"/>
      <c r="T31" s="626"/>
      <c r="U31" s="626"/>
      <c r="V31" s="626"/>
      <c r="W31" s="626"/>
      <c r="X31" s="626"/>
      <c r="Y31" s="627"/>
      <c r="Z31" s="628">
        <v>0.7</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99.4</v>
      </c>
      <c r="BH31" s="657"/>
      <c r="BI31" s="657"/>
      <c r="BJ31" s="657"/>
      <c r="BK31" s="657"/>
      <c r="BL31" s="657"/>
      <c r="BM31" s="631">
        <v>98.3</v>
      </c>
      <c r="BN31" s="681"/>
      <c r="BO31" s="681"/>
      <c r="BP31" s="681"/>
      <c r="BQ31" s="682"/>
      <c r="BR31" s="680">
        <v>99.4</v>
      </c>
      <c r="BS31" s="657"/>
      <c r="BT31" s="657"/>
      <c r="BU31" s="657"/>
      <c r="BV31" s="657"/>
      <c r="BW31" s="657"/>
      <c r="BX31" s="631">
        <v>98.1</v>
      </c>
      <c r="BY31" s="681"/>
      <c r="BZ31" s="681"/>
      <c r="CA31" s="681"/>
      <c r="CB31" s="682"/>
      <c r="CD31" s="688"/>
      <c r="CE31" s="689"/>
      <c r="CF31" s="639" t="s">
        <v>296</v>
      </c>
      <c r="CG31" s="640"/>
      <c r="CH31" s="640"/>
      <c r="CI31" s="640"/>
      <c r="CJ31" s="640"/>
      <c r="CK31" s="640"/>
      <c r="CL31" s="640"/>
      <c r="CM31" s="640"/>
      <c r="CN31" s="640"/>
      <c r="CO31" s="640"/>
      <c r="CP31" s="640"/>
      <c r="CQ31" s="641"/>
      <c r="CR31" s="625">
        <v>276302</v>
      </c>
      <c r="CS31" s="657"/>
      <c r="CT31" s="657"/>
      <c r="CU31" s="657"/>
      <c r="CV31" s="657"/>
      <c r="CW31" s="657"/>
      <c r="CX31" s="657"/>
      <c r="CY31" s="658"/>
      <c r="CZ31" s="659">
        <v>1.3</v>
      </c>
      <c r="DA31" s="660"/>
      <c r="DB31" s="660"/>
      <c r="DC31" s="661"/>
      <c r="DD31" s="634">
        <v>276250</v>
      </c>
      <c r="DE31" s="657"/>
      <c r="DF31" s="657"/>
      <c r="DG31" s="657"/>
      <c r="DH31" s="657"/>
      <c r="DI31" s="657"/>
      <c r="DJ31" s="657"/>
      <c r="DK31" s="658"/>
      <c r="DL31" s="634">
        <v>276250</v>
      </c>
      <c r="DM31" s="657"/>
      <c r="DN31" s="657"/>
      <c r="DO31" s="657"/>
      <c r="DP31" s="657"/>
      <c r="DQ31" s="657"/>
      <c r="DR31" s="657"/>
      <c r="DS31" s="657"/>
      <c r="DT31" s="657"/>
      <c r="DU31" s="657"/>
      <c r="DV31" s="658"/>
      <c r="DW31" s="630">
        <v>2.2999999999999998</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608503</v>
      </c>
      <c r="S32" s="626"/>
      <c r="T32" s="626"/>
      <c r="U32" s="626"/>
      <c r="V32" s="626"/>
      <c r="W32" s="626"/>
      <c r="X32" s="626"/>
      <c r="Y32" s="627"/>
      <c r="Z32" s="628">
        <v>2.8</v>
      </c>
      <c r="AA32" s="628"/>
      <c r="AB32" s="628"/>
      <c r="AC32" s="628"/>
      <c r="AD32" s="629">
        <v>398</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98.5</v>
      </c>
      <c r="BH32" s="693"/>
      <c r="BI32" s="693"/>
      <c r="BJ32" s="693"/>
      <c r="BK32" s="693"/>
      <c r="BL32" s="693"/>
      <c r="BM32" s="694">
        <v>94.5</v>
      </c>
      <c r="BN32" s="693"/>
      <c r="BO32" s="693"/>
      <c r="BP32" s="693"/>
      <c r="BQ32" s="695"/>
      <c r="BR32" s="692">
        <v>98.2</v>
      </c>
      <c r="BS32" s="693"/>
      <c r="BT32" s="693"/>
      <c r="BU32" s="693"/>
      <c r="BV32" s="693"/>
      <c r="BW32" s="693"/>
      <c r="BX32" s="694">
        <v>93.4</v>
      </c>
      <c r="BY32" s="693"/>
      <c r="BZ32" s="693"/>
      <c r="CA32" s="693"/>
      <c r="CB32" s="695"/>
      <c r="CD32" s="690"/>
      <c r="CE32" s="691"/>
      <c r="CF32" s="639" t="s">
        <v>299</v>
      </c>
      <c r="CG32" s="640"/>
      <c r="CH32" s="640"/>
      <c r="CI32" s="640"/>
      <c r="CJ32" s="640"/>
      <c r="CK32" s="640"/>
      <c r="CL32" s="640"/>
      <c r="CM32" s="640"/>
      <c r="CN32" s="640"/>
      <c r="CO32" s="640"/>
      <c r="CP32" s="640"/>
      <c r="CQ32" s="641"/>
      <c r="CR32" s="625">
        <v>342</v>
      </c>
      <c r="CS32" s="626"/>
      <c r="CT32" s="626"/>
      <c r="CU32" s="626"/>
      <c r="CV32" s="626"/>
      <c r="CW32" s="626"/>
      <c r="CX32" s="626"/>
      <c r="CY32" s="627"/>
      <c r="CZ32" s="659">
        <v>0</v>
      </c>
      <c r="DA32" s="660"/>
      <c r="DB32" s="660"/>
      <c r="DC32" s="661"/>
      <c r="DD32" s="634">
        <v>342</v>
      </c>
      <c r="DE32" s="626"/>
      <c r="DF32" s="626"/>
      <c r="DG32" s="626"/>
      <c r="DH32" s="626"/>
      <c r="DI32" s="626"/>
      <c r="DJ32" s="626"/>
      <c r="DK32" s="627"/>
      <c r="DL32" s="634">
        <v>342</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1890400</v>
      </c>
      <c r="S33" s="626"/>
      <c r="T33" s="626"/>
      <c r="U33" s="626"/>
      <c r="V33" s="626"/>
      <c r="W33" s="626"/>
      <c r="X33" s="626"/>
      <c r="Y33" s="627"/>
      <c r="Z33" s="628">
        <v>8.6999999999999993</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8562205</v>
      </c>
      <c r="CS33" s="657"/>
      <c r="CT33" s="657"/>
      <c r="CU33" s="657"/>
      <c r="CV33" s="657"/>
      <c r="CW33" s="657"/>
      <c r="CX33" s="657"/>
      <c r="CY33" s="658"/>
      <c r="CZ33" s="659">
        <v>40.200000000000003</v>
      </c>
      <c r="DA33" s="660"/>
      <c r="DB33" s="660"/>
      <c r="DC33" s="661"/>
      <c r="DD33" s="634">
        <v>6357823</v>
      </c>
      <c r="DE33" s="657"/>
      <c r="DF33" s="657"/>
      <c r="DG33" s="657"/>
      <c r="DH33" s="657"/>
      <c r="DI33" s="657"/>
      <c r="DJ33" s="657"/>
      <c r="DK33" s="658"/>
      <c r="DL33" s="634">
        <v>4735285</v>
      </c>
      <c r="DM33" s="657"/>
      <c r="DN33" s="657"/>
      <c r="DO33" s="657"/>
      <c r="DP33" s="657"/>
      <c r="DQ33" s="657"/>
      <c r="DR33" s="657"/>
      <c r="DS33" s="657"/>
      <c r="DT33" s="657"/>
      <c r="DU33" s="657"/>
      <c r="DV33" s="658"/>
      <c r="DW33" s="630">
        <v>39</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2596609</v>
      </c>
      <c r="CS34" s="626"/>
      <c r="CT34" s="626"/>
      <c r="CU34" s="626"/>
      <c r="CV34" s="626"/>
      <c r="CW34" s="626"/>
      <c r="CX34" s="626"/>
      <c r="CY34" s="627"/>
      <c r="CZ34" s="659">
        <v>12.2</v>
      </c>
      <c r="DA34" s="660"/>
      <c r="DB34" s="660"/>
      <c r="DC34" s="661"/>
      <c r="DD34" s="634">
        <v>1829648</v>
      </c>
      <c r="DE34" s="626"/>
      <c r="DF34" s="626"/>
      <c r="DG34" s="626"/>
      <c r="DH34" s="626"/>
      <c r="DI34" s="626"/>
      <c r="DJ34" s="626"/>
      <c r="DK34" s="627"/>
      <c r="DL34" s="634">
        <v>1287375</v>
      </c>
      <c r="DM34" s="626"/>
      <c r="DN34" s="626"/>
      <c r="DO34" s="626"/>
      <c r="DP34" s="626"/>
      <c r="DQ34" s="626"/>
      <c r="DR34" s="626"/>
      <c r="DS34" s="626"/>
      <c r="DT34" s="626"/>
      <c r="DU34" s="626"/>
      <c r="DV34" s="627"/>
      <c r="DW34" s="630">
        <v>10.6</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556900</v>
      </c>
      <c r="S35" s="626"/>
      <c r="T35" s="626"/>
      <c r="U35" s="626"/>
      <c r="V35" s="626"/>
      <c r="W35" s="626"/>
      <c r="X35" s="626"/>
      <c r="Y35" s="627"/>
      <c r="Z35" s="628">
        <v>2.6</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2556992</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35378</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268823</v>
      </c>
      <c r="CS35" s="657"/>
      <c r="CT35" s="657"/>
      <c r="CU35" s="657"/>
      <c r="CV35" s="657"/>
      <c r="CW35" s="657"/>
      <c r="CX35" s="657"/>
      <c r="CY35" s="658"/>
      <c r="CZ35" s="659">
        <v>1.3</v>
      </c>
      <c r="DA35" s="660"/>
      <c r="DB35" s="660"/>
      <c r="DC35" s="661"/>
      <c r="DD35" s="634">
        <v>210869</v>
      </c>
      <c r="DE35" s="657"/>
      <c r="DF35" s="657"/>
      <c r="DG35" s="657"/>
      <c r="DH35" s="657"/>
      <c r="DI35" s="657"/>
      <c r="DJ35" s="657"/>
      <c r="DK35" s="658"/>
      <c r="DL35" s="634">
        <v>176161</v>
      </c>
      <c r="DM35" s="657"/>
      <c r="DN35" s="657"/>
      <c r="DO35" s="657"/>
      <c r="DP35" s="657"/>
      <c r="DQ35" s="657"/>
      <c r="DR35" s="657"/>
      <c r="DS35" s="657"/>
      <c r="DT35" s="657"/>
      <c r="DU35" s="657"/>
      <c r="DV35" s="658"/>
      <c r="DW35" s="630">
        <v>1.5</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21702595</v>
      </c>
      <c r="S36" s="698"/>
      <c r="T36" s="698"/>
      <c r="U36" s="698"/>
      <c r="V36" s="698"/>
      <c r="W36" s="698"/>
      <c r="X36" s="698"/>
      <c r="Y36" s="699"/>
      <c r="Z36" s="700">
        <v>100</v>
      </c>
      <c r="AA36" s="700"/>
      <c r="AB36" s="700"/>
      <c r="AC36" s="700"/>
      <c r="AD36" s="701">
        <v>11591950</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387372</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-58915</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2991747</v>
      </c>
      <c r="CS36" s="626"/>
      <c r="CT36" s="626"/>
      <c r="CU36" s="626"/>
      <c r="CV36" s="626"/>
      <c r="CW36" s="626"/>
      <c r="CX36" s="626"/>
      <c r="CY36" s="627"/>
      <c r="CZ36" s="659">
        <v>14</v>
      </c>
      <c r="DA36" s="660"/>
      <c r="DB36" s="660"/>
      <c r="DC36" s="661"/>
      <c r="DD36" s="634">
        <v>2291053</v>
      </c>
      <c r="DE36" s="626"/>
      <c r="DF36" s="626"/>
      <c r="DG36" s="626"/>
      <c r="DH36" s="626"/>
      <c r="DI36" s="626"/>
      <c r="DJ36" s="626"/>
      <c r="DK36" s="627"/>
      <c r="DL36" s="634">
        <v>1624586</v>
      </c>
      <c r="DM36" s="626"/>
      <c r="DN36" s="626"/>
      <c r="DO36" s="626"/>
      <c r="DP36" s="626"/>
      <c r="DQ36" s="626"/>
      <c r="DR36" s="626"/>
      <c r="DS36" s="626"/>
      <c r="DT36" s="626"/>
      <c r="DU36" s="626"/>
      <c r="DV36" s="627"/>
      <c r="DW36" s="630">
        <v>13.4</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364387</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5853</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1273471</v>
      </c>
      <c r="CS37" s="657"/>
      <c r="CT37" s="657"/>
      <c r="CU37" s="657"/>
      <c r="CV37" s="657"/>
      <c r="CW37" s="657"/>
      <c r="CX37" s="657"/>
      <c r="CY37" s="658"/>
      <c r="CZ37" s="659">
        <v>6</v>
      </c>
      <c r="DA37" s="660"/>
      <c r="DB37" s="660"/>
      <c r="DC37" s="661"/>
      <c r="DD37" s="634">
        <v>1272155</v>
      </c>
      <c r="DE37" s="657"/>
      <c r="DF37" s="657"/>
      <c r="DG37" s="657"/>
      <c r="DH37" s="657"/>
      <c r="DI37" s="657"/>
      <c r="DJ37" s="657"/>
      <c r="DK37" s="658"/>
      <c r="DL37" s="634">
        <v>1230065</v>
      </c>
      <c r="DM37" s="657"/>
      <c r="DN37" s="657"/>
      <c r="DO37" s="657"/>
      <c r="DP37" s="657"/>
      <c r="DQ37" s="657"/>
      <c r="DR37" s="657"/>
      <c r="DS37" s="657"/>
      <c r="DT37" s="657"/>
      <c r="DU37" s="657"/>
      <c r="DV37" s="658"/>
      <c r="DW37" s="630">
        <v>10.1</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178895</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9338</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2154157</v>
      </c>
      <c r="CS38" s="626"/>
      <c r="CT38" s="626"/>
      <c r="CU38" s="626"/>
      <c r="CV38" s="626"/>
      <c r="CW38" s="626"/>
      <c r="CX38" s="626"/>
      <c r="CY38" s="627"/>
      <c r="CZ38" s="659">
        <v>10.1</v>
      </c>
      <c r="DA38" s="660"/>
      <c r="DB38" s="660"/>
      <c r="DC38" s="661"/>
      <c r="DD38" s="634">
        <v>1848598</v>
      </c>
      <c r="DE38" s="626"/>
      <c r="DF38" s="626"/>
      <c r="DG38" s="626"/>
      <c r="DH38" s="626"/>
      <c r="DI38" s="626"/>
      <c r="DJ38" s="626"/>
      <c r="DK38" s="627"/>
      <c r="DL38" s="634">
        <v>1611574</v>
      </c>
      <c r="DM38" s="626"/>
      <c r="DN38" s="626"/>
      <c r="DO38" s="626"/>
      <c r="DP38" s="626"/>
      <c r="DQ38" s="626"/>
      <c r="DR38" s="626"/>
      <c r="DS38" s="626"/>
      <c r="DT38" s="626"/>
      <c r="DU38" s="626"/>
      <c r="DV38" s="627"/>
      <c r="DW38" s="630">
        <v>13.3</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v>15463</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82</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465230</v>
      </c>
      <c r="CS39" s="657"/>
      <c r="CT39" s="657"/>
      <c r="CU39" s="657"/>
      <c r="CV39" s="657"/>
      <c r="CW39" s="657"/>
      <c r="CX39" s="657"/>
      <c r="CY39" s="658"/>
      <c r="CZ39" s="659">
        <v>2.2000000000000002</v>
      </c>
      <c r="DA39" s="660"/>
      <c r="DB39" s="660"/>
      <c r="DC39" s="661"/>
      <c r="DD39" s="634">
        <v>132596</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439955</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126</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85639</v>
      </c>
      <c r="CS40" s="626"/>
      <c r="CT40" s="626"/>
      <c r="CU40" s="626"/>
      <c r="CV40" s="626"/>
      <c r="CW40" s="626"/>
      <c r="CX40" s="626"/>
      <c r="CY40" s="627"/>
      <c r="CZ40" s="659">
        <v>0.4</v>
      </c>
      <c r="DA40" s="660"/>
      <c r="DB40" s="660"/>
      <c r="DC40" s="661"/>
      <c r="DD40" s="634">
        <v>45059</v>
      </c>
      <c r="DE40" s="626"/>
      <c r="DF40" s="626"/>
      <c r="DG40" s="626"/>
      <c r="DH40" s="626"/>
      <c r="DI40" s="626"/>
      <c r="DJ40" s="626"/>
      <c r="DK40" s="627"/>
      <c r="DL40" s="634">
        <v>35589</v>
      </c>
      <c r="DM40" s="626"/>
      <c r="DN40" s="626"/>
      <c r="DO40" s="626"/>
      <c r="DP40" s="626"/>
      <c r="DQ40" s="626"/>
      <c r="DR40" s="626"/>
      <c r="DS40" s="626"/>
      <c r="DT40" s="626"/>
      <c r="DU40" s="626"/>
      <c r="DV40" s="627"/>
      <c r="DW40" s="630">
        <v>0.3</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1170920</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305</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3154966</v>
      </c>
      <c r="CS42" s="626"/>
      <c r="CT42" s="626"/>
      <c r="CU42" s="626"/>
      <c r="CV42" s="626"/>
      <c r="CW42" s="626"/>
      <c r="CX42" s="626"/>
      <c r="CY42" s="627"/>
      <c r="CZ42" s="659">
        <v>14.8</v>
      </c>
      <c r="DA42" s="708"/>
      <c r="DB42" s="708"/>
      <c r="DC42" s="709"/>
      <c r="DD42" s="634">
        <v>396502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13846</v>
      </c>
      <c r="CS43" s="657"/>
      <c r="CT43" s="657"/>
      <c r="CU43" s="657"/>
      <c r="CV43" s="657"/>
      <c r="CW43" s="657"/>
      <c r="CX43" s="657"/>
      <c r="CY43" s="658"/>
      <c r="CZ43" s="659">
        <v>0.1</v>
      </c>
      <c r="DA43" s="660"/>
      <c r="DB43" s="660"/>
      <c r="DC43" s="661"/>
      <c r="DD43" s="634" t="s">
        <v>112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3012257</v>
      </c>
      <c r="CS44" s="626"/>
      <c r="CT44" s="626"/>
      <c r="CU44" s="626"/>
      <c r="CV44" s="626"/>
      <c r="CW44" s="626"/>
      <c r="CX44" s="626"/>
      <c r="CY44" s="627"/>
      <c r="CZ44" s="659">
        <v>14.1</v>
      </c>
      <c r="DA44" s="708"/>
      <c r="DB44" s="708"/>
      <c r="DC44" s="709"/>
      <c r="DD44" s="634">
        <v>384037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1991754</v>
      </c>
      <c r="CS45" s="657"/>
      <c r="CT45" s="657"/>
      <c r="CU45" s="657"/>
      <c r="CV45" s="657"/>
      <c r="CW45" s="657"/>
      <c r="CX45" s="657"/>
      <c r="CY45" s="658"/>
      <c r="CZ45" s="659">
        <v>9.4</v>
      </c>
      <c r="DA45" s="660"/>
      <c r="DB45" s="660"/>
      <c r="DC45" s="661"/>
      <c r="DD45" s="634">
        <v>105709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906569</v>
      </c>
      <c r="CS46" s="626"/>
      <c r="CT46" s="626"/>
      <c r="CU46" s="626"/>
      <c r="CV46" s="626"/>
      <c r="CW46" s="626"/>
      <c r="CX46" s="626"/>
      <c r="CY46" s="627"/>
      <c r="CZ46" s="659">
        <v>4.3</v>
      </c>
      <c r="DA46" s="708"/>
      <c r="DB46" s="708"/>
      <c r="DC46" s="709"/>
      <c r="DD46" s="634">
        <v>261124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142709</v>
      </c>
      <c r="CS47" s="657"/>
      <c r="CT47" s="657"/>
      <c r="CU47" s="657"/>
      <c r="CV47" s="657"/>
      <c r="CW47" s="657"/>
      <c r="CX47" s="657"/>
      <c r="CY47" s="658"/>
      <c r="CZ47" s="659">
        <v>0.7</v>
      </c>
      <c r="DA47" s="660"/>
      <c r="DB47" s="660"/>
      <c r="DC47" s="661"/>
      <c r="DD47" s="634">
        <v>12465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21296327</v>
      </c>
      <c r="CS49" s="693"/>
      <c r="CT49" s="693"/>
      <c r="CU49" s="693"/>
      <c r="CV49" s="693"/>
      <c r="CW49" s="693"/>
      <c r="CX49" s="693"/>
      <c r="CY49" s="720"/>
      <c r="CZ49" s="721">
        <v>100</v>
      </c>
      <c r="DA49" s="722"/>
      <c r="DB49" s="722"/>
      <c r="DC49" s="723"/>
      <c r="DD49" s="724">
        <v>13310663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21548</v>
      </c>
      <c r="R7" s="755"/>
      <c r="S7" s="755"/>
      <c r="T7" s="755"/>
      <c r="U7" s="755"/>
      <c r="V7" s="755">
        <v>21146</v>
      </c>
      <c r="W7" s="755"/>
      <c r="X7" s="755"/>
      <c r="Y7" s="755"/>
      <c r="Z7" s="755"/>
      <c r="AA7" s="755">
        <v>402</v>
      </c>
      <c r="AB7" s="755"/>
      <c r="AC7" s="755"/>
      <c r="AD7" s="755"/>
      <c r="AE7" s="756"/>
      <c r="AF7" s="757">
        <v>237</v>
      </c>
      <c r="AG7" s="758"/>
      <c r="AH7" s="758"/>
      <c r="AI7" s="758"/>
      <c r="AJ7" s="759"/>
      <c r="AK7" s="794">
        <v>202</v>
      </c>
      <c r="AL7" s="795"/>
      <c r="AM7" s="795"/>
      <c r="AN7" s="795"/>
      <c r="AO7" s="795"/>
      <c r="AP7" s="795">
        <v>26512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564</v>
      </c>
      <c r="BT7" s="799"/>
      <c r="BU7" s="799"/>
      <c r="BV7" s="799"/>
      <c r="BW7" s="799"/>
      <c r="BX7" s="799"/>
      <c r="BY7" s="799"/>
      <c r="BZ7" s="799"/>
      <c r="CA7" s="799"/>
      <c r="CB7" s="799"/>
      <c r="CC7" s="799"/>
      <c r="CD7" s="799"/>
      <c r="CE7" s="799"/>
      <c r="CF7" s="799"/>
      <c r="CG7" s="800"/>
      <c r="CH7" s="791">
        <v>1</v>
      </c>
      <c r="CI7" s="792"/>
      <c r="CJ7" s="792"/>
      <c r="CK7" s="792"/>
      <c r="CL7" s="793"/>
      <c r="CM7" s="791">
        <v>36</v>
      </c>
      <c r="CN7" s="792"/>
      <c r="CO7" s="792"/>
      <c r="CP7" s="792"/>
      <c r="CQ7" s="793"/>
      <c r="CR7" s="791">
        <v>16</v>
      </c>
      <c r="CS7" s="792"/>
      <c r="CT7" s="792"/>
      <c r="CU7" s="792"/>
      <c r="CV7" s="793"/>
      <c r="CW7" s="791">
        <v>0</v>
      </c>
      <c r="CX7" s="792"/>
      <c r="CY7" s="792"/>
      <c r="CZ7" s="792"/>
      <c r="DA7" s="793"/>
      <c r="DB7" s="791">
        <v>0</v>
      </c>
      <c r="DC7" s="792"/>
      <c r="DD7" s="792"/>
      <c r="DE7" s="792"/>
      <c r="DF7" s="793"/>
      <c r="DG7" s="791">
        <v>0</v>
      </c>
      <c r="DH7" s="792"/>
      <c r="DI7" s="792"/>
      <c r="DJ7" s="792"/>
      <c r="DK7" s="793"/>
      <c r="DL7" s="791">
        <v>0</v>
      </c>
      <c r="DM7" s="792"/>
      <c r="DN7" s="792"/>
      <c r="DO7" s="792"/>
      <c r="DP7" s="793"/>
      <c r="DQ7" s="791">
        <v>0</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5</v>
      </c>
      <c r="R8" s="779"/>
      <c r="S8" s="779"/>
      <c r="T8" s="779"/>
      <c r="U8" s="779"/>
      <c r="V8" s="779">
        <v>5</v>
      </c>
      <c r="W8" s="779"/>
      <c r="X8" s="779"/>
      <c r="Y8" s="779"/>
      <c r="Z8" s="779"/>
      <c r="AA8" s="779">
        <v>0</v>
      </c>
      <c r="AB8" s="779"/>
      <c r="AC8" s="779"/>
      <c r="AD8" s="779"/>
      <c r="AE8" s="780"/>
      <c r="AF8" s="781" t="s">
        <v>367</v>
      </c>
      <c r="AG8" s="782"/>
      <c r="AH8" s="782"/>
      <c r="AI8" s="782"/>
      <c r="AJ8" s="783"/>
      <c r="AK8" s="784">
        <v>2</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565</v>
      </c>
      <c r="BT8" s="789"/>
      <c r="BU8" s="789"/>
      <c r="BV8" s="789"/>
      <c r="BW8" s="789"/>
      <c r="BX8" s="789"/>
      <c r="BY8" s="789"/>
      <c r="BZ8" s="789"/>
      <c r="CA8" s="789"/>
      <c r="CB8" s="789"/>
      <c r="CC8" s="789"/>
      <c r="CD8" s="789"/>
      <c r="CE8" s="789"/>
      <c r="CF8" s="789"/>
      <c r="CG8" s="790"/>
      <c r="CH8" s="801">
        <v>2</v>
      </c>
      <c r="CI8" s="802"/>
      <c r="CJ8" s="802"/>
      <c r="CK8" s="802"/>
      <c r="CL8" s="803"/>
      <c r="CM8" s="801">
        <v>87</v>
      </c>
      <c r="CN8" s="802"/>
      <c r="CO8" s="802"/>
      <c r="CP8" s="802"/>
      <c r="CQ8" s="803"/>
      <c r="CR8" s="801">
        <v>70</v>
      </c>
      <c r="CS8" s="802"/>
      <c r="CT8" s="802"/>
      <c r="CU8" s="802"/>
      <c r="CV8" s="803"/>
      <c r="CW8" s="801">
        <v>0</v>
      </c>
      <c r="CX8" s="802"/>
      <c r="CY8" s="802"/>
      <c r="CZ8" s="802"/>
      <c r="DA8" s="803"/>
      <c r="DB8" s="801">
        <v>0</v>
      </c>
      <c r="DC8" s="802"/>
      <c r="DD8" s="802"/>
      <c r="DE8" s="802"/>
      <c r="DF8" s="803"/>
      <c r="DG8" s="801">
        <v>0</v>
      </c>
      <c r="DH8" s="802"/>
      <c r="DI8" s="802"/>
      <c r="DJ8" s="802"/>
      <c r="DK8" s="803"/>
      <c r="DL8" s="801">
        <v>0</v>
      </c>
      <c r="DM8" s="802"/>
      <c r="DN8" s="802"/>
      <c r="DO8" s="802"/>
      <c r="DP8" s="803"/>
      <c r="DQ8" s="801">
        <v>0</v>
      </c>
      <c r="DR8" s="802"/>
      <c r="DS8" s="802"/>
      <c r="DT8" s="802"/>
      <c r="DU8" s="803"/>
      <c r="DV8" s="804"/>
      <c r="DW8" s="805"/>
      <c r="DX8" s="805"/>
      <c r="DY8" s="805"/>
      <c r="DZ8" s="806"/>
      <c r="EA8" s="207"/>
    </row>
    <row r="9" spans="1:131" s="208" customFormat="1" ht="26.25" customHeight="1" x14ac:dyDescent="0.15">
      <c r="A9" s="214">
        <v>3</v>
      </c>
      <c r="B9" s="775" t="s">
        <v>368</v>
      </c>
      <c r="C9" s="776"/>
      <c r="D9" s="776"/>
      <c r="E9" s="776"/>
      <c r="F9" s="776"/>
      <c r="G9" s="776"/>
      <c r="H9" s="776"/>
      <c r="I9" s="776"/>
      <c r="J9" s="776"/>
      <c r="K9" s="776"/>
      <c r="L9" s="776"/>
      <c r="M9" s="776"/>
      <c r="N9" s="776"/>
      <c r="O9" s="776"/>
      <c r="P9" s="777"/>
      <c r="Q9" s="778">
        <v>1</v>
      </c>
      <c r="R9" s="779"/>
      <c r="S9" s="779"/>
      <c r="T9" s="779"/>
      <c r="U9" s="779"/>
      <c r="V9" s="779">
        <v>1</v>
      </c>
      <c r="W9" s="779"/>
      <c r="X9" s="779"/>
      <c r="Y9" s="779"/>
      <c r="Z9" s="779"/>
      <c r="AA9" s="779">
        <v>0</v>
      </c>
      <c r="AB9" s="779"/>
      <c r="AC9" s="779"/>
      <c r="AD9" s="779"/>
      <c r="AE9" s="780"/>
      <c r="AF9" s="781" t="s">
        <v>112</v>
      </c>
      <c r="AG9" s="782"/>
      <c r="AH9" s="782"/>
      <c r="AI9" s="782"/>
      <c r="AJ9" s="783"/>
      <c r="AK9" s="784">
        <v>0</v>
      </c>
      <c r="AL9" s="785"/>
      <c r="AM9" s="785"/>
      <c r="AN9" s="785"/>
      <c r="AO9" s="785"/>
      <c r="AP9" s="785">
        <v>1</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566</v>
      </c>
      <c r="BT9" s="789"/>
      <c r="BU9" s="789"/>
      <c r="BV9" s="789"/>
      <c r="BW9" s="789"/>
      <c r="BX9" s="789"/>
      <c r="BY9" s="789"/>
      <c r="BZ9" s="789"/>
      <c r="CA9" s="789"/>
      <c r="CB9" s="789"/>
      <c r="CC9" s="789"/>
      <c r="CD9" s="789"/>
      <c r="CE9" s="789"/>
      <c r="CF9" s="789"/>
      <c r="CG9" s="790"/>
      <c r="CH9" s="801">
        <v>1</v>
      </c>
      <c r="CI9" s="802"/>
      <c r="CJ9" s="802"/>
      <c r="CK9" s="802"/>
      <c r="CL9" s="803"/>
      <c r="CM9" s="801">
        <v>4</v>
      </c>
      <c r="CN9" s="802"/>
      <c r="CO9" s="802"/>
      <c r="CP9" s="802"/>
      <c r="CQ9" s="803"/>
      <c r="CR9" s="801">
        <v>5</v>
      </c>
      <c r="CS9" s="802"/>
      <c r="CT9" s="802"/>
      <c r="CU9" s="802"/>
      <c r="CV9" s="803"/>
      <c r="CW9" s="801">
        <v>0</v>
      </c>
      <c r="CX9" s="802"/>
      <c r="CY9" s="802"/>
      <c r="CZ9" s="802"/>
      <c r="DA9" s="803"/>
      <c r="DB9" s="801">
        <v>0</v>
      </c>
      <c r="DC9" s="802"/>
      <c r="DD9" s="802"/>
      <c r="DE9" s="802"/>
      <c r="DF9" s="803"/>
      <c r="DG9" s="801">
        <v>0</v>
      </c>
      <c r="DH9" s="802"/>
      <c r="DI9" s="802"/>
      <c r="DJ9" s="802"/>
      <c r="DK9" s="803"/>
      <c r="DL9" s="801">
        <v>0</v>
      </c>
      <c r="DM9" s="802"/>
      <c r="DN9" s="802"/>
      <c r="DO9" s="802"/>
      <c r="DP9" s="803"/>
      <c r="DQ9" s="801">
        <v>0</v>
      </c>
      <c r="DR9" s="802"/>
      <c r="DS9" s="802"/>
      <c r="DT9" s="802"/>
      <c r="DU9" s="803"/>
      <c r="DV9" s="804"/>
      <c r="DW9" s="805"/>
      <c r="DX9" s="805"/>
      <c r="DY9" s="805"/>
      <c r="DZ9" s="806"/>
      <c r="EA9" s="207"/>
    </row>
    <row r="10" spans="1:131" s="208" customFormat="1" ht="26.25" customHeight="1" x14ac:dyDescent="0.15">
      <c r="A10" s="214">
        <v>4</v>
      </c>
      <c r="B10" s="775" t="s">
        <v>369</v>
      </c>
      <c r="C10" s="776"/>
      <c r="D10" s="776"/>
      <c r="E10" s="776"/>
      <c r="F10" s="776"/>
      <c r="G10" s="776"/>
      <c r="H10" s="776"/>
      <c r="I10" s="776"/>
      <c r="J10" s="776"/>
      <c r="K10" s="776"/>
      <c r="L10" s="776"/>
      <c r="M10" s="776"/>
      <c r="N10" s="776"/>
      <c r="O10" s="776"/>
      <c r="P10" s="777"/>
      <c r="Q10" s="778">
        <v>740</v>
      </c>
      <c r="R10" s="779"/>
      <c r="S10" s="779"/>
      <c r="T10" s="779"/>
      <c r="U10" s="779"/>
      <c r="V10" s="779">
        <v>740</v>
      </c>
      <c r="W10" s="779"/>
      <c r="X10" s="779"/>
      <c r="Y10" s="779"/>
      <c r="Z10" s="779"/>
      <c r="AA10" s="779">
        <v>0</v>
      </c>
      <c r="AB10" s="779"/>
      <c r="AC10" s="779"/>
      <c r="AD10" s="779"/>
      <c r="AE10" s="780"/>
      <c r="AF10" s="781" t="s">
        <v>112</v>
      </c>
      <c r="AG10" s="782"/>
      <c r="AH10" s="782"/>
      <c r="AI10" s="782"/>
      <c r="AJ10" s="783"/>
      <c r="AK10" s="784">
        <v>427</v>
      </c>
      <c r="AL10" s="785"/>
      <c r="AM10" s="785"/>
      <c r="AN10" s="785"/>
      <c r="AO10" s="785"/>
      <c r="AP10" s="785">
        <v>0</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567</v>
      </c>
      <c r="BT10" s="789"/>
      <c r="BU10" s="789"/>
      <c r="BV10" s="789"/>
      <c r="BW10" s="789"/>
      <c r="BX10" s="789"/>
      <c r="BY10" s="789"/>
      <c r="BZ10" s="789"/>
      <c r="CA10" s="789"/>
      <c r="CB10" s="789"/>
      <c r="CC10" s="789"/>
      <c r="CD10" s="789"/>
      <c r="CE10" s="789"/>
      <c r="CF10" s="789"/>
      <c r="CG10" s="790"/>
      <c r="CH10" s="801">
        <v>0</v>
      </c>
      <c r="CI10" s="802"/>
      <c r="CJ10" s="802"/>
      <c r="CK10" s="802"/>
      <c r="CL10" s="803"/>
      <c r="CM10" s="801">
        <v>38</v>
      </c>
      <c r="CN10" s="802"/>
      <c r="CO10" s="802"/>
      <c r="CP10" s="802"/>
      <c r="CQ10" s="803"/>
      <c r="CR10" s="801">
        <v>11</v>
      </c>
      <c r="CS10" s="802"/>
      <c r="CT10" s="802"/>
      <c r="CU10" s="802"/>
      <c r="CV10" s="803"/>
      <c r="CW10" s="801">
        <v>2</v>
      </c>
      <c r="CX10" s="802"/>
      <c r="CY10" s="802"/>
      <c r="CZ10" s="802"/>
      <c r="DA10" s="803"/>
      <c r="DB10" s="801">
        <v>0</v>
      </c>
      <c r="DC10" s="802"/>
      <c r="DD10" s="802"/>
      <c r="DE10" s="802"/>
      <c r="DF10" s="803"/>
      <c r="DG10" s="801">
        <v>0</v>
      </c>
      <c r="DH10" s="802"/>
      <c r="DI10" s="802"/>
      <c r="DJ10" s="802"/>
      <c r="DK10" s="803"/>
      <c r="DL10" s="801">
        <v>0</v>
      </c>
      <c r="DM10" s="802"/>
      <c r="DN10" s="802"/>
      <c r="DO10" s="802"/>
      <c r="DP10" s="803"/>
      <c r="DQ10" s="801">
        <v>0</v>
      </c>
      <c r="DR10" s="802"/>
      <c r="DS10" s="802"/>
      <c r="DT10" s="802"/>
      <c r="DU10" s="803"/>
      <c r="DV10" s="804"/>
      <c r="DW10" s="805"/>
      <c r="DX10" s="805"/>
      <c r="DY10" s="805"/>
      <c r="DZ10" s="806"/>
      <c r="EA10" s="207"/>
    </row>
    <row r="11" spans="1:131" s="208" customFormat="1" ht="26.25" customHeight="1" x14ac:dyDescent="0.15">
      <c r="A11" s="214">
        <v>5</v>
      </c>
      <c r="B11" s="775" t="s">
        <v>370</v>
      </c>
      <c r="C11" s="776"/>
      <c r="D11" s="776"/>
      <c r="E11" s="776"/>
      <c r="F11" s="776"/>
      <c r="G11" s="776"/>
      <c r="H11" s="776"/>
      <c r="I11" s="776"/>
      <c r="J11" s="776"/>
      <c r="K11" s="776"/>
      <c r="L11" s="776"/>
      <c r="M11" s="776"/>
      <c r="N11" s="776"/>
      <c r="O11" s="776"/>
      <c r="P11" s="777"/>
      <c r="Q11" s="778">
        <v>13</v>
      </c>
      <c r="R11" s="779"/>
      <c r="S11" s="779"/>
      <c r="T11" s="779"/>
      <c r="U11" s="779"/>
      <c r="V11" s="779">
        <v>9</v>
      </c>
      <c r="W11" s="779"/>
      <c r="X11" s="779"/>
      <c r="Y11" s="779"/>
      <c r="Z11" s="779"/>
      <c r="AA11" s="779">
        <v>4</v>
      </c>
      <c r="AB11" s="779"/>
      <c r="AC11" s="779"/>
      <c r="AD11" s="779"/>
      <c r="AE11" s="780"/>
      <c r="AF11" s="781">
        <v>4</v>
      </c>
      <c r="AG11" s="782"/>
      <c r="AH11" s="782"/>
      <c r="AI11" s="782"/>
      <c r="AJ11" s="783"/>
      <c r="AK11" s="784">
        <v>0</v>
      </c>
      <c r="AL11" s="785"/>
      <c r="AM11" s="785"/>
      <c r="AN11" s="785"/>
      <c r="AO11" s="785"/>
      <c r="AP11" s="785">
        <v>0</v>
      </c>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568</v>
      </c>
      <c r="BT11" s="789"/>
      <c r="BU11" s="789"/>
      <c r="BV11" s="789"/>
      <c r="BW11" s="789"/>
      <c r="BX11" s="789"/>
      <c r="BY11" s="789"/>
      <c r="BZ11" s="789"/>
      <c r="CA11" s="789"/>
      <c r="CB11" s="789"/>
      <c r="CC11" s="789"/>
      <c r="CD11" s="789"/>
      <c r="CE11" s="789"/>
      <c r="CF11" s="789"/>
      <c r="CG11" s="790"/>
      <c r="CH11" s="801">
        <v>5</v>
      </c>
      <c r="CI11" s="802"/>
      <c r="CJ11" s="802"/>
      <c r="CK11" s="802"/>
      <c r="CL11" s="803"/>
      <c r="CM11" s="801">
        <v>45</v>
      </c>
      <c r="CN11" s="802"/>
      <c r="CO11" s="802"/>
      <c r="CP11" s="802"/>
      <c r="CQ11" s="803"/>
      <c r="CR11" s="801">
        <v>25</v>
      </c>
      <c r="CS11" s="802"/>
      <c r="CT11" s="802"/>
      <c r="CU11" s="802"/>
      <c r="CV11" s="803"/>
      <c r="CW11" s="801">
        <v>0</v>
      </c>
      <c r="CX11" s="802"/>
      <c r="CY11" s="802"/>
      <c r="CZ11" s="802"/>
      <c r="DA11" s="803"/>
      <c r="DB11" s="801">
        <v>0</v>
      </c>
      <c r="DC11" s="802"/>
      <c r="DD11" s="802"/>
      <c r="DE11" s="802"/>
      <c r="DF11" s="803"/>
      <c r="DG11" s="801">
        <v>0</v>
      </c>
      <c r="DH11" s="802"/>
      <c r="DI11" s="802"/>
      <c r="DJ11" s="802"/>
      <c r="DK11" s="803"/>
      <c r="DL11" s="801">
        <v>0</v>
      </c>
      <c r="DM11" s="802"/>
      <c r="DN11" s="802"/>
      <c r="DO11" s="802"/>
      <c r="DP11" s="803"/>
      <c r="DQ11" s="801">
        <v>0</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569</v>
      </c>
      <c r="BT12" s="789"/>
      <c r="BU12" s="789"/>
      <c r="BV12" s="789"/>
      <c r="BW12" s="789"/>
      <c r="BX12" s="789"/>
      <c r="BY12" s="789"/>
      <c r="BZ12" s="789"/>
      <c r="CA12" s="789"/>
      <c r="CB12" s="789"/>
      <c r="CC12" s="789"/>
      <c r="CD12" s="789"/>
      <c r="CE12" s="789"/>
      <c r="CF12" s="789"/>
      <c r="CG12" s="790"/>
      <c r="CH12" s="801">
        <v>-286</v>
      </c>
      <c r="CI12" s="802"/>
      <c r="CJ12" s="802"/>
      <c r="CK12" s="802"/>
      <c r="CL12" s="803"/>
      <c r="CM12" s="801">
        <v>387</v>
      </c>
      <c r="CN12" s="802"/>
      <c r="CO12" s="802"/>
      <c r="CP12" s="802"/>
      <c r="CQ12" s="803"/>
      <c r="CR12" s="801">
        <v>32</v>
      </c>
      <c r="CS12" s="802"/>
      <c r="CT12" s="802"/>
      <c r="CU12" s="802"/>
      <c r="CV12" s="803"/>
      <c r="CW12" s="801">
        <v>370</v>
      </c>
      <c r="CX12" s="802"/>
      <c r="CY12" s="802"/>
      <c r="CZ12" s="802"/>
      <c r="DA12" s="803"/>
      <c r="DB12" s="801">
        <v>0</v>
      </c>
      <c r="DC12" s="802"/>
      <c r="DD12" s="802"/>
      <c r="DE12" s="802"/>
      <c r="DF12" s="803"/>
      <c r="DG12" s="801">
        <v>0</v>
      </c>
      <c r="DH12" s="802"/>
      <c r="DI12" s="802"/>
      <c r="DJ12" s="802"/>
      <c r="DK12" s="803"/>
      <c r="DL12" s="801">
        <v>0</v>
      </c>
      <c r="DM12" s="802"/>
      <c r="DN12" s="802"/>
      <c r="DO12" s="802"/>
      <c r="DP12" s="803"/>
      <c r="DQ12" s="801">
        <v>0</v>
      </c>
      <c r="DR12" s="802"/>
      <c r="DS12" s="802"/>
      <c r="DT12" s="802"/>
      <c r="DU12" s="803"/>
      <c r="DV12" s="804" t="s">
        <v>570</v>
      </c>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371</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372</v>
      </c>
      <c r="B23" s="810" t="s">
        <v>373</v>
      </c>
      <c r="C23" s="811"/>
      <c r="D23" s="811"/>
      <c r="E23" s="811"/>
      <c r="F23" s="811"/>
      <c r="G23" s="811"/>
      <c r="H23" s="811"/>
      <c r="I23" s="811"/>
      <c r="J23" s="811"/>
      <c r="K23" s="811"/>
      <c r="L23" s="811"/>
      <c r="M23" s="811"/>
      <c r="N23" s="811"/>
      <c r="O23" s="811"/>
      <c r="P23" s="812"/>
      <c r="Q23" s="813">
        <v>21701</v>
      </c>
      <c r="R23" s="814"/>
      <c r="S23" s="814"/>
      <c r="T23" s="814"/>
      <c r="U23" s="814"/>
      <c r="V23" s="814">
        <v>21295</v>
      </c>
      <c r="W23" s="814"/>
      <c r="X23" s="814"/>
      <c r="Y23" s="814"/>
      <c r="Z23" s="814"/>
      <c r="AA23" s="814">
        <v>406</v>
      </c>
      <c r="AB23" s="814"/>
      <c r="AC23" s="814"/>
      <c r="AD23" s="814"/>
      <c r="AE23" s="815"/>
      <c r="AF23" s="816">
        <v>241</v>
      </c>
      <c r="AG23" s="814"/>
      <c r="AH23" s="814"/>
      <c r="AI23" s="814"/>
      <c r="AJ23" s="817"/>
      <c r="AK23" s="818"/>
      <c r="AL23" s="819"/>
      <c r="AM23" s="819"/>
      <c r="AN23" s="819"/>
      <c r="AO23" s="819"/>
      <c r="AP23" s="814">
        <v>26513</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374</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375</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376</v>
      </c>
      <c r="R26" s="738"/>
      <c r="S26" s="738"/>
      <c r="T26" s="738"/>
      <c r="U26" s="739"/>
      <c r="V26" s="737" t="s">
        <v>377</v>
      </c>
      <c r="W26" s="738"/>
      <c r="X26" s="738"/>
      <c r="Y26" s="738"/>
      <c r="Z26" s="739"/>
      <c r="AA26" s="737" t="s">
        <v>378</v>
      </c>
      <c r="AB26" s="738"/>
      <c r="AC26" s="738"/>
      <c r="AD26" s="738"/>
      <c r="AE26" s="738"/>
      <c r="AF26" s="832" t="s">
        <v>379</v>
      </c>
      <c r="AG26" s="833"/>
      <c r="AH26" s="833"/>
      <c r="AI26" s="833"/>
      <c r="AJ26" s="834"/>
      <c r="AK26" s="738" t="s">
        <v>380</v>
      </c>
      <c r="AL26" s="738"/>
      <c r="AM26" s="738"/>
      <c r="AN26" s="738"/>
      <c r="AO26" s="739"/>
      <c r="AP26" s="737" t="s">
        <v>381</v>
      </c>
      <c r="AQ26" s="738"/>
      <c r="AR26" s="738"/>
      <c r="AS26" s="738"/>
      <c r="AT26" s="739"/>
      <c r="AU26" s="737" t="s">
        <v>382</v>
      </c>
      <c r="AV26" s="738"/>
      <c r="AW26" s="738"/>
      <c r="AX26" s="738"/>
      <c r="AY26" s="739"/>
      <c r="AZ26" s="737" t="s">
        <v>383</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384</v>
      </c>
      <c r="C28" s="752"/>
      <c r="D28" s="752"/>
      <c r="E28" s="752"/>
      <c r="F28" s="752"/>
      <c r="G28" s="752"/>
      <c r="H28" s="752"/>
      <c r="I28" s="752"/>
      <c r="J28" s="752"/>
      <c r="K28" s="752"/>
      <c r="L28" s="752"/>
      <c r="M28" s="752"/>
      <c r="N28" s="752"/>
      <c r="O28" s="752"/>
      <c r="P28" s="753"/>
      <c r="Q28" s="842">
        <v>4946</v>
      </c>
      <c r="R28" s="843"/>
      <c r="S28" s="843"/>
      <c r="T28" s="843"/>
      <c r="U28" s="843"/>
      <c r="V28" s="843">
        <v>4910</v>
      </c>
      <c r="W28" s="843"/>
      <c r="X28" s="843"/>
      <c r="Y28" s="843"/>
      <c r="Z28" s="843"/>
      <c r="AA28" s="843">
        <v>35</v>
      </c>
      <c r="AB28" s="843"/>
      <c r="AC28" s="843"/>
      <c r="AD28" s="843"/>
      <c r="AE28" s="844"/>
      <c r="AF28" s="845">
        <v>35</v>
      </c>
      <c r="AG28" s="843"/>
      <c r="AH28" s="843"/>
      <c r="AI28" s="843"/>
      <c r="AJ28" s="846"/>
      <c r="AK28" s="847">
        <v>389</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385</v>
      </c>
      <c r="C29" s="776"/>
      <c r="D29" s="776"/>
      <c r="E29" s="776"/>
      <c r="F29" s="776"/>
      <c r="G29" s="776"/>
      <c r="H29" s="776"/>
      <c r="I29" s="776"/>
      <c r="J29" s="776"/>
      <c r="K29" s="776"/>
      <c r="L29" s="776"/>
      <c r="M29" s="776"/>
      <c r="N29" s="776"/>
      <c r="O29" s="776"/>
      <c r="P29" s="777"/>
      <c r="Q29" s="778">
        <v>259</v>
      </c>
      <c r="R29" s="779"/>
      <c r="S29" s="779"/>
      <c r="T29" s="779"/>
      <c r="U29" s="779"/>
      <c r="V29" s="779">
        <v>395</v>
      </c>
      <c r="W29" s="779"/>
      <c r="X29" s="779"/>
      <c r="Y29" s="779"/>
      <c r="Z29" s="779"/>
      <c r="AA29" s="779">
        <v>-136</v>
      </c>
      <c r="AB29" s="779"/>
      <c r="AC29" s="779"/>
      <c r="AD29" s="779"/>
      <c r="AE29" s="780"/>
      <c r="AF29" s="781">
        <v>-136</v>
      </c>
      <c r="AG29" s="782"/>
      <c r="AH29" s="782"/>
      <c r="AI29" s="782"/>
      <c r="AJ29" s="783"/>
      <c r="AK29" s="850">
        <v>113</v>
      </c>
      <c r="AL29" s="851"/>
      <c r="AM29" s="851"/>
      <c r="AN29" s="851"/>
      <c r="AO29" s="851"/>
      <c r="AP29" s="851">
        <v>33</v>
      </c>
      <c r="AQ29" s="851"/>
      <c r="AR29" s="851"/>
      <c r="AS29" s="851"/>
      <c r="AT29" s="851"/>
      <c r="AU29" s="851">
        <v>5</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386</v>
      </c>
      <c r="C30" s="776"/>
      <c r="D30" s="776"/>
      <c r="E30" s="776"/>
      <c r="F30" s="776"/>
      <c r="G30" s="776"/>
      <c r="H30" s="776"/>
      <c r="I30" s="776"/>
      <c r="J30" s="776"/>
      <c r="K30" s="776"/>
      <c r="L30" s="776"/>
      <c r="M30" s="776"/>
      <c r="N30" s="776"/>
      <c r="O30" s="776"/>
      <c r="P30" s="777"/>
      <c r="Q30" s="778">
        <v>3851</v>
      </c>
      <c r="R30" s="779"/>
      <c r="S30" s="779"/>
      <c r="T30" s="779"/>
      <c r="U30" s="779"/>
      <c r="V30" s="779">
        <v>3761</v>
      </c>
      <c r="W30" s="779"/>
      <c r="X30" s="779"/>
      <c r="Y30" s="779"/>
      <c r="Z30" s="779"/>
      <c r="AA30" s="779">
        <v>90</v>
      </c>
      <c r="AB30" s="779"/>
      <c r="AC30" s="779"/>
      <c r="AD30" s="779"/>
      <c r="AE30" s="780"/>
      <c r="AF30" s="781">
        <v>90</v>
      </c>
      <c r="AG30" s="782"/>
      <c r="AH30" s="782"/>
      <c r="AI30" s="782"/>
      <c r="AJ30" s="783"/>
      <c r="AK30" s="850">
        <v>556</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387</v>
      </c>
      <c r="C31" s="776"/>
      <c r="D31" s="776"/>
      <c r="E31" s="776"/>
      <c r="F31" s="776"/>
      <c r="G31" s="776"/>
      <c r="H31" s="776"/>
      <c r="I31" s="776"/>
      <c r="J31" s="776"/>
      <c r="K31" s="776"/>
      <c r="L31" s="776"/>
      <c r="M31" s="776"/>
      <c r="N31" s="776"/>
      <c r="O31" s="776"/>
      <c r="P31" s="777"/>
      <c r="Q31" s="778">
        <v>6</v>
      </c>
      <c r="R31" s="779"/>
      <c r="S31" s="779"/>
      <c r="T31" s="779"/>
      <c r="U31" s="779"/>
      <c r="V31" s="779">
        <v>6</v>
      </c>
      <c r="W31" s="779"/>
      <c r="X31" s="779"/>
      <c r="Y31" s="779"/>
      <c r="Z31" s="779"/>
      <c r="AA31" s="779"/>
      <c r="AB31" s="779"/>
      <c r="AC31" s="779"/>
      <c r="AD31" s="779"/>
      <c r="AE31" s="780"/>
      <c r="AF31" s="781" t="s">
        <v>112</v>
      </c>
      <c r="AG31" s="782"/>
      <c r="AH31" s="782"/>
      <c r="AI31" s="782"/>
      <c r="AJ31" s="783"/>
      <c r="AK31" s="850">
        <v>4</v>
      </c>
      <c r="AL31" s="851"/>
      <c r="AM31" s="851"/>
      <c r="AN31" s="851"/>
      <c r="AO31" s="851"/>
      <c r="AP31" s="851"/>
      <c r="AQ31" s="851"/>
      <c r="AR31" s="851"/>
      <c r="AS31" s="851"/>
      <c r="AT31" s="851"/>
      <c r="AU31" s="851"/>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388</v>
      </c>
      <c r="C32" s="776"/>
      <c r="D32" s="776"/>
      <c r="E32" s="776"/>
      <c r="F32" s="776"/>
      <c r="G32" s="776"/>
      <c r="H32" s="776"/>
      <c r="I32" s="776"/>
      <c r="J32" s="776"/>
      <c r="K32" s="776"/>
      <c r="L32" s="776"/>
      <c r="M32" s="776"/>
      <c r="N32" s="776"/>
      <c r="O32" s="776"/>
      <c r="P32" s="777"/>
      <c r="Q32" s="778">
        <v>513</v>
      </c>
      <c r="R32" s="779"/>
      <c r="S32" s="779"/>
      <c r="T32" s="779"/>
      <c r="U32" s="779"/>
      <c r="V32" s="779">
        <v>501</v>
      </c>
      <c r="W32" s="779"/>
      <c r="X32" s="779"/>
      <c r="Y32" s="779"/>
      <c r="Z32" s="779"/>
      <c r="AA32" s="779">
        <v>12</v>
      </c>
      <c r="AB32" s="779"/>
      <c r="AC32" s="779"/>
      <c r="AD32" s="779"/>
      <c r="AE32" s="780"/>
      <c r="AF32" s="781">
        <v>12</v>
      </c>
      <c r="AG32" s="782"/>
      <c r="AH32" s="782"/>
      <c r="AI32" s="782"/>
      <c r="AJ32" s="783"/>
      <c r="AK32" s="850">
        <v>168</v>
      </c>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389</v>
      </c>
      <c r="C33" s="776"/>
      <c r="D33" s="776"/>
      <c r="E33" s="776"/>
      <c r="F33" s="776"/>
      <c r="G33" s="776"/>
      <c r="H33" s="776"/>
      <c r="I33" s="776"/>
      <c r="J33" s="776"/>
      <c r="K33" s="776"/>
      <c r="L33" s="776"/>
      <c r="M33" s="776"/>
      <c r="N33" s="776"/>
      <c r="O33" s="776"/>
      <c r="P33" s="777"/>
      <c r="Q33" s="778">
        <v>493</v>
      </c>
      <c r="R33" s="779"/>
      <c r="S33" s="779"/>
      <c r="T33" s="779"/>
      <c r="U33" s="779"/>
      <c r="V33" s="779">
        <v>384</v>
      </c>
      <c r="W33" s="779"/>
      <c r="X33" s="779"/>
      <c r="Y33" s="779"/>
      <c r="Z33" s="779"/>
      <c r="AA33" s="779">
        <v>109</v>
      </c>
      <c r="AB33" s="779"/>
      <c r="AC33" s="779"/>
      <c r="AD33" s="779"/>
      <c r="AE33" s="780"/>
      <c r="AF33" s="781">
        <v>365</v>
      </c>
      <c r="AG33" s="782"/>
      <c r="AH33" s="782"/>
      <c r="AI33" s="782"/>
      <c r="AJ33" s="783"/>
      <c r="AK33" s="850">
        <v>20</v>
      </c>
      <c r="AL33" s="851"/>
      <c r="AM33" s="851"/>
      <c r="AN33" s="851"/>
      <c r="AO33" s="851"/>
      <c r="AP33" s="851">
        <v>2294</v>
      </c>
      <c r="AQ33" s="851"/>
      <c r="AR33" s="851"/>
      <c r="AS33" s="851"/>
      <c r="AT33" s="851"/>
      <c r="AU33" s="851">
        <v>174</v>
      </c>
      <c r="AV33" s="851"/>
      <c r="AW33" s="851"/>
      <c r="AX33" s="851"/>
      <c r="AY33" s="851"/>
      <c r="AZ33" s="852"/>
      <c r="BA33" s="852"/>
      <c r="BB33" s="852"/>
      <c r="BC33" s="852"/>
      <c r="BD33" s="852"/>
      <c r="BE33" s="848" t="s">
        <v>390</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391</v>
      </c>
      <c r="C34" s="776"/>
      <c r="D34" s="776"/>
      <c r="E34" s="776"/>
      <c r="F34" s="776"/>
      <c r="G34" s="776"/>
      <c r="H34" s="776"/>
      <c r="I34" s="776"/>
      <c r="J34" s="776"/>
      <c r="K34" s="776"/>
      <c r="L34" s="776"/>
      <c r="M34" s="776"/>
      <c r="N34" s="776"/>
      <c r="O34" s="776"/>
      <c r="P34" s="777"/>
      <c r="Q34" s="778">
        <v>1782</v>
      </c>
      <c r="R34" s="779"/>
      <c r="S34" s="779"/>
      <c r="T34" s="779"/>
      <c r="U34" s="779"/>
      <c r="V34" s="779">
        <v>1729</v>
      </c>
      <c r="W34" s="779"/>
      <c r="X34" s="779"/>
      <c r="Y34" s="779"/>
      <c r="Z34" s="779"/>
      <c r="AA34" s="779">
        <v>53</v>
      </c>
      <c r="AB34" s="779"/>
      <c r="AC34" s="779"/>
      <c r="AD34" s="779"/>
      <c r="AE34" s="780"/>
      <c r="AF34" s="781">
        <v>339</v>
      </c>
      <c r="AG34" s="782"/>
      <c r="AH34" s="782"/>
      <c r="AI34" s="782"/>
      <c r="AJ34" s="783"/>
      <c r="AK34" s="850">
        <v>390</v>
      </c>
      <c r="AL34" s="851"/>
      <c r="AM34" s="851"/>
      <c r="AN34" s="851"/>
      <c r="AO34" s="851"/>
      <c r="AP34" s="851">
        <v>995</v>
      </c>
      <c r="AQ34" s="851"/>
      <c r="AR34" s="851"/>
      <c r="AS34" s="851"/>
      <c r="AT34" s="851"/>
      <c r="AU34" s="851">
        <v>721</v>
      </c>
      <c r="AV34" s="851"/>
      <c r="AW34" s="851"/>
      <c r="AX34" s="851"/>
      <c r="AY34" s="851"/>
      <c r="AZ34" s="852"/>
      <c r="BA34" s="852"/>
      <c r="BB34" s="852"/>
      <c r="BC34" s="852"/>
      <c r="BD34" s="852"/>
      <c r="BE34" s="848" t="s">
        <v>390</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392</v>
      </c>
      <c r="C35" s="776"/>
      <c r="D35" s="776"/>
      <c r="E35" s="776"/>
      <c r="F35" s="776"/>
      <c r="G35" s="776"/>
      <c r="H35" s="776"/>
      <c r="I35" s="776"/>
      <c r="J35" s="776"/>
      <c r="K35" s="776"/>
      <c r="L35" s="776"/>
      <c r="M35" s="776"/>
      <c r="N35" s="776"/>
      <c r="O35" s="776"/>
      <c r="P35" s="777"/>
      <c r="Q35" s="778">
        <v>708</v>
      </c>
      <c r="R35" s="779"/>
      <c r="S35" s="779"/>
      <c r="T35" s="779"/>
      <c r="U35" s="779"/>
      <c r="V35" s="779">
        <v>708</v>
      </c>
      <c r="W35" s="779"/>
      <c r="X35" s="779"/>
      <c r="Y35" s="779"/>
      <c r="Z35" s="779"/>
      <c r="AA35" s="779"/>
      <c r="AB35" s="779"/>
      <c r="AC35" s="779"/>
      <c r="AD35" s="779"/>
      <c r="AE35" s="780"/>
      <c r="AF35" s="781" t="s">
        <v>112</v>
      </c>
      <c r="AG35" s="782"/>
      <c r="AH35" s="782"/>
      <c r="AI35" s="782"/>
      <c r="AJ35" s="783"/>
      <c r="AK35" s="850">
        <v>179</v>
      </c>
      <c r="AL35" s="851"/>
      <c r="AM35" s="851"/>
      <c r="AN35" s="851"/>
      <c r="AO35" s="851"/>
      <c r="AP35" s="851">
        <v>3096</v>
      </c>
      <c r="AQ35" s="851"/>
      <c r="AR35" s="851"/>
      <c r="AS35" s="851"/>
      <c r="AT35" s="851"/>
      <c r="AU35" s="851">
        <v>2319</v>
      </c>
      <c r="AV35" s="851"/>
      <c r="AW35" s="851"/>
      <c r="AX35" s="851"/>
      <c r="AY35" s="851"/>
      <c r="AZ35" s="852"/>
      <c r="BA35" s="852"/>
      <c r="BB35" s="852"/>
      <c r="BC35" s="852"/>
      <c r="BD35" s="852"/>
      <c r="BE35" s="848" t="s">
        <v>393</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394</v>
      </c>
      <c r="C36" s="776"/>
      <c r="D36" s="776"/>
      <c r="E36" s="776"/>
      <c r="F36" s="776"/>
      <c r="G36" s="776"/>
      <c r="H36" s="776"/>
      <c r="I36" s="776"/>
      <c r="J36" s="776"/>
      <c r="K36" s="776"/>
      <c r="L36" s="776"/>
      <c r="M36" s="776"/>
      <c r="N36" s="776"/>
      <c r="O36" s="776"/>
      <c r="P36" s="777"/>
      <c r="Q36" s="778">
        <v>208</v>
      </c>
      <c r="R36" s="779"/>
      <c r="S36" s="779"/>
      <c r="T36" s="779"/>
      <c r="U36" s="779"/>
      <c r="V36" s="779">
        <v>207</v>
      </c>
      <c r="W36" s="779"/>
      <c r="X36" s="779"/>
      <c r="Y36" s="779"/>
      <c r="Z36" s="779"/>
      <c r="AA36" s="779">
        <v>1</v>
      </c>
      <c r="AB36" s="779"/>
      <c r="AC36" s="779"/>
      <c r="AD36" s="779"/>
      <c r="AE36" s="780"/>
      <c r="AF36" s="781">
        <v>1</v>
      </c>
      <c r="AG36" s="782"/>
      <c r="AH36" s="782"/>
      <c r="AI36" s="782"/>
      <c r="AJ36" s="783"/>
      <c r="AK36" s="850"/>
      <c r="AL36" s="851"/>
      <c r="AM36" s="851"/>
      <c r="AN36" s="851"/>
      <c r="AO36" s="851"/>
      <c r="AP36" s="851">
        <v>122</v>
      </c>
      <c r="AQ36" s="851"/>
      <c r="AR36" s="851"/>
      <c r="AS36" s="851"/>
      <c r="AT36" s="851"/>
      <c r="AU36" s="851"/>
      <c r="AV36" s="851"/>
      <c r="AW36" s="851"/>
      <c r="AX36" s="851"/>
      <c r="AY36" s="851"/>
      <c r="AZ36" s="852"/>
      <c r="BA36" s="852"/>
      <c r="BB36" s="852"/>
      <c r="BC36" s="852"/>
      <c r="BD36" s="852"/>
      <c r="BE36" s="848" t="s">
        <v>393</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395</v>
      </c>
      <c r="C37" s="776"/>
      <c r="D37" s="776"/>
      <c r="E37" s="776"/>
      <c r="F37" s="776"/>
      <c r="G37" s="776"/>
      <c r="H37" s="776"/>
      <c r="I37" s="776"/>
      <c r="J37" s="776"/>
      <c r="K37" s="776"/>
      <c r="L37" s="776"/>
      <c r="M37" s="776"/>
      <c r="N37" s="776"/>
      <c r="O37" s="776"/>
      <c r="P37" s="777"/>
      <c r="Q37" s="778">
        <v>249</v>
      </c>
      <c r="R37" s="779"/>
      <c r="S37" s="779"/>
      <c r="T37" s="779"/>
      <c r="U37" s="779"/>
      <c r="V37" s="779">
        <v>222</v>
      </c>
      <c r="W37" s="779"/>
      <c r="X37" s="779"/>
      <c r="Y37" s="779"/>
      <c r="Z37" s="779"/>
      <c r="AA37" s="779">
        <v>27</v>
      </c>
      <c r="AB37" s="779"/>
      <c r="AC37" s="779"/>
      <c r="AD37" s="779"/>
      <c r="AE37" s="780"/>
      <c r="AF37" s="781">
        <v>27</v>
      </c>
      <c r="AG37" s="782"/>
      <c r="AH37" s="782"/>
      <c r="AI37" s="782"/>
      <c r="AJ37" s="783"/>
      <c r="AK37" s="850"/>
      <c r="AL37" s="851"/>
      <c r="AM37" s="851"/>
      <c r="AN37" s="851"/>
      <c r="AO37" s="851"/>
      <c r="AP37" s="851">
        <v>140</v>
      </c>
      <c r="AQ37" s="851"/>
      <c r="AR37" s="851"/>
      <c r="AS37" s="851"/>
      <c r="AT37" s="851"/>
      <c r="AU37" s="851"/>
      <c r="AV37" s="851"/>
      <c r="AW37" s="851"/>
      <c r="AX37" s="851"/>
      <c r="AY37" s="851"/>
      <c r="AZ37" s="852"/>
      <c r="BA37" s="852"/>
      <c r="BB37" s="852"/>
      <c r="BC37" s="852"/>
      <c r="BD37" s="852"/>
      <c r="BE37" s="848" t="s">
        <v>393</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t="s">
        <v>396</v>
      </c>
      <c r="C38" s="776"/>
      <c r="D38" s="776"/>
      <c r="E38" s="776"/>
      <c r="F38" s="776"/>
      <c r="G38" s="776"/>
      <c r="H38" s="776"/>
      <c r="I38" s="776"/>
      <c r="J38" s="776"/>
      <c r="K38" s="776"/>
      <c r="L38" s="776"/>
      <c r="M38" s="776"/>
      <c r="N38" s="776"/>
      <c r="O38" s="776"/>
      <c r="P38" s="777"/>
      <c r="Q38" s="778">
        <v>922</v>
      </c>
      <c r="R38" s="779"/>
      <c r="S38" s="779"/>
      <c r="T38" s="779"/>
      <c r="U38" s="779"/>
      <c r="V38" s="779">
        <v>922</v>
      </c>
      <c r="W38" s="779"/>
      <c r="X38" s="779"/>
      <c r="Y38" s="779"/>
      <c r="Z38" s="779"/>
      <c r="AA38" s="779"/>
      <c r="AB38" s="779"/>
      <c r="AC38" s="779"/>
      <c r="AD38" s="779"/>
      <c r="AE38" s="780"/>
      <c r="AF38" s="781" t="s">
        <v>112</v>
      </c>
      <c r="AG38" s="782"/>
      <c r="AH38" s="782"/>
      <c r="AI38" s="782"/>
      <c r="AJ38" s="783"/>
      <c r="AK38" s="850">
        <v>334</v>
      </c>
      <c r="AL38" s="851"/>
      <c r="AM38" s="851"/>
      <c r="AN38" s="851"/>
      <c r="AO38" s="851"/>
      <c r="AP38" s="851">
        <v>6378</v>
      </c>
      <c r="AQ38" s="851"/>
      <c r="AR38" s="851"/>
      <c r="AS38" s="851"/>
      <c r="AT38" s="851"/>
      <c r="AU38" s="851">
        <v>5747</v>
      </c>
      <c r="AV38" s="851"/>
      <c r="AW38" s="851"/>
      <c r="AX38" s="851"/>
      <c r="AY38" s="851"/>
      <c r="AZ38" s="852"/>
      <c r="BA38" s="852"/>
      <c r="BB38" s="852"/>
      <c r="BC38" s="852"/>
      <c r="BD38" s="852"/>
      <c r="BE38" s="848" t="s">
        <v>393</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t="s">
        <v>397</v>
      </c>
      <c r="C39" s="776"/>
      <c r="D39" s="776"/>
      <c r="E39" s="776"/>
      <c r="F39" s="776"/>
      <c r="G39" s="776"/>
      <c r="H39" s="776"/>
      <c r="I39" s="776"/>
      <c r="J39" s="776"/>
      <c r="K39" s="776"/>
      <c r="L39" s="776"/>
      <c r="M39" s="776"/>
      <c r="N39" s="776"/>
      <c r="O39" s="776"/>
      <c r="P39" s="777"/>
      <c r="Q39" s="778">
        <v>59</v>
      </c>
      <c r="R39" s="779"/>
      <c r="S39" s="779"/>
      <c r="T39" s="779"/>
      <c r="U39" s="779"/>
      <c r="V39" s="779">
        <v>59</v>
      </c>
      <c r="W39" s="779"/>
      <c r="X39" s="779"/>
      <c r="Y39" s="779"/>
      <c r="Z39" s="779"/>
      <c r="AA39" s="779"/>
      <c r="AB39" s="779"/>
      <c r="AC39" s="779"/>
      <c r="AD39" s="779"/>
      <c r="AE39" s="780"/>
      <c r="AF39" s="781" t="s">
        <v>112</v>
      </c>
      <c r="AG39" s="782"/>
      <c r="AH39" s="782"/>
      <c r="AI39" s="782"/>
      <c r="AJ39" s="783"/>
      <c r="AK39" s="850">
        <v>31</v>
      </c>
      <c r="AL39" s="851"/>
      <c r="AM39" s="851"/>
      <c r="AN39" s="851"/>
      <c r="AO39" s="851"/>
      <c r="AP39" s="851">
        <v>437</v>
      </c>
      <c r="AQ39" s="851"/>
      <c r="AR39" s="851"/>
      <c r="AS39" s="851"/>
      <c r="AT39" s="851"/>
      <c r="AU39" s="851">
        <v>434</v>
      </c>
      <c r="AV39" s="851"/>
      <c r="AW39" s="851"/>
      <c r="AX39" s="851"/>
      <c r="AY39" s="851"/>
      <c r="AZ39" s="852"/>
      <c r="BA39" s="852"/>
      <c r="BB39" s="852"/>
      <c r="BC39" s="852"/>
      <c r="BD39" s="852"/>
      <c r="BE39" s="848" t="s">
        <v>393</v>
      </c>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372</v>
      </c>
      <c r="B63" s="810" t="s">
        <v>399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733</v>
      </c>
      <c r="AG63" s="862"/>
      <c r="AH63" s="862"/>
      <c r="AI63" s="862"/>
      <c r="AJ63" s="863"/>
      <c r="AK63" s="864"/>
      <c r="AL63" s="859"/>
      <c r="AM63" s="859"/>
      <c r="AN63" s="859"/>
      <c r="AO63" s="859"/>
      <c r="AP63" s="862">
        <v>13495</v>
      </c>
      <c r="AQ63" s="862"/>
      <c r="AR63" s="862"/>
      <c r="AS63" s="862"/>
      <c r="AT63" s="862"/>
      <c r="AU63" s="862">
        <v>9400</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400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401</v>
      </c>
      <c r="B66" s="761"/>
      <c r="C66" s="761"/>
      <c r="D66" s="761"/>
      <c r="E66" s="761"/>
      <c r="F66" s="761"/>
      <c r="G66" s="761"/>
      <c r="H66" s="761"/>
      <c r="I66" s="761"/>
      <c r="J66" s="761"/>
      <c r="K66" s="761"/>
      <c r="L66" s="761"/>
      <c r="M66" s="761"/>
      <c r="N66" s="761"/>
      <c r="O66" s="761"/>
      <c r="P66" s="762"/>
      <c r="Q66" s="737" t="s">
        <v>376</v>
      </c>
      <c r="R66" s="738"/>
      <c r="S66" s="738"/>
      <c r="T66" s="738"/>
      <c r="U66" s="739"/>
      <c r="V66" s="737" t="s">
        <v>377</v>
      </c>
      <c r="W66" s="738"/>
      <c r="X66" s="738"/>
      <c r="Y66" s="738"/>
      <c r="Z66" s="739"/>
      <c r="AA66" s="737" t="s">
        <v>378</v>
      </c>
      <c r="AB66" s="738"/>
      <c r="AC66" s="738"/>
      <c r="AD66" s="738"/>
      <c r="AE66" s="739"/>
      <c r="AF66" s="872" t="s">
        <v>379</v>
      </c>
      <c r="AG66" s="833"/>
      <c r="AH66" s="833"/>
      <c r="AI66" s="833"/>
      <c r="AJ66" s="873"/>
      <c r="AK66" s="737" t="s">
        <v>380</v>
      </c>
      <c r="AL66" s="761"/>
      <c r="AM66" s="761"/>
      <c r="AN66" s="761"/>
      <c r="AO66" s="762"/>
      <c r="AP66" s="737" t="s">
        <v>381</v>
      </c>
      <c r="AQ66" s="738"/>
      <c r="AR66" s="738"/>
      <c r="AS66" s="738"/>
      <c r="AT66" s="739"/>
      <c r="AU66" s="737" t="s">
        <v>402</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549</v>
      </c>
      <c r="C68" s="890"/>
      <c r="D68" s="890"/>
      <c r="E68" s="890"/>
      <c r="F68" s="890"/>
      <c r="G68" s="890"/>
      <c r="H68" s="890"/>
      <c r="I68" s="890"/>
      <c r="J68" s="890"/>
      <c r="K68" s="890"/>
      <c r="L68" s="890"/>
      <c r="M68" s="890"/>
      <c r="N68" s="890"/>
      <c r="O68" s="890"/>
      <c r="P68" s="891"/>
      <c r="Q68" s="892">
        <v>151</v>
      </c>
      <c r="R68" s="886"/>
      <c r="S68" s="886"/>
      <c r="T68" s="886"/>
      <c r="U68" s="886"/>
      <c r="V68" s="886">
        <v>142</v>
      </c>
      <c r="W68" s="886"/>
      <c r="X68" s="886"/>
      <c r="Y68" s="886"/>
      <c r="Z68" s="886"/>
      <c r="AA68" s="886">
        <v>9</v>
      </c>
      <c r="AB68" s="886"/>
      <c r="AC68" s="886"/>
      <c r="AD68" s="886"/>
      <c r="AE68" s="886"/>
      <c r="AF68" s="886">
        <v>9</v>
      </c>
      <c r="AG68" s="886"/>
      <c r="AH68" s="886"/>
      <c r="AI68" s="886"/>
      <c r="AJ68" s="886"/>
      <c r="AK68" s="886">
        <v>0</v>
      </c>
      <c r="AL68" s="886"/>
      <c r="AM68" s="886"/>
      <c r="AN68" s="886"/>
      <c r="AO68" s="886"/>
      <c r="AP68" s="886">
        <v>0</v>
      </c>
      <c r="AQ68" s="886"/>
      <c r="AR68" s="886"/>
      <c r="AS68" s="886"/>
      <c r="AT68" s="886"/>
      <c r="AU68" s="886">
        <v>0</v>
      </c>
      <c r="AV68" s="886"/>
      <c r="AW68" s="886"/>
      <c r="AX68" s="886"/>
      <c r="AY68" s="886"/>
      <c r="AZ68" s="887" t="s">
        <v>558</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550</v>
      </c>
      <c r="C69" s="894"/>
      <c r="D69" s="894"/>
      <c r="E69" s="894"/>
      <c r="F69" s="894"/>
      <c r="G69" s="894"/>
      <c r="H69" s="894"/>
      <c r="I69" s="894"/>
      <c r="J69" s="894"/>
      <c r="K69" s="894"/>
      <c r="L69" s="894"/>
      <c r="M69" s="894"/>
      <c r="N69" s="894"/>
      <c r="O69" s="894"/>
      <c r="P69" s="895"/>
      <c r="Q69" s="896">
        <v>5778</v>
      </c>
      <c r="R69" s="851"/>
      <c r="S69" s="851"/>
      <c r="T69" s="851"/>
      <c r="U69" s="851"/>
      <c r="V69" s="851">
        <v>4940</v>
      </c>
      <c r="W69" s="851"/>
      <c r="X69" s="851"/>
      <c r="Y69" s="851"/>
      <c r="Z69" s="851"/>
      <c r="AA69" s="851">
        <v>838</v>
      </c>
      <c r="AB69" s="851"/>
      <c r="AC69" s="851"/>
      <c r="AD69" s="851"/>
      <c r="AE69" s="851"/>
      <c r="AF69" s="851">
        <v>836</v>
      </c>
      <c r="AG69" s="851"/>
      <c r="AH69" s="851"/>
      <c r="AI69" s="851"/>
      <c r="AJ69" s="851"/>
      <c r="AK69" s="851">
        <v>4</v>
      </c>
      <c r="AL69" s="851"/>
      <c r="AM69" s="851"/>
      <c r="AN69" s="851"/>
      <c r="AO69" s="851"/>
      <c r="AP69" s="851">
        <v>0</v>
      </c>
      <c r="AQ69" s="851"/>
      <c r="AR69" s="851"/>
      <c r="AS69" s="851"/>
      <c r="AT69" s="851"/>
      <c r="AU69" s="851">
        <v>0</v>
      </c>
      <c r="AV69" s="851"/>
      <c r="AW69" s="851"/>
      <c r="AX69" s="851"/>
      <c r="AY69" s="851"/>
      <c r="AZ69" s="897" t="s">
        <v>558</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551</v>
      </c>
      <c r="C70" s="894"/>
      <c r="D70" s="894"/>
      <c r="E70" s="894"/>
      <c r="F70" s="894"/>
      <c r="G70" s="894"/>
      <c r="H70" s="894"/>
      <c r="I70" s="894"/>
      <c r="J70" s="894"/>
      <c r="K70" s="894"/>
      <c r="L70" s="894"/>
      <c r="M70" s="894"/>
      <c r="N70" s="894"/>
      <c r="O70" s="894"/>
      <c r="P70" s="895"/>
      <c r="Q70" s="896">
        <v>13</v>
      </c>
      <c r="R70" s="851"/>
      <c r="S70" s="851"/>
      <c r="T70" s="851"/>
      <c r="U70" s="851"/>
      <c r="V70" s="851">
        <v>13</v>
      </c>
      <c r="W70" s="851"/>
      <c r="X70" s="851"/>
      <c r="Y70" s="851"/>
      <c r="Z70" s="851"/>
      <c r="AA70" s="851">
        <v>0</v>
      </c>
      <c r="AB70" s="851"/>
      <c r="AC70" s="851"/>
      <c r="AD70" s="851"/>
      <c r="AE70" s="851"/>
      <c r="AF70" s="851">
        <v>0</v>
      </c>
      <c r="AG70" s="851"/>
      <c r="AH70" s="851"/>
      <c r="AI70" s="851"/>
      <c r="AJ70" s="851"/>
      <c r="AK70" s="851">
        <v>0</v>
      </c>
      <c r="AL70" s="851"/>
      <c r="AM70" s="851"/>
      <c r="AN70" s="851"/>
      <c r="AO70" s="851"/>
      <c r="AP70" s="851">
        <v>0</v>
      </c>
      <c r="AQ70" s="851"/>
      <c r="AR70" s="851"/>
      <c r="AS70" s="851"/>
      <c r="AT70" s="851"/>
      <c r="AU70" s="851">
        <v>0</v>
      </c>
      <c r="AV70" s="851"/>
      <c r="AW70" s="851"/>
      <c r="AX70" s="851"/>
      <c r="AY70" s="851"/>
      <c r="AZ70" s="897" t="s">
        <v>559</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550</v>
      </c>
      <c r="C71" s="894"/>
      <c r="D71" s="894"/>
      <c r="E71" s="894"/>
      <c r="F71" s="894"/>
      <c r="G71" s="894"/>
      <c r="H71" s="894"/>
      <c r="I71" s="894"/>
      <c r="J71" s="894"/>
      <c r="K71" s="894"/>
      <c r="L71" s="894"/>
      <c r="M71" s="894"/>
      <c r="N71" s="894"/>
      <c r="O71" s="894"/>
      <c r="P71" s="895"/>
      <c r="Q71" s="896">
        <v>970</v>
      </c>
      <c r="R71" s="851"/>
      <c r="S71" s="851"/>
      <c r="T71" s="851"/>
      <c r="U71" s="851"/>
      <c r="V71" s="851">
        <v>922</v>
      </c>
      <c r="W71" s="851"/>
      <c r="X71" s="851"/>
      <c r="Y71" s="851"/>
      <c r="Z71" s="851"/>
      <c r="AA71" s="851">
        <v>48</v>
      </c>
      <c r="AB71" s="851"/>
      <c r="AC71" s="851"/>
      <c r="AD71" s="851"/>
      <c r="AE71" s="851"/>
      <c r="AF71" s="851">
        <v>48</v>
      </c>
      <c r="AG71" s="851"/>
      <c r="AH71" s="851"/>
      <c r="AI71" s="851"/>
      <c r="AJ71" s="851"/>
      <c r="AK71" s="851">
        <v>0</v>
      </c>
      <c r="AL71" s="851"/>
      <c r="AM71" s="851"/>
      <c r="AN71" s="851"/>
      <c r="AO71" s="851"/>
      <c r="AP71" s="851">
        <v>0</v>
      </c>
      <c r="AQ71" s="851"/>
      <c r="AR71" s="851"/>
      <c r="AS71" s="851"/>
      <c r="AT71" s="851"/>
      <c r="AU71" s="851">
        <v>0</v>
      </c>
      <c r="AV71" s="851"/>
      <c r="AW71" s="851"/>
      <c r="AX71" s="851"/>
      <c r="AY71" s="851"/>
      <c r="AZ71" s="897" t="s">
        <v>560</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552</v>
      </c>
      <c r="C72" s="894"/>
      <c r="D72" s="894"/>
      <c r="E72" s="894"/>
      <c r="F72" s="894"/>
      <c r="G72" s="894"/>
      <c r="H72" s="894"/>
      <c r="I72" s="894"/>
      <c r="J72" s="894"/>
      <c r="K72" s="894"/>
      <c r="L72" s="894"/>
      <c r="M72" s="894"/>
      <c r="N72" s="894"/>
      <c r="O72" s="894"/>
      <c r="P72" s="895"/>
      <c r="Q72" s="896">
        <v>58</v>
      </c>
      <c r="R72" s="851"/>
      <c r="S72" s="851"/>
      <c r="T72" s="851"/>
      <c r="U72" s="851"/>
      <c r="V72" s="851">
        <v>50</v>
      </c>
      <c r="W72" s="851"/>
      <c r="X72" s="851"/>
      <c r="Y72" s="851"/>
      <c r="Z72" s="851"/>
      <c r="AA72" s="851">
        <v>8</v>
      </c>
      <c r="AB72" s="851"/>
      <c r="AC72" s="851"/>
      <c r="AD72" s="851"/>
      <c r="AE72" s="851"/>
      <c r="AF72" s="851">
        <v>8</v>
      </c>
      <c r="AG72" s="851"/>
      <c r="AH72" s="851"/>
      <c r="AI72" s="851"/>
      <c r="AJ72" s="851"/>
      <c r="AK72" s="851">
        <v>0</v>
      </c>
      <c r="AL72" s="851"/>
      <c r="AM72" s="851"/>
      <c r="AN72" s="851"/>
      <c r="AO72" s="851"/>
      <c r="AP72" s="851">
        <v>0</v>
      </c>
      <c r="AQ72" s="851"/>
      <c r="AR72" s="851"/>
      <c r="AS72" s="851"/>
      <c r="AT72" s="851"/>
      <c r="AU72" s="851">
        <v>0</v>
      </c>
      <c r="AV72" s="851"/>
      <c r="AW72" s="851"/>
      <c r="AX72" s="851"/>
      <c r="AY72" s="851"/>
      <c r="AZ72" s="897" t="s">
        <v>558</v>
      </c>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553</v>
      </c>
      <c r="C73" s="894"/>
      <c r="D73" s="894"/>
      <c r="E73" s="894"/>
      <c r="F73" s="894"/>
      <c r="G73" s="894"/>
      <c r="H73" s="894"/>
      <c r="I73" s="894"/>
      <c r="J73" s="894"/>
      <c r="K73" s="894"/>
      <c r="L73" s="894"/>
      <c r="M73" s="894"/>
      <c r="N73" s="894"/>
      <c r="O73" s="894"/>
      <c r="P73" s="895"/>
      <c r="Q73" s="896">
        <v>143587</v>
      </c>
      <c r="R73" s="851"/>
      <c r="S73" s="851"/>
      <c r="T73" s="851"/>
      <c r="U73" s="851"/>
      <c r="V73" s="851">
        <v>136996</v>
      </c>
      <c r="W73" s="851"/>
      <c r="X73" s="851"/>
      <c r="Y73" s="851"/>
      <c r="Z73" s="851"/>
      <c r="AA73" s="851">
        <v>6591</v>
      </c>
      <c r="AB73" s="851"/>
      <c r="AC73" s="851"/>
      <c r="AD73" s="851"/>
      <c r="AE73" s="851"/>
      <c r="AF73" s="851">
        <v>6591</v>
      </c>
      <c r="AG73" s="851"/>
      <c r="AH73" s="851"/>
      <c r="AI73" s="851"/>
      <c r="AJ73" s="851"/>
      <c r="AK73" s="851">
        <v>0</v>
      </c>
      <c r="AL73" s="851"/>
      <c r="AM73" s="851"/>
      <c r="AN73" s="851"/>
      <c r="AO73" s="851"/>
      <c r="AP73" s="851">
        <v>0</v>
      </c>
      <c r="AQ73" s="851"/>
      <c r="AR73" s="851"/>
      <c r="AS73" s="851"/>
      <c r="AT73" s="851"/>
      <c r="AU73" s="851">
        <v>0</v>
      </c>
      <c r="AV73" s="851"/>
      <c r="AW73" s="851"/>
      <c r="AX73" s="851"/>
      <c r="AY73" s="851"/>
      <c r="AZ73" s="897" t="s">
        <v>561</v>
      </c>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554</v>
      </c>
      <c r="C74" s="894"/>
      <c r="D74" s="894"/>
      <c r="E74" s="894"/>
      <c r="F74" s="894"/>
      <c r="G74" s="894"/>
      <c r="H74" s="894"/>
      <c r="I74" s="894"/>
      <c r="J74" s="894"/>
      <c r="K74" s="894"/>
      <c r="L74" s="894"/>
      <c r="M74" s="894"/>
      <c r="N74" s="894"/>
      <c r="O74" s="894"/>
      <c r="P74" s="895"/>
      <c r="Q74" s="896">
        <v>1476</v>
      </c>
      <c r="R74" s="851"/>
      <c r="S74" s="851"/>
      <c r="T74" s="851"/>
      <c r="U74" s="851"/>
      <c r="V74" s="851">
        <v>1476</v>
      </c>
      <c r="W74" s="851"/>
      <c r="X74" s="851"/>
      <c r="Y74" s="851"/>
      <c r="Z74" s="851"/>
      <c r="AA74" s="851">
        <v>0</v>
      </c>
      <c r="AB74" s="851"/>
      <c r="AC74" s="851"/>
      <c r="AD74" s="851"/>
      <c r="AE74" s="851"/>
      <c r="AF74" s="851">
        <v>0</v>
      </c>
      <c r="AG74" s="851"/>
      <c r="AH74" s="851"/>
      <c r="AI74" s="851"/>
      <c r="AJ74" s="851"/>
      <c r="AK74" s="851">
        <v>0</v>
      </c>
      <c r="AL74" s="851"/>
      <c r="AM74" s="851"/>
      <c r="AN74" s="851"/>
      <c r="AO74" s="851"/>
      <c r="AP74" s="851">
        <v>1274</v>
      </c>
      <c r="AQ74" s="851"/>
      <c r="AR74" s="851"/>
      <c r="AS74" s="851"/>
      <c r="AT74" s="851"/>
      <c r="AU74" s="851">
        <v>843</v>
      </c>
      <c r="AV74" s="851"/>
      <c r="AW74" s="851"/>
      <c r="AX74" s="851"/>
      <c r="AY74" s="851"/>
      <c r="AZ74" s="897" t="s">
        <v>558</v>
      </c>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555</v>
      </c>
      <c r="C75" s="894"/>
      <c r="D75" s="894"/>
      <c r="E75" s="894"/>
      <c r="F75" s="894"/>
      <c r="G75" s="894"/>
      <c r="H75" s="894"/>
      <c r="I75" s="894"/>
      <c r="J75" s="894"/>
      <c r="K75" s="894"/>
      <c r="L75" s="894"/>
      <c r="M75" s="894"/>
      <c r="N75" s="894"/>
      <c r="O75" s="894"/>
      <c r="P75" s="895"/>
      <c r="Q75" s="899">
        <v>13</v>
      </c>
      <c r="R75" s="900"/>
      <c r="S75" s="900"/>
      <c r="T75" s="900"/>
      <c r="U75" s="850"/>
      <c r="V75" s="901">
        <v>4</v>
      </c>
      <c r="W75" s="900"/>
      <c r="X75" s="900"/>
      <c r="Y75" s="900"/>
      <c r="Z75" s="850"/>
      <c r="AA75" s="901">
        <v>9</v>
      </c>
      <c r="AB75" s="900"/>
      <c r="AC75" s="900"/>
      <c r="AD75" s="900"/>
      <c r="AE75" s="850"/>
      <c r="AF75" s="901">
        <v>9</v>
      </c>
      <c r="AG75" s="900"/>
      <c r="AH75" s="900"/>
      <c r="AI75" s="900"/>
      <c r="AJ75" s="850"/>
      <c r="AK75" s="901">
        <v>0</v>
      </c>
      <c r="AL75" s="900"/>
      <c r="AM75" s="900"/>
      <c r="AN75" s="900"/>
      <c r="AO75" s="850"/>
      <c r="AP75" s="901">
        <v>0</v>
      </c>
      <c r="AQ75" s="900"/>
      <c r="AR75" s="900"/>
      <c r="AS75" s="900"/>
      <c r="AT75" s="850"/>
      <c r="AU75" s="901">
        <v>0</v>
      </c>
      <c r="AV75" s="900"/>
      <c r="AW75" s="900"/>
      <c r="AX75" s="900"/>
      <c r="AY75" s="850"/>
      <c r="AZ75" s="897" t="s">
        <v>562</v>
      </c>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555</v>
      </c>
      <c r="C76" s="894"/>
      <c r="D76" s="894"/>
      <c r="E76" s="894"/>
      <c r="F76" s="894"/>
      <c r="G76" s="894"/>
      <c r="H76" s="894"/>
      <c r="I76" s="894"/>
      <c r="J76" s="894"/>
      <c r="K76" s="894"/>
      <c r="L76" s="894"/>
      <c r="M76" s="894"/>
      <c r="N76" s="894"/>
      <c r="O76" s="894"/>
      <c r="P76" s="895"/>
      <c r="Q76" s="899">
        <v>42</v>
      </c>
      <c r="R76" s="900"/>
      <c r="S76" s="900"/>
      <c r="T76" s="900"/>
      <c r="U76" s="850"/>
      <c r="V76" s="901">
        <v>42</v>
      </c>
      <c r="W76" s="900"/>
      <c r="X76" s="900"/>
      <c r="Y76" s="900"/>
      <c r="Z76" s="850"/>
      <c r="AA76" s="901">
        <v>0</v>
      </c>
      <c r="AB76" s="900"/>
      <c r="AC76" s="900"/>
      <c r="AD76" s="900"/>
      <c r="AE76" s="850"/>
      <c r="AF76" s="901">
        <v>0</v>
      </c>
      <c r="AG76" s="900"/>
      <c r="AH76" s="900"/>
      <c r="AI76" s="900"/>
      <c r="AJ76" s="850"/>
      <c r="AK76" s="901">
        <v>0</v>
      </c>
      <c r="AL76" s="900"/>
      <c r="AM76" s="900"/>
      <c r="AN76" s="900"/>
      <c r="AO76" s="850"/>
      <c r="AP76" s="901">
        <v>0</v>
      </c>
      <c r="AQ76" s="900"/>
      <c r="AR76" s="900"/>
      <c r="AS76" s="900"/>
      <c r="AT76" s="850"/>
      <c r="AU76" s="901">
        <v>0</v>
      </c>
      <c r="AV76" s="900"/>
      <c r="AW76" s="900"/>
      <c r="AX76" s="900"/>
      <c r="AY76" s="850"/>
      <c r="AZ76" s="897" t="s">
        <v>563</v>
      </c>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556</v>
      </c>
      <c r="C77" s="894"/>
      <c r="D77" s="894"/>
      <c r="E77" s="894"/>
      <c r="F77" s="894"/>
      <c r="G77" s="894"/>
      <c r="H77" s="894"/>
      <c r="I77" s="894"/>
      <c r="J77" s="894"/>
      <c r="K77" s="894"/>
      <c r="L77" s="894"/>
      <c r="M77" s="894"/>
      <c r="N77" s="894"/>
      <c r="O77" s="894"/>
      <c r="P77" s="895"/>
      <c r="Q77" s="899">
        <v>71</v>
      </c>
      <c r="R77" s="900"/>
      <c r="S77" s="900"/>
      <c r="T77" s="900"/>
      <c r="U77" s="850"/>
      <c r="V77" s="901">
        <v>71</v>
      </c>
      <c r="W77" s="900"/>
      <c r="X77" s="900"/>
      <c r="Y77" s="900"/>
      <c r="Z77" s="850"/>
      <c r="AA77" s="901">
        <v>0</v>
      </c>
      <c r="AB77" s="900"/>
      <c r="AC77" s="900"/>
      <c r="AD77" s="900"/>
      <c r="AE77" s="850"/>
      <c r="AF77" s="901">
        <v>0</v>
      </c>
      <c r="AG77" s="900"/>
      <c r="AH77" s="900"/>
      <c r="AI77" s="900"/>
      <c r="AJ77" s="850"/>
      <c r="AK77" s="901">
        <v>0</v>
      </c>
      <c r="AL77" s="900"/>
      <c r="AM77" s="900"/>
      <c r="AN77" s="900"/>
      <c r="AO77" s="850"/>
      <c r="AP77" s="901">
        <v>0</v>
      </c>
      <c r="AQ77" s="900"/>
      <c r="AR77" s="900"/>
      <c r="AS77" s="900"/>
      <c r="AT77" s="850"/>
      <c r="AU77" s="901">
        <v>0</v>
      </c>
      <c r="AV77" s="900"/>
      <c r="AW77" s="900"/>
      <c r="AX77" s="900"/>
      <c r="AY77" s="850"/>
      <c r="AZ77" s="897" t="s">
        <v>558</v>
      </c>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557</v>
      </c>
      <c r="C78" s="894"/>
      <c r="D78" s="894"/>
      <c r="E78" s="894"/>
      <c r="F78" s="894"/>
      <c r="G78" s="894"/>
      <c r="H78" s="894"/>
      <c r="I78" s="894"/>
      <c r="J78" s="894"/>
      <c r="K78" s="894"/>
      <c r="L78" s="894"/>
      <c r="M78" s="894"/>
      <c r="N78" s="894"/>
      <c r="O78" s="894"/>
      <c r="P78" s="895"/>
      <c r="Q78" s="896">
        <v>737</v>
      </c>
      <c r="R78" s="851"/>
      <c r="S78" s="851"/>
      <c r="T78" s="851"/>
      <c r="U78" s="851"/>
      <c r="V78" s="851">
        <v>737</v>
      </c>
      <c r="W78" s="851"/>
      <c r="X78" s="851"/>
      <c r="Y78" s="851"/>
      <c r="Z78" s="851"/>
      <c r="AA78" s="851">
        <v>0</v>
      </c>
      <c r="AB78" s="851"/>
      <c r="AC78" s="851"/>
      <c r="AD78" s="851"/>
      <c r="AE78" s="851"/>
      <c r="AF78" s="851">
        <v>0</v>
      </c>
      <c r="AG78" s="851"/>
      <c r="AH78" s="851"/>
      <c r="AI78" s="851"/>
      <c r="AJ78" s="851"/>
      <c r="AK78" s="851">
        <v>0</v>
      </c>
      <c r="AL78" s="851"/>
      <c r="AM78" s="851"/>
      <c r="AN78" s="851"/>
      <c r="AO78" s="851"/>
      <c r="AP78" s="851">
        <v>530</v>
      </c>
      <c r="AQ78" s="851"/>
      <c r="AR78" s="851"/>
      <c r="AS78" s="851"/>
      <c r="AT78" s="851"/>
      <c r="AU78" s="851">
        <v>393</v>
      </c>
      <c r="AV78" s="851"/>
      <c r="AW78" s="851"/>
      <c r="AX78" s="851"/>
      <c r="AY78" s="851"/>
      <c r="AZ78" s="897" t="s">
        <v>558</v>
      </c>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372</v>
      </c>
      <c r="B88" s="810" t="s">
        <v>403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7501</v>
      </c>
      <c r="AG88" s="862"/>
      <c r="AH88" s="862"/>
      <c r="AI88" s="862"/>
      <c r="AJ88" s="862"/>
      <c r="AK88" s="859"/>
      <c r="AL88" s="859"/>
      <c r="AM88" s="859"/>
      <c r="AN88" s="859"/>
      <c r="AO88" s="859"/>
      <c r="AP88" s="862">
        <v>1804</v>
      </c>
      <c r="AQ88" s="862"/>
      <c r="AR88" s="862"/>
      <c r="AS88" s="862"/>
      <c r="AT88" s="862"/>
      <c r="AU88" s="862">
        <v>1237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810" t="s">
        <v>404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159</v>
      </c>
      <c r="CS102" s="870"/>
      <c r="CT102" s="870"/>
      <c r="CU102" s="870"/>
      <c r="CV102" s="913"/>
      <c r="CW102" s="912">
        <v>372</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411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412</v>
      </c>
      <c r="AB109" s="915"/>
      <c r="AC109" s="915"/>
      <c r="AD109" s="915"/>
      <c r="AE109" s="916"/>
      <c r="AF109" s="914" t="s">
        <v>287</v>
      </c>
      <c r="AG109" s="915"/>
      <c r="AH109" s="915"/>
      <c r="AI109" s="915"/>
      <c r="AJ109" s="916"/>
      <c r="AK109" s="914" t="s">
        <v>286</v>
      </c>
      <c r="AL109" s="915"/>
      <c r="AM109" s="915"/>
      <c r="AN109" s="915"/>
      <c r="AO109" s="916"/>
      <c r="AP109" s="914" t="s">
        <v>413</v>
      </c>
      <c r="AQ109" s="915"/>
      <c r="AR109" s="915"/>
      <c r="AS109" s="915"/>
      <c r="AT109" s="917"/>
      <c r="AU109" s="934" t="s">
        <v>411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412</v>
      </c>
      <c r="BR109" s="915"/>
      <c r="BS109" s="915"/>
      <c r="BT109" s="915"/>
      <c r="BU109" s="916"/>
      <c r="BV109" s="914" t="s">
        <v>287</v>
      </c>
      <c r="BW109" s="915"/>
      <c r="BX109" s="915"/>
      <c r="BY109" s="915"/>
      <c r="BZ109" s="916"/>
      <c r="CA109" s="914" t="s">
        <v>286</v>
      </c>
      <c r="CB109" s="915"/>
      <c r="CC109" s="915"/>
      <c r="CD109" s="915"/>
      <c r="CE109" s="916"/>
      <c r="CF109" s="935" t="s">
        <v>413</v>
      </c>
      <c r="CG109" s="935"/>
      <c r="CH109" s="935"/>
      <c r="CI109" s="935"/>
      <c r="CJ109" s="935"/>
      <c r="CK109" s="914" t="s">
        <v>414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412</v>
      </c>
      <c r="DH109" s="915"/>
      <c r="DI109" s="915"/>
      <c r="DJ109" s="915"/>
      <c r="DK109" s="916"/>
      <c r="DL109" s="914" t="s">
        <v>287</v>
      </c>
      <c r="DM109" s="915"/>
      <c r="DN109" s="915"/>
      <c r="DO109" s="915"/>
      <c r="DP109" s="916"/>
      <c r="DQ109" s="914" t="s">
        <v>286</v>
      </c>
      <c r="DR109" s="915"/>
      <c r="DS109" s="915"/>
      <c r="DT109" s="915"/>
      <c r="DU109" s="916"/>
      <c r="DV109" s="914" t="s">
        <v>413</v>
      </c>
      <c r="DW109" s="915"/>
      <c r="DX109" s="915"/>
      <c r="DY109" s="915"/>
      <c r="DZ109" s="917"/>
    </row>
    <row r="110" spans="1:131" s="199" customFormat="1" ht="26.25" customHeight="1" x14ac:dyDescent="0.15">
      <c r="A110" s="918" t="s">
        <v>415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2640636</v>
      </c>
      <c r="AB110" s="922"/>
      <c r="AC110" s="922"/>
      <c r="AD110" s="922"/>
      <c r="AE110" s="923"/>
      <c r="AF110" s="924">
        <v>2555773</v>
      </c>
      <c r="AG110" s="922"/>
      <c r="AH110" s="922"/>
      <c r="AI110" s="922"/>
      <c r="AJ110" s="923"/>
      <c r="AK110" s="924">
        <v>2506319</v>
      </c>
      <c r="AL110" s="922"/>
      <c r="AM110" s="922"/>
      <c r="AN110" s="922"/>
      <c r="AO110" s="923"/>
      <c r="AP110" s="925">
        <v>26</v>
      </c>
      <c r="AQ110" s="926"/>
      <c r="AR110" s="926"/>
      <c r="AS110" s="926"/>
      <c r="AT110" s="927"/>
      <c r="AU110" s="928" t="s">
        <v>61</v>
      </c>
      <c r="AV110" s="929"/>
      <c r="AW110" s="929"/>
      <c r="AX110" s="929"/>
      <c r="AY110" s="929"/>
      <c r="AZ110" s="970" t="s">
        <v>416</v>
      </c>
      <c r="BA110" s="919"/>
      <c r="BB110" s="919"/>
      <c r="BC110" s="919"/>
      <c r="BD110" s="919"/>
      <c r="BE110" s="919"/>
      <c r="BF110" s="919"/>
      <c r="BG110" s="919"/>
      <c r="BH110" s="919"/>
      <c r="BI110" s="919"/>
      <c r="BJ110" s="919"/>
      <c r="BK110" s="919"/>
      <c r="BL110" s="919"/>
      <c r="BM110" s="919"/>
      <c r="BN110" s="919"/>
      <c r="BO110" s="919"/>
      <c r="BP110" s="920"/>
      <c r="BQ110" s="956">
        <v>26495110</v>
      </c>
      <c r="BR110" s="957"/>
      <c r="BS110" s="957"/>
      <c r="BT110" s="957"/>
      <c r="BU110" s="957"/>
      <c r="BV110" s="957">
        <v>26852944</v>
      </c>
      <c r="BW110" s="957"/>
      <c r="BX110" s="957"/>
      <c r="BY110" s="957"/>
      <c r="BZ110" s="957"/>
      <c r="CA110" s="957">
        <v>26513327</v>
      </c>
      <c r="CB110" s="957"/>
      <c r="CC110" s="957"/>
      <c r="CD110" s="957"/>
      <c r="CE110" s="957"/>
      <c r="CF110" s="971">
        <v>275.10000000000002</v>
      </c>
      <c r="CG110" s="972"/>
      <c r="CH110" s="972"/>
      <c r="CI110" s="972"/>
      <c r="CJ110" s="972"/>
      <c r="CK110" s="973" t="s">
        <v>417</v>
      </c>
      <c r="CL110" s="974"/>
      <c r="CM110" s="953" t="s">
        <v>418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420</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421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422</v>
      </c>
      <c r="B112" s="983"/>
      <c r="C112" s="980" t="s">
        <v>423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424</v>
      </c>
      <c r="BA112" s="980"/>
      <c r="BB112" s="980"/>
      <c r="BC112" s="980"/>
      <c r="BD112" s="980"/>
      <c r="BE112" s="980"/>
      <c r="BF112" s="980"/>
      <c r="BG112" s="980"/>
      <c r="BH112" s="980"/>
      <c r="BI112" s="980"/>
      <c r="BJ112" s="980"/>
      <c r="BK112" s="980"/>
      <c r="BL112" s="980"/>
      <c r="BM112" s="980"/>
      <c r="BN112" s="980"/>
      <c r="BO112" s="980"/>
      <c r="BP112" s="981"/>
      <c r="BQ112" s="949">
        <v>9544394</v>
      </c>
      <c r="BR112" s="950"/>
      <c r="BS112" s="950"/>
      <c r="BT112" s="950"/>
      <c r="BU112" s="950"/>
      <c r="BV112" s="950">
        <v>9492730</v>
      </c>
      <c r="BW112" s="950"/>
      <c r="BX112" s="950"/>
      <c r="BY112" s="950"/>
      <c r="BZ112" s="950"/>
      <c r="CA112" s="950">
        <v>9461554</v>
      </c>
      <c r="CB112" s="950"/>
      <c r="CC112" s="950"/>
      <c r="CD112" s="950"/>
      <c r="CE112" s="950"/>
      <c r="CF112" s="944">
        <v>98.2</v>
      </c>
      <c r="CG112" s="945"/>
      <c r="CH112" s="945"/>
      <c r="CI112" s="945"/>
      <c r="CJ112" s="945"/>
      <c r="CK112" s="975"/>
      <c r="CL112" s="976"/>
      <c r="CM112" s="946" t="s">
        <v>425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426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551378</v>
      </c>
      <c r="AB113" s="964"/>
      <c r="AC113" s="964"/>
      <c r="AD113" s="964"/>
      <c r="AE113" s="965"/>
      <c r="AF113" s="966">
        <v>569538</v>
      </c>
      <c r="AG113" s="964"/>
      <c r="AH113" s="964"/>
      <c r="AI113" s="964"/>
      <c r="AJ113" s="965"/>
      <c r="AK113" s="966">
        <v>556972</v>
      </c>
      <c r="AL113" s="964"/>
      <c r="AM113" s="964"/>
      <c r="AN113" s="964"/>
      <c r="AO113" s="965"/>
      <c r="AP113" s="967">
        <v>5.8</v>
      </c>
      <c r="AQ113" s="968"/>
      <c r="AR113" s="968"/>
      <c r="AS113" s="968"/>
      <c r="AT113" s="969"/>
      <c r="AU113" s="930"/>
      <c r="AV113" s="931"/>
      <c r="AW113" s="931"/>
      <c r="AX113" s="931"/>
      <c r="AY113" s="931"/>
      <c r="AZ113" s="979" t="s">
        <v>427</v>
      </c>
      <c r="BA113" s="980"/>
      <c r="BB113" s="980"/>
      <c r="BC113" s="980"/>
      <c r="BD113" s="980"/>
      <c r="BE113" s="980"/>
      <c r="BF113" s="980"/>
      <c r="BG113" s="980"/>
      <c r="BH113" s="980"/>
      <c r="BI113" s="980"/>
      <c r="BJ113" s="980"/>
      <c r="BK113" s="980"/>
      <c r="BL113" s="980"/>
      <c r="BM113" s="980"/>
      <c r="BN113" s="980"/>
      <c r="BO113" s="980"/>
      <c r="BP113" s="981"/>
      <c r="BQ113" s="949">
        <v>2183280</v>
      </c>
      <c r="BR113" s="950"/>
      <c r="BS113" s="950"/>
      <c r="BT113" s="950"/>
      <c r="BU113" s="950"/>
      <c r="BV113" s="950">
        <v>1668340</v>
      </c>
      <c r="BW113" s="950"/>
      <c r="BX113" s="950"/>
      <c r="BY113" s="950"/>
      <c r="BZ113" s="950"/>
      <c r="CA113" s="950">
        <v>1236638</v>
      </c>
      <c r="CB113" s="950"/>
      <c r="CC113" s="950"/>
      <c r="CD113" s="950"/>
      <c r="CE113" s="950"/>
      <c r="CF113" s="944">
        <v>12.8</v>
      </c>
      <c r="CG113" s="945"/>
      <c r="CH113" s="945"/>
      <c r="CI113" s="945"/>
      <c r="CJ113" s="945"/>
      <c r="CK113" s="975"/>
      <c r="CL113" s="976"/>
      <c r="CM113" s="946" t="s">
        <v>428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490573</v>
      </c>
      <c r="AB114" s="989"/>
      <c r="AC114" s="989"/>
      <c r="AD114" s="989"/>
      <c r="AE114" s="990"/>
      <c r="AF114" s="991">
        <v>508455</v>
      </c>
      <c r="AG114" s="989"/>
      <c r="AH114" s="989"/>
      <c r="AI114" s="989"/>
      <c r="AJ114" s="990"/>
      <c r="AK114" s="991">
        <v>487584</v>
      </c>
      <c r="AL114" s="989"/>
      <c r="AM114" s="989"/>
      <c r="AN114" s="989"/>
      <c r="AO114" s="990"/>
      <c r="AP114" s="992">
        <v>5.0999999999999996</v>
      </c>
      <c r="AQ114" s="993"/>
      <c r="AR114" s="993"/>
      <c r="AS114" s="993"/>
      <c r="AT114" s="994"/>
      <c r="AU114" s="930"/>
      <c r="AV114" s="931"/>
      <c r="AW114" s="931"/>
      <c r="AX114" s="931"/>
      <c r="AY114" s="931"/>
      <c r="AZ114" s="979" t="s">
        <v>430</v>
      </c>
      <c r="BA114" s="980"/>
      <c r="BB114" s="980"/>
      <c r="BC114" s="980"/>
      <c r="BD114" s="980"/>
      <c r="BE114" s="980"/>
      <c r="BF114" s="980"/>
      <c r="BG114" s="980"/>
      <c r="BH114" s="980"/>
      <c r="BI114" s="980"/>
      <c r="BJ114" s="980"/>
      <c r="BK114" s="980"/>
      <c r="BL114" s="980"/>
      <c r="BM114" s="980"/>
      <c r="BN114" s="980"/>
      <c r="BO114" s="980"/>
      <c r="BP114" s="981"/>
      <c r="BQ114" s="949">
        <v>3831507</v>
      </c>
      <c r="BR114" s="950"/>
      <c r="BS114" s="950"/>
      <c r="BT114" s="950"/>
      <c r="BU114" s="950"/>
      <c r="BV114" s="950">
        <v>3514060</v>
      </c>
      <c r="BW114" s="950"/>
      <c r="BX114" s="950"/>
      <c r="BY114" s="950"/>
      <c r="BZ114" s="950"/>
      <c r="CA114" s="950">
        <v>3644695</v>
      </c>
      <c r="CB114" s="950"/>
      <c r="CC114" s="950"/>
      <c r="CD114" s="950"/>
      <c r="CE114" s="950"/>
      <c r="CF114" s="944">
        <v>37.799999999999997</v>
      </c>
      <c r="CG114" s="945"/>
      <c r="CH114" s="945"/>
      <c r="CI114" s="945"/>
      <c r="CJ114" s="945"/>
      <c r="CK114" s="975"/>
      <c r="CL114" s="976"/>
      <c r="CM114" s="946" t="s">
        <v>431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432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64</v>
      </c>
      <c r="AB115" s="964"/>
      <c r="AC115" s="964"/>
      <c r="AD115" s="964"/>
      <c r="AE115" s="965"/>
      <c r="AF115" s="966">
        <v>48</v>
      </c>
      <c r="AG115" s="964"/>
      <c r="AH115" s="964"/>
      <c r="AI115" s="964"/>
      <c r="AJ115" s="965"/>
      <c r="AK115" s="966">
        <v>98</v>
      </c>
      <c r="AL115" s="964"/>
      <c r="AM115" s="964"/>
      <c r="AN115" s="964"/>
      <c r="AO115" s="965"/>
      <c r="AP115" s="967">
        <v>0</v>
      </c>
      <c r="AQ115" s="968"/>
      <c r="AR115" s="968"/>
      <c r="AS115" s="968"/>
      <c r="AT115" s="969"/>
      <c r="AU115" s="930"/>
      <c r="AV115" s="931"/>
      <c r="AW115" s="931"/>
      <c r="AX115" s="931"/>
      <c r="AY115" s="931"/>
      <c r="AZ115" s="979" t="s">
        <v>433</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434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435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489</v>
      </c>
      <c r="AB116" s="989"/>
      <c r="AC116" s="989"/>
      <c r="AD116" s="989"/>
      <c r="AE116" s="990"/>
      <c r="AF116" s="991">
        <v>228</v>
      </c>
      <c r="AG116" s="989"/>
      <c r="AH116" s="989"/>
      <c r="AI116" s="989"/>
      <c r="AJ116" s="990"/>
      <c r="AK116" s="991">
        <v>342</v>
      </c>
      <c r="AL116" s="989"/>
      <c r="AM116" s="989"/>
      <c r="AN116" s="989"/>
      <c r="AO116" s="990"/>
      <c r="AP116" s="992">
        <v>0</v>
      </c>
      <c r="AQ116" s="993"/>
      <c r="AR116" s="993"/>
      <c r="AS116" s="993"/>
      <c r="AT116" s="994"/>
      <c r="AU116" s="930"/>
      <c r="AV116" s="931"/>
      <c r="AW116" s="931"/>
      <c r="AX116" s="931"/>
      <c r="AY116" s="931"/>
      <c r="AZ116" s="997" t="s">
        <v>436</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438</v>
      </c>
      <c r="Z117" s="916"/>
      <c r="AA117" s="1006">
        <v>3683140</v>
      </c>
      <c r="AB117" s="1007"/>
      <c r="AC117" s="1007"/>
      <c r="AD117" s="1007"/>
      <c r="AE117" s="1008"/>
      <c r="AF117" s="1009">
        <v>3634042</v>
      </c>
      <c r="AG117" s="1007"/>
      <c r="AH117" s="1007"/>
      <c r="AI117" s="1007"/>
      <c r="AJ117" s="1008"/>
      <c r="AK117" s="1009">
        <v>3551315</v>
      </c>
      <c r="AL117" s="1007"/>
      <c r="AM117" s="1007"/>
      <c r="AN117" s="1007"/>
      <c r="AO117" s="1008"/>
      <c r="AP117" s="1010"/>
      <c r="AQ117" s="1011"/>
      <c r="AR117" s="1011"/>
      <c r="AS117" s="1011"/>
      <c r="AT117" s="1012"/>
      <c r="AU117" s="930"/>
      <c r="AV117" s="931"/>
      <c r="AW117" s="931"/>
      <c r="AX117" s="931"/>
      <c r="AY117" s="931"/>
      <c r="AZ117" s="997" t="s">
        <v>439</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440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414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412</v>
      </c>
      <c r="AB118" s="915"/>
      <c r="AC118" s="915"/>
      <c r="AD118" s="915"/>
      <c r="AE118" s="916"/>
      <c r="AF118" s="914" t="s">
        <v>287</v>
      </c>
      <c r="AG118" s="915"/>
      <c r="AH118" s="915"/>
      <c r="AI118" s="915"/>
      <c r="AJ118" s="916"/>
      <c r="AK118" s="914" t="s">
        <v>286</v>
      </c>
      <c r="AL118" s="915"/>
      <c r="AM118" s="915"/>
      <c r="AN118" s="915"/>
      <c r="AO118" s="916"/>
      <c r="AP118" s="1001" t="s">
        <v>413</v>
      </c>
      <c r="AQ118" s="1002"/>
      <c r="AR118" s="1002"/>
      <c r="AS118" s="1002"/>
      <c r="AT118" s="1003"/>
      <c r="AU118" s="930"/>
      <c r="AV118" s="931"/>
      <c r="AW118" s="931"/>
      <c r="AX118" s="931"/>
      <c r="AY118" s="931"/>
      <c r="AZ118" s="1004" t="s">
        <v>441</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442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417</v>
      </c>
      <c r="B119" s="974"/>
      <c r="C119" s="953" t="s">
        <v>418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443</v>
      </c>
      <c r="BP119" s="1036"/>
      <c r="BQ119" s="1027">
        <v>42054291</v>
      </c>
      <c r="BR119" s="1028"/>
      <c r="BS119" s="1028"/>
      <c r="BT119" s="1028"/>
      <c r="BU119" s="1028"/>
      <c r="BV119" s="1028">
        <v>41528074</v>
      </c>
      <c r="BW119" s="1028"/>
      <c r="BX119" s="1028"/>
      <c r="BY119" s="1028"/>
      <c r="BZ119" s="1028"/>
      <c r="CA119" s="1028">
        <v>40856214</v>
      </c>
      <c r="CB119" s="1028"/>
      <c r="CC119" s="1028"/>
      <c r="CD119" s="1028"/>
      <c r="CE119" s="1028"/>
      <c r="CF119" s="1029"/>
      <c r="CG119" s="1030"/>
      <c r="CH119" s="1030"/>
      <c r="CI119" s="1030"/>
      <c r="CJ119" s="1031"/>
      <c r="CK119" s="977"/>
      <c r="CL119" s="978"/>
      <c r="CM119" s="1032" t="s">
        <v>444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421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445</v>
      </c>
      <c r="AV120" s="1020"/>
      <c r="AW120" s="1020"/>
      <c r="AX120" s="1020"/>
      <c r="AY120" s="1021"/>
      <c r="AZ120" s="970" t="s">
        <v>446</v>
      </c>
      <c r="BA120" s="919"/>
      <c r="BB120" s="919"/>
      <c r="BC120" s="919"/>
      <c r="BD120" s="919"/>
      <c r="BE120" s="919"/>
      <c r="BF120" s="919"/>
      <c r="BG120" s="919"/>
      <c r="BH120" s="919"/>
      <c r="BI120" s="919"/>
      <c r="BJ120" s="919"/>
      <c r="BK120" s="919"/>
      <c r="BL120" s="919"/>
      <c r="BM120" s="919"/>
      <c r="BN120" s="919"/>
      <c r="BO120" s="919"/>
      <c r="BP120" s="920"/>
      <c r="BQ120" s="956">
        <v>3333879</v>
      </c>
      <c r="BR120" s="957"/>
      <c r="BS120" s="957"/>
      <c r="BT120" s="957"/>
      <c r="BU120" s="957"/>
      <c r="BV120" s="957">
        <v>3728584</v>
      </c>
      <c r="BW120" s="957"/>
      <c r="BX120" s="957"/>
      <c r="BY120" s="957"/>
      <c r="BZ120" s="957"/>
      <c r="CA120" s="957">
        <v>4041634</v>
      </c>
      <c r="CB120" s="957"/>
      <c r="CC120" s="957"/>
      <c r="CD120" s="957"/>
      <c r="CE120" s="957"/>
      <c r="CF120" s="971">
        <v>41.9</v>
      </c>
      <c r="CG120" s="972"/>
      <c r="CH120" s="972"/>
      <c r="CI120" s="972"/>
      <c r="CJ120" s="972"/>
      <c r="CK120" s="1037" t="s">
        <v>447</v>
      </c>
      <c r="CL120" s="1038"/>
      <c r="CM120" s="1038"/>
      <c r="CN120" s="1038"/>
      <c r="CO120" s="1039"/>
      <c r="CP120" s="1045" t="s">
        <v>396</v>
      </c>
      <c r="CQ120" s="1046"/>
      <c r="CR120" s="1046"/>
      <c r="CS120" s="1046"/>
      <c r="CT120" s="1046"/>
      <c r="CU120" s="1046"/>
      <c r="CV120" s="1046"/>
      <c r="CW120" s="1046"/>
      <c r="CX120" s="1046"/>
      <c r="CY120" s="1046"/>
      <c r="CZ120" s="1046"/>
      <c r="DA120" s="1046"/>
      <c r="DB120" s="1046"/>
      <c r="DC120" s="1046"/>
      <c r="DD120" s="1046"/>
      <c r="DE120" s="1046"/>
      <c r="DF120" s="1047"/>
      <c r="DG120" s="956">
        <v>5937156</v>
      </c>
      <c r="DH120" s="957"/>
      <c r="DI120" s="957"/>
      <c r="DJ120" s="957"/>
      <c r="DK120" s="957"/>
      <c r="DL120" s="957">
        <v>5983417</v>
      </c>
      <c r="DM120" s="957"/>
      <c r="DN120" s="957"/>
      <c r="DO120" s="957"/>
      <c r="DP120" s="957"/>
      <c r="DQ120" s="957">
        <v>5746550</v>
      </c>
      <c r="DR120" s="957"/>
      <c r="DS120" s="957"/>
      <c r="DT120" s="957"/>
      <c r="DU120" s="957"/>
      <c r="DV120" s="958">
        <v>59.6</v>
      </c>
      <c r="DW120" s="958"/>
      <c r="DX120" s="958"/>
      <c r="DY120" s="958"/>
      <c r="DZ120" s="959"/>
    </row>
    <row r="121" spans="1:130" s="199" customFormat="1" ht="26.25" customHeight="1" x14ac:dyDescent="0.15">
      <c r="A121" s="1089"/>
      <c r="B121" s="976"/>
      <c r="C121" s="997" t="s">
        <v>448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449</v>
      </c>
      <c r="BA121" s="980"/>
      <c r="BB121" s="980"/>
      <c r="BC121" s="980"/>
      <c r="BD121" s="980"/>
      <c r="BE121" s="980"/>
      <c r="BF121" s="980"/>
      <c r="BG121" s="980"/>
      <c r="BH121" s="980"/>
      <c r="BI121" s="980"/>
      <c r="BJ121" s="980"/>
      <c r="BK121" s="980"/>
      <c r="BL121" s="980"/>
      <c r="BM121" s="980"/>
      <c r="BN121" s="980"/>
      <c r="BO121" s="980"/>
      <c r="BP121" s="981"/>
      <c r="BQ121" s="949">
        <v>113449</v>
      </c>
      <c r="BR121" s="950"/>
      <c r="BS121" s="950"/>
      <c r="BT121" s="950"/>
      <c r="BU121" s="950"/>
      <c r="BV121" s="950">
        <v>40061</v>
      </c>
      <c r="BW121" s="950"/>
      <c r="BX121" s="950"/>
      <c r="BY121" s="950"/>
      <c r="BZ121" s="950"/>
      <c r="CA121" s="950">
        <v>97559</v>
      </c>
      <c r="CB121" s="950"/>
      <c r="CC121" s="950"/>
      <c r="CD121" s="950"/>
      <c r="CE121" s="950"/>
      <c r="CF121" s="944">
        <v>1</v>
      </c>
      <c r="CG121" s="945"/>
      <c r="CH121" s="945"/>
      <c r="CI121" s="945"/>
      <c r="CJ121" s="945"/>
      <c r="CK121" s="1040"/>
      <c r="CL121" s="1041"/>
      <c r="CM121" s="1041"/>
      <c r="CN121" s="1041"/>
      <c r="CO121" s="1042"/>
      <c r="CP121" s="1050" t="s">
        <v>392</v>
      </c>
      <c r="CQ121" s="1051"/>
      <c r="CR121" s="1051"/>
      <c r="CS121" s="1051"/>
      <c r="CT121" s="1051"/>
      <c r="CU121" s="1051"/>
      <c r="CV121" s="1051"/>
      <c r="CW121" s="1051"/>
      <c r="CX121" s="1051"/>
      <c r="CY121" s="1051"/>
      <c r="CZ121" s="1051"/>
      <c r="DA121" s="1051"/>
      <c r="DB121" s="1051"/>
      <c r="DC121" s="1051"/>
      <c r="DD121" s="1051"/>
      <c r="DE121" s="1051"/>
      <c r="DF121" s="1052"/>
      <c r="DG121" s="949">
        <v>2204235</v>
      </c>
      <c r="DH121" s="950"/>
      <c r="DI121" s="950"/>
      <c r="DJ121" s="950"/>
      <c r="DK121" s="950"/>
      <c r="DL121" s="950">
        <v>2206515</v>
      </c>
      <c r="DM121" s="950"/>
      <c r="DN121" s="950"/>
      <c r="DO121" s="950"/>
      <c r="DP121" s="950"/>
      <c r="DQ121" s="950">
        <v>2319070</v>
      </c>
      <c r="DR121" s="950"/>
      <c r="DS121" s="950"/>
      <c r="DT121" s="950"/>
      <c r="DU121" s="950"/>
      <c r="DV121" s="951">
        <v>24.1</v>
      </c>
      <c r="DW121" s="951"/>
      <c r="DX121" s="951"/>
      <c r="DY121" s="951"/>
      <c r="DZ121" s="952"/>
    </row>
    <row r="122" spans="1:130" s="199" customFormat="1" ht="26.25" customHeight="1" x14ac:dyDescent="0.15">
      <c r="A122" s="1089"/>
      <c r="B122" s="976"/>
      <c r="C122" s="946" t="s">
        <v>431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450</v>
      </c>
      <c r="BA122" s="995"/>
      <c r="BB122" s="995"/>
      <c r="BC122" s="995"/>
      <c r="BD122" s="995"/>
      <c r="BE122" s="995"/>
      <c r="BF122" s="995"/>
      <c r="BG122" s="995"/>
      <c r="BH122" s="995"/>
      <c r="BI122" s="995"/>
      <c r="BJ122" s="995"/>
      <c r="BK122" s="995"/>
      <c r="BL122" s="995"/>
      <c r="BM122" s="995"/>
      <c r="BN122" s="995"/>
      <c r="BO122" s="995"/>
      <c r="BP122" s="996"/>
      <c r="BQ122" s="1027">
        <v>24913313</v>
      </c>
      <c r="BR122" s="1028"/>
      <c r="BS122" s="1028"/>
      <c r="BT122" s="1028"/>
      <c r="BU122" s="1028"/>
      <c r="BV122" s="1028">
        <v>24491435</v>
      </c>
      <c r="BW122" s="1028"/>
      <c r="BX122" s="1028"/>
      <c r="BY122" s="1028"/>
      <c r="BZ122" s="1028"/>
      <c r="CA122" s="1028">
        <v>24089517</v>
      </c>
      <c r="CB122" s="1028"/>
      <c r="CC122" s="1028"/>
      <c r="CD122" s="1028"/>
      <c r="CE122" s="1028"/>
      <c r="CF122" s="1048">
        <v>250</v>
      </c>
      <c r="CG122" s="1049"/>
      <c r="CH122" s="1049"/>
      <c r="CI122" s="1049"/>
      <c r="CJ122" s="1049"/>
      <c r="CK122" s="1040"/>
      <c r="CL122" s="1041"/>
      <c r="CM122" s="1041"/>
      <c r="CN122" s="1041"/>
      <c r="CO122" s="1042"/>
      <c r="CP122" s="1050" t="s">
        <v>391</v>
      </c>
      <c r="CQ122" s="1051"/>
      <c r="CR122" s="1051"/>
      <c r="CS122" s="1051"/>
      <c r="CT122" s="1051"/>
      <c r="CU122" s="1051"/>
      <c r="CV122" s="1051"/>
      <c r="CW122" s="1051"/>
      <c r="CX122" s="1051"/>
      <c r="CY122" s="1051"/>
      <c r="CZ122" s="1051"/>
      <c r="DA122" s="1051"/>
      <c r="DB122" s="1051"/>
      <c r="DC122" s="1051"/>
      <c r="DD122" s="1051"/>
      <c r="DE122" s="1051"/>
      <c r="DF122" s="1052"/>
      <c r="DG122" s="949">
        <v>730968</v>
      </c>
      <c r="DH122" s="950"/>
      <c r="DI122" s="950"/>
      <c r="DJ122" s="950"/>
      <c r="DK122" s="950"/>
      <c r="DL122" s="950">
        <v>688633</v>
      </c>
      <c r="DM122" s="950"/>
      <c r="DN122" s="950"/>
      <c r="DO122" s="950"/>
      <c r="DP122" s="950"/>
      <c r="DQ122" s="950">
        <v>721493</v>
      </c>
      <c r="DR122" s="950"/>
      <c r="DS122" s="950"/>
      <c r="DT122" s="950"/>
      <c r="DU122" s="950"/>
      <c r="DV122" s="951">
        <v>7.5</v>
      </c>
      <c r="DW122" s="951"/>
      <c r="DX122" s="951"/>
      <c r="DY122" s="951"/>
      <c r="DZ122" s="952"/>
    </row>
    <row r="123" spans="1:130" s="199" customFormat="1" ht="26.25" customHeight="1" x14ac:dyDescent="0.15">
      <c r="A123" s="1089"/>
      <c r="B123" s="976"/>
      <c r="C123" s="946" t="s">
        <v>437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451</v>
      </c>
      <c r="BP123" s="1036"/>
      <c r="BQ123" s="1095">
        <v>28360641</v>
      </c>
      <c r="BR123" s="1096"/>
      <c r="BS123" s="1096"/>
      <c r="BT123" s="1096"/>
      <c r="BU123" s="1096"/>
      <c r="BV123" s="1096">
        <v>28260080</v>
      </c>
      <c r="BW123" s="1096"/>
      <c r="BX123" s="1096"/>
      <c r="BY123" s="1096"/>
      <c r="BZ123" s="1096"/>
      <c r="CA123" s="1096">
        <v>28228710</v>
      </c>
      <c r="CB123" s="1096"/>
      <c r="CC123" s="1096"/>
      <c r="CD123" s="1096"/>
      <c r="CE123" s="1096"/>
      <c r="CF123" s="1029"/>
      <c r="CG123" s="1030"/>
      <c r="CH123" s="1030"/>
      <c r="CI123" s="1030"/>
      <c r="CJ123" s="1031"/>
      <c r="CK123" s="1040"/>
      <c r="CL123" s="1041"/>
      <c r="CM123" s="1041"/>
      <c r="CN123" s="1041"/>
      <c r="CO123" s="1042"/>
      <c r="CP123" s="1050" t="s">
        <v>397</v>
      </c>
      <c r="CQ123" s="1051"/>
      <c r="CR123" s="1051"/>
      <c r="CS123" s="1051"/>
      <c r="CT123" s="1051"/>
      <c r="CU123" s="1051"/>
      <c r="CV123" s="1051"/>
      <c r="CW123" s="1051"/>
      <c r="CX123" s="1051"/>
      <c r="CY123" s="1051"/>
      <c r="CZ123" s="1051"/>
      <c r="DA123" s="1051"/>
      <c r="DB123" s="1051"/>
      <c r="DC123" s="1051"/>
      <c r="DD123" s="1051"/>
      <c r="DE123" s="1051"/>
      <c r="DF123" s="1052"/>
      <c r="DG123" s="988">
        <v>463243</v>
      </c>
      <c r="DH123" s="989"/>
      <c r="DI123" s="989"/>
      <c r="DJ123" s="989"/>
      <c r="DK123" s="990"/>
      <c r="DL123" s="991">
        <v>445329</v>
      </c>
      <c r="DM123" s="989"/>
      <c r="DN123" s="989"/>
      <c r="DO123" s="989"/>
      <c r="DP123" s="990"/>
      <c r="DQ123" s="991">
        <v>433749</v>
      </c>
      <c r="DR123" s="989"/>
      <c r="DS123" s="989"/>
      <c r="DT123" s="989"/>
      <c r="DU123" s="990"/>
      <c r="DV123" s="992">
        <v>4.5</v>
      </c>
      <c r="DW123" s="993"/>
      <c r="DX123" s="993"/>
      <c r="DY123" s="993"/>
      <c r="DZ123" s="994"/>
    </row>
    <row r="124" spans="1:130" s="199" customFormat="1" ht="26.25" customHeight="1" thickBot="1" x14ac:dyDescent="0.2">
      <c r="A124" s="1089"/>
      <c r="B124" s="976"/>
      <c r="C124" s="946" t="s">
        <v>440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452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142.30000000000001</v>
      </c>
      <c r="BR124" s="1058"/>
      <c r="BS124" s="1058"/>
      <c r="BT124" s="1058"/>
      <c r="BU124" s="1058"/>
      <c r="BV124" s="1058">
        <v>134.1</v>
      </c>
      <c r="BW124" s="1058"/>
      <c r="BX124" s="1058"/>
      <c r="BY124" s="1058"/>
      <c r="BZ124" s="1058"/>
      <c r="CA124" s="1058">
        <v>131</v>
      </c>
      <c r="CB124" s="1058"/>
      <c r="CC124" s="1058"/>
      <c r="CD124" s="1058"/>
      <c r="CE124" s="1058"/>
      <c r="CF124" s="1059"/>
      <c r="CG124" s="1060"/>
      <c r="CH124" s="1060"/>
      <c r="CI124" s="1060"/>
      <c r="CJ124" s="1061"/>
      <c r="CK124" s="1043"/>
      <c r="CL124" s="1043"/>
      <c r="CM124" s="1043"/>
      <c r="CN124" s="1043"/>
      <c r="CO124" s="1044"/>
      <c r="CP124" s="1050" t="s">
        <v>453</v>
      </c>
      <c r="CQ124" s="1051"/>
      <c r="CR124" s="1051"/>
      <c r="CS124" s="1051"/>
      <c r="CT124" s="1051"/>
      <c r="CU124" s="1051"/>
      <c r="CV124" s="1051"/>
      <c r="CW124" s="1051"/>
      <c r="CX124" s="1051"/>
      <c r="CY124" s="1051"/>
      <c r="CZ124" s="1051"/>
      <c r="DA124" s="1051"/>
      <c r="DB124" s="1051"/>
      <c r="DC124" s="1051"/>
      <c r="DD124" s="1051"/>
      <c r="DE124" s="1051"/>
      <c r="DF124" s="1052"/>
      <c r="DG124" s="1035">
        <v>208792</v>
      </c>
      <c r="DH124" s="1014"/>
      <c r="DI124" s="1014"/>
      <c r="DJ124" s="1014"/>
      <c r="DK124" s="1015"/>
      <c r="DL124" s="1013">
        <v>168836</v>
      </c>
      <c r="DM124" s="1014"/>
      <c r="DN124" s="1014"/>
      <c r="DO124" s="1014"/>
      <c r="DP124" s="1015"/>
      <c r="DQ124" s="1013">
        <v>240692</v>
      </c>
      <c r="DR124" s="1014"/>
      <c r="DS124" s="1014"/>
      <c r="DT124" s="1014"/>
      <c r="DU124" s="1015"/>
      <c r="DV124" s="1016">
        <v>2.5</v>
      </c>
      <c r="DW124" s="1017"/>
      <c r="DX124" s="1017"/>
      <c r="DY124" s="1017"/>
      <c r="DZ124" s="1018"/>
    </row>
    <row r="125" spans="1:130" s="199" customFormat="1" ht="26.25" customHeight="1" x14ac:dyDescent="0.15">
      <c r="A125" s="1089"/>
      <c r="B125" s="976"/>
      <c r="C125" s="946" t="s">
        <v>442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454</v>
      </c>
      <c r="CL125" s="1038"/>
      <c r="CM125" s="1038"/>
      <c r="CN125" s="1038"/>
      <c r="CO125" s="1039"/>
      <c r="CP125" s="970" t="s">
        <v>455</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444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456</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457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64</v>
      </c>
      <c r="AB127" s="989"/>
      <c r="AC127" s="989"/>
      <c r="AD127" s="989"/>
      <c r="AE127" s="990"/>
      <c r="AF127" s="991">
        <v>48</v>
      </c>
      <c r="AG127" s="989"/>
      <c r="AH127" s="989"/>
      <c r="AI127" s="989"/>
      <c r="AJ127" s="990"/>
      <c r="AK127" s="991">
        <v>98</v>
      </c>
      <c r="AL127" s="989"/>
      <c r="AM127" s="989"/>
      <c r="AN127" s="989"/>
      <c r="AO127" s="990"/>
      <c r="AP127" s="992">
        <v>0</v>
      </c>
      <c r="AQ127" s="993"/>
      <c r="AR127" s="993"/>
      <c r="AS127" s="993"/>
      <c r="AT127" s="994"/>
      <c r="AU127" s="235"/>
      <c r="AV127" s="235"/>
      <c r="AW127" s="235"/>
      <c r="AX127" s="1062" t="s">
        <v>458</v>
      </c>
      <c r="AY127" s="1063"/>
      <c r="AZ127" s="1063"/>
      <c r="BA127" s="1063"/>
      <c r="BB127" s="1063"/>
      <c r="BC127" s="1063"/>
      <c r="BD127" s="1063"/>
      <c r="BE127" s="1064"/>
      <c r="BF127" s="1065" t="s">
        <v>459</v>
      </c>
      <c r="BG127" s="1063"/>
      <c r="BH127" s="1063"/>
      <c r="BI127" s="1063"/>
      <c r="BJ127" s="1063"/>
      <c r="BK127" s="1063"/>
      <c r="BL127" s="1064"/>
      <c r="BM127" s="1065" t="s">
        <v>460</v>
      </c>
      <c r="BN127" s="1063"/>
      <c r="BO127" s="1063"/>
      <c r="BP127" s="1063"/>
      <c r="BQ127" s="1063"/>
      <c r="BR127" s="1063"/>
      <c r="BS127" s="1064"/>
      <c r="BT127" s="1065" t="s">
        <v>461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462</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463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464</v>
      </c>
      <c r="X128" s="1075"/>
      <c r="Y128" s="1075"/>
      <c r="Z128" s="1076"/>
      <c r="AA128" s="1077">
        <v>24585</v>
      </c>
      <c r="AB128" s="1078"/>
      <c r="AC128" s="1078"/>
      <c r="AD128" s="1078"/>
      <c r="AE128" s="1079"/>
      <c r="AF128" s="1080">
        <v>25441</v>
      </c>
      <c r="AG128" s="1078"/>
      <c r="AH128" s="1078"/>
      <c r="AI128" s="1078"/>
      <c r="AJ128" s="1079"/>
      <c r="AK128" s="1080">
        <v>25714</v>
      </c>
      <c r="AL128" s="1078"/>
      <c r="AM128" s="1078"/>
      <c r="AN128" s="1078"/>
      <c r="AO128" s="1079"/>
      <c r="AP128" s="1081"/>
      <c r="AQ128" s="1082"/>
      <c r="AR128" s="1082"/>
      <c r="AS128" s="1082"/>
      <c r="AT128" s="1083"/>
      <c r="AU128" s="235"/>
      <c r="AV128" s="235"/>
      <c r="AW128" s="235"/>
      <c r="AX128" s="918" t="s">
        <v>465</v>
      </c>
      <c r="AY128" s="919"/>
      <c r="AZ128" s="919"/>
      <c r="BA128" s="919"/>
      <c r="BB128" s="919"/>
      <c r="BC128" s="919"/>
      <c r="BD128" s="919"/>
      <c r="BE128" s="920"/>
      <c r="BF128" s="1084" t="s">
        <v>112</v>
      </c>
      <c r="BG128" s="1085"/>
      <c r="BH128" s="1085"/>
      <c r="BI128" s="1085"/>
      <c r="BJ128" s="1085"/>
      <c r="BK128" s="1085"/>
      <c r="BL128" s="1086"/>
      <c r="BM128" s="1084">
        <v>13.04</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466</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467</v>
      </c>
      <c r="X129" s="1104"/>
      <c r="Y129" s="1104"/>
      <c r="Z129" s="1105"/>
      <c r="AA129" s="988">
        <v>12110320</v>
      </c>
      <c r="AB129" s="989"/>
      <c r="AC129" s="989"/>
      <c r="AD129" s="989"/>
      <c r="AE129" s="990"/>
      <c r="AF129" s="991">
        <v>12433971</v>
      </c>
      <c r="AG129" s="989"/>
      <c r="AH129" s="989"/>
      <c r="AI129" s="989"/>
      <c r="AJ129" s="990"/>
      <c r="AK129" s="991">
        <v>12105985</v>
      </c>
      <c r="AL129" s="989"/>
      <c r="AM129" s="989"/>
      <c r="AN129" s="989"/>
      <c r="AO129" s="990"/>
      <c r="AP129" s="1106"/>
      <c r="AQ129" s="1107"/>
      <c r="AR129" s="1107"/>
      <c r="AS129" s="1107"/>
      <c r="AT129" s="1108"/>
      <c r="AU129" s="237"/>
      <c r="AV129" s="237"/>
      <c r="AW129" s="237"/>
      <c r="AX129" s="1097" t="s">
        <v>468</v>
      </c>
      <c r="AY129" s="980"/>
      <c r="AZ129" s="980"/>
      <c r="BA129" s="980"/>
      <c r="BB129" s="980"/>
      <c r="BC129" s="980"/>
      <c r="BD129" s="980"/>
      <c r="BE129" s="981"/>
      <c r="BF129" s="1098" t="s">
        <v>112</v>
      </c>
      <c r="BG129" s="1099"/>
      <c r="BH129" s="1099"/>
      <c r="BI129" s="1099"/>
      <c r="BJ129" s="1099"/>
      <c r="BK129" s="1099"/>
      <c r="BL129" s="1100"/>
      <c r="BM129" s="1098">
        <v>18.04</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470</v>
      </c>
      <c r="X130" s="1104"/>
      <c r="Y130" s="1104"/>
      <c r="Z130" s="1105"/>
      <c r="AA130" s="988">
        <v>2493131</v>
      </c>
      <c r="AB130" s="989"/>
      <c r="AC130" s="989"/>
      <c r="AD130" s="989"/>
      <c r="AE130" s="990"/>
      <c r="AF130" s="991">
        <v>2541969</v>
      </c>
      <c r="AG130" s="989"/>
      <c r="AH130" s="989"/>
      <c r="AI130" s="989"/>
      <c r="AJ130" s="990"/>
      <c r="AK130" s="991">
        <v>2469465</v>
      </c>
      <c r="AL130" s="989"/>
      <c r="AM130" s="989"/>
      <c r="AN130" s="989"/>
      <c r="AO130" s="990"/>
      <c r="AP130" s="1106"/>
      <c r="AQ130" s="1107"/>
      <c r="AR130" s="1107"/>
      <c r="AS130" s="1107"/>
      <c r="AT130" s="1108"/>
      <c r="AU130" s="237"/>
      <c r="AV130" s="237"/>
      <c r="AW130" s="237"/>
      <c r="AX130" s="1097" t="s">
        <v>471</v>
      </c>
      <c r="AY130" s="980"/>
      <c r="AZ130" s="980"/>
      <c r="BA130" s="980"/>
      <c r="BB130" s="980"/>
      <c r="BC130" s="980"/>
      <c r="BD130" s="980"/>
      <c r="BE130" s="981"/>
      <c r="BF130" s="1134">
        <v>11.2</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472</v>
      </c>
      <c r="X131" s="1142"/>
      <c r="Y131" s="1142"/>
      <c r="Z131" s="1143"/>
      <c r="AA131" s="1035">
        <v>9617189</v>
      </c>
      <c r="AB131" s="1014"/>
      <c r="AC131" s="1014"/>
      <c r="AD131" s="1014"/>
      <c r="AE131" s="1015"/>
      <c r="AF131" s="1013">
        <v>9892002</v>
      </c>
      <c r="AG131" s="1014"/>
      <c r="AH131" s="1014"/>
      <c r="AI131" s="1014"/>
      <c r="AJ131" s="1015"/>
      <c r="AK131" s="1013">
        <v>9636520</v>
      </c>
      <c r="AL131" s="1014"/>
      <c r="AM131" s="1014"/>
      <c r="AN131" s="1014"/>
      <c r="AO131" s="1015"/>
      <c r="AP131" s="1144"/>
      <c r="AQ131" s="1145"/>
      <c r="AR131" s="1145"/>
      <c r="AS131" s="1145"/>
      <c r="AT131" s="1146"/>
      <c r="AU131" s="237"/>
      <c r="AV131" s="237"/>
      <c r="AW131" s="237"/>
      <c r="AX131" s="1116" t="s">
        <v>473</v>
      </c>
      <c r="AY131" s="1067"/>
      <c r="AZ131" s="1067"/>
      <c r="BA131" s="1067"/>
      <c r="BB131" s="1067"/>
      <c r="BC131" s="1067"/>
      <c r="BD131" s="1067"/>
      <c r="BE131" s="1068"/>
      <c r="BF131" s="1117">
        <v>131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475</v>
      </c>
      <c r="W132" s="1127"/>
      <c r="X132" s="1127"/>
      <c r="Y132" s="1127"/>
      <c r="Z132" s="1128"/>
      <c r="AA132" s="1129">
        <v>12.118135560000001</v>
      </c>
      <c r="AB132" s="1130"/>
      <c r="AC132" s="1130"/>
      <c r="AD132" s="1130"/>
      <c r="AE132" s="1131"/>
      <c r="AF132" s="1132">
        <v>10.782771779999999</v>
      </c>
      <c r="AG132" s="1130"/>
      <c r="AH132" s="1130"/>
      <c r="AI132" s="1130"/>
      <c r="AJ132" s="1131"/>
      <c r="AK132" s="1132">
        <v>10.95972405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476</v>
      </c>
      <c r="W133" s="1110"/>
      <c r="X133" s="1110"/>
      <c r="Y133" s="1110"/>
      <c r="Z133" s="1111"/>
      <c r="AA133" s="1112">
        <v>13.1</v>
      </c>
      <c r="AB133" s="1113"/>
      <c r="AC133" s="1113"/>
      <c r="AD133" s="1113"/>
      <c r="AE133" s="1114"/>
      <c r="AF133" s="1112">
        <v>12.1</v>
      </c>
      <c r="AG133" s="1113"/>
      <c r="AH133" s="1113"/>
      <c r="AI133" s="1113"/>
      <c r="AJ133" s="1114"/>
      <c r="AK133" s="1112">
        <v>11.2</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477</v>
      </c>
      <c r="B5" s="248"/>
      <c r="C5" s="248"/>
      <c r="D5" s="248"/>
      <c r="E5" s="248"/>
      <c r="F5" s="248"/>
      <c r="G5" s="248"/>
      <c r="H5" s="248"/>
      <c r="I5" s="248"/>
      <c r="J5" s="248"/>
      <c r="K5" s="248"/>
      <c r="L5" s="248"/>
      <c r="M5" s="248"/>
      <c r="N5" s="248"/>
      <c r="O5" s="249"/>
    </row>
    <row r="6" spans="1:16" x14ac:dyDescent="0.15">
      <c r="A6" s="250"/>
      <c r="B6" s="246"/>
      <c r="C6" s="246"/>
      <c r="D6" s="246"/>
      <c r="E6" s="246"/>
      <c r="F6" s="246"/>
      <c r="G6" s="251" t="s">
        <v>478</v>
      </c>
      <c r="H6" s="251"/>
      <c r="I6" s="251"/>
      <c r="J6" s="251"/>
      <c r="K6" s="246"/>
      <c r="L6" s="246"/>
      <c r="M6" s="246"/>
      <c r="N6" s="246"/>
    </row>
    <row r="7" spans="1:16" x14ac:dyDescent="0.15">
      <c r="A7" s="250"/>
      <c r="B7" s="246"/>
      <c r="C7" s="246"/>
      <c r="D7" s="246"/>
      <c r="E7" s="246"/>
      <c r="F7" s="246"/>
      <c r="G7" s="253"/>
      <c r="H7" s="254"/>
      <c r="I7" s="254"/>
      <c r="J7" s="255"/>
      <c r="K7" s="1150" t="s">
        <v>479</v>
      </c>
      <c r="L7" s="256"/>
      <c r="M7" s="257" t="s">
        <v>480</v>
      </c>
      <c r="N7" s="258"/>
    </row>
    <row r="8" spans="1:16" x14ac:dyDescent="0.15">
      <c r="A8" s="250"/>
      <c r="B8" s="246"/>
      <c r="C8" s="246"/>
      <c r="D8" s="246"/>
      <c r="E8" s="246"/>
      <c r="F8" s="246"/>
      <c r="G8" s="259"/>
      <c r="H8" s="260"/>
      <c r="I8" s="260"/>
      <c r="J8" s="261"/>
      <c r="K8" s="1151"/>
      <c r="L8" s="262" t="s">
        <v>481</v>
      </c>
      <c r="M8" s="263" t="s">
        <v>482</v>
      </c>
      <c r="N8" s="264" t="s">
        <v>483</v>
      </c>
    </row>
    <row r="9" spans="1:16" x14ac:dyDescent="0.15">
      <c r="A9" s="250"/>
      <c r="B9" s="246"/>
      <c r="C9" s="246"/>
      <c r="D9" s="246"/>
      <c r="E9" s="246"/>
      <c r="F9" s="246"/>
      <c r="G9" s="1152" t="s">
        <v>484</v>
      </c>
      <c r="H9" s="1153"/>
      <c r="I9" s="1153"/>
      <c r="J9" s="1154"/>
      <c r="K9" s="265">
        <v>3309100</v>
      </c>
      <c r="L9" s="266">
        <v>95207</v>
      </c>
      <c r="M9" s="267">
        <v>88814</v>
      </c>
      <c r="N9" s="268">
        <v>7.2</v>
      </c>
    </row>
    <row r="10" spans="1:16" x14ac:dyDescent="0.15">
      <c r="A10" s="250"/>
      <c r="B10" s="246"/>
      <c r="C10" s="246"/>
      <c r="D10" s="246"/>
      <c r="E10" s="246"/>
      <c r="F10" s="246"/>
      <c r="G10" s="1152" t="s">
        <v>485</v>
      </c>
      <c r="H10" s="1153"/>
      <c r="I10" s="1153"/>
      <c r="J10" s="1154"/>
      <c r="K10" s="269">
        <v>330877</v>
      </c>
      <c r="L10" s="270">
        <v>9520</v>
      </c>
      <c r="M10" s="271">
        <v>7348</v>
      </c>
      <c r="N10" s="272">
        <v>29.6</v>
      </c>
    </row>
    <row r="11" spans="1:16" ht="13.5" customHeight="1" x14ac:dyDescent="0.15">
      <c r="A11" s="250"/>
      <c r="B11" s="246"/>
      <c r="C11" s="246"/>
      <c r="D11" s="246"/>
      <c r="E11" s="246"/>
      <c r="F11" s="246"/>
      <c r="G11" s="1152" t="s">
        <v>486</v>
      </c>
      <c r="H11" s="1153"/>
      <c r="I11" s="1153"/>
      <c r="J11" s="1154"/>
      <c r="K11" s="269">
        <v>479958</v>
      </c>
      <c r="L11" s="270">
        <v>13809</v>
      </c>
      <c r="M11" s="271">
        <v>9064</v>
      </c>
      <c r="N11" s="272">
        <v>52.3</v>
      </c>
    </row>
    <row r="12" spans="1:16" ht="13.5" customHeight="1" x14ac:dyDescent="0.15">
      <c r="A12" s="250"/>
      <c r="B12" s="246"/>
      <c r="C12" s="246"/>
      <c r="D12" s="246"/>
      <c r="E12" s="246"/>
      <c r="F12" s="246"/>
      <c r="G12" s="1152" t="s">
        <v>487</v>
      </c>
      <c r="H12" s="1153"/>
      <c r="I12" s="1153"/>
      <c r="J12" s="1154"/>
      <c r="K12" s="269">
        <v>18770</v>
      </c>
      <c r="L12" s="270">
        <v>540</v>
      </c>
      <c r="M12" s="271">
        <v>917</v>
      </c>
      <c r="N12" s="272">
        <v>-41.1</v>
      </c>
    </row>
    <row r="13" spans="1:16" ht="13.5" customHeight="1" x14ac:dyDescent="0.15">
      <c r="A13" s="250"/>
      <c r="B13" s="246"/>
      <c r="C13" s="246"/>
      <c r="D13" s="246"/>
      <c r="E13" s="246"/>
      <c r="F13" s="246"/>
      <c r="G13" s="1152" t="s">
        <v>488</v>
      </c>
      <c r="H13" s="1153"/>
      <c r="I13" s="1153"/>
      <c r="J13" s="1154"/>
      <c r="K13" s="269" t="s">
        <v>489</v>
      </c>
      <c r="L13" s="270" t="s">
        <v>489</v>
      </c>
      <c r="M13" s="271">
        <v>11</v>
      </c>
      <c r="N13" s="272" t="s">
        <v>489</v>
      </c>
    </row>
    <row r="14" spans="1:16" ht="13.5" customHeight="1" x14ac:dyDescent="0.15">
      <c r="A14" s="250"/>
      <c r="B14" s="246"/>
      <c r="C14" s="246"/>
      <c r="D14" s="246"/>
      <c r="E14" s="246"/>
      <c r="F14" s="246"/>
      <c r="G14" s="1152" t="s">
        <v>490</v>
      </c>
      <c r="H14" s="1153"/>
      <c r="I14" s="1153"/>
      <c r="J14" s="1154"/>
      <c r="K14" s="269">
        <v>150627</v>
      </c>
      <c r="L14" s="270">
        <v>4334</v>
      </c>
      <c r="M14" s="271">
        <v>3976</v>
      </c>
      <c r="N14" s="272">
        <v>9</v>
      </c>
    </row>
    <row r="15" spans="1:16" ht="13.5" customHeight="1" x14ac:dyDescent="0.15">
      <c r="A15" s="250"/>
      <c r="B15" s="246"/>
      <c r="C15" s="246"/>
      <c r="D15" s="246"/>
      <c r="E15" s="246"/>
      <c r="F15" s="246"/>
      <c r="G15" s="1152" t="s">
        <v>491</v>
      </c>
      <c r="H15" s="1153"/>
      <c r="I15" s="1153"/>
      <c r="J15" s="1154"/>
      <c r="K15" s="269">
        <v>13846</v>
      </c>
      <c r="L15" s="270">
        <v>398</v>
      </c>
      <c r="M15" s="271">
        <v>2094</v>
      </c>
      <c r="N15" s="272">
        <v>-81</v>
      </c>
    </row>
    <row r="16" spans="1:16" x14ac:dyDescent="0.15">
      <c r="A16" s="250"/>
      <c r="B16" s="246"/>
      <c r="C16" s="246"/>
      <c r="D16" s="246"/>
      <c r="E16" s="246"/>
      <c r="F16" s="246"/>
      <c r="G16" s="1155" t="s">
        <v>492</v>
      </c>
      <c r="H16" s="1156"/>
      <c r="I16" s="1156"/>
      <c r="J16" s="1157"/>
      <c r="K16" s="270">
        <v>-331669</v>
      </c>
      <c r="L16" s="270">
        <v>-9543</v>
      </c>
      <c r="M16" s="271">
        <v>-9674</v>
      </c>
      <c r="N16" s="272">
        <v>-1.4</v>
      </c>
    </row>
    <row r="17" spans="1:16" x14ac:dyDescent="0.15">
      <c r="A17" s="250"/>
      <c r="B17" s="246"/>
      <c r="C17" s="246"/>
      <c r="D17" s="246"/>
      <c r="E17" s="246"/>
      <c r="F17" s="246"/>
      <c r="G17" s="1155" t="s">
        <v>170</v>
      </c>
      <c r="H17" s="1156"/>
      <c r="I17" s="1156"/>
      <c r="J17" s="1157"/>
      <c r="K17" s="270">
        <v>3971509</v>
      </c>
      <c r="L17" s="270">
        <v>114265</v>
      </c>
      <c r="M17" s="271">
        <v>102550</v>
      </c>
      <c r="N17" s="272">
        <v>11.4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493</v>
      </c>
      <c r="H19" s="246"/>
      <c r="I19" s="246"/>
      <c r="J19" s="246"/>
      <c r="K19" s="246"/>
      <c r="L19" s="246"/>
      <c r="M19" s="246"/>
      <c r="N19" s="246"/>
    </row>
    <row r="20" spans="1:16" x14ac:dyDescent="0.15">
      <c r="A20" s="250"/>
      <c r="B20" s="246"/>
      <c r="C20" s="246"/>
      <c r="D20" s="246"/>
      <c r="E20" s="246"/>
      <c r="F20" s="246"/>
      <c r="G20" s="274"/>
      <c r="H20" s="275"/>
      <c r="I20" s="275"/>
      <c r="J20" s="276"/>
      <c r="K20" s="277" t="s">
        <v>494</v>
      </c>
      <c r="L20" s="278" t="s">
        <v>495</v>
      </c>
      <c r="M20" s="279" t="s">
        <v>496</v>
      </c>
      <c r="N20" s="280"/>
    </row>
    <row r="21" spans="1:16" s="286" customFormat="1" x14ac:dyDescent="0.15">
      <c r="A21" s="281"/>
      <c r="B21" s="251"/>
      <c r="C21" s="251"/>
      <c r="D21" s="251"/>
      <c r="E21" s="251"/>
      <c r="F21" s="251"/>
      <c r="G21" s="1147" t="s">
        <v>497</v>
      </c>
      <c r="H21" s="1148"/>
      <c r="I21" s="1148"/>
      <c r="J21" s="1149"/>
      <c r="K21" s="282">
        <v>11.71</v>
      </c>
      <c r="L21" s="283">
        <v>9.9600000000000009</v>
      </c>
      <c r="M21" s="284">
        <v>1.75</v>
      </c>
      <c r="N21" s="251"/>
      <c r="O21" s="285"/>
      <c r="P21" s="281"/>
    </row>
    <row r="22" spans="1:16" s="286" customFormat="1" x14ac:dyDescent="0.15">
      <c r="A22" s="281"/>
      <c r="B22" s="251"/>
      <c r="C22" s="251"/>
      <c r="D22" s="251"/>
      <c r="E22" s="251"/>
      <c r="F22" s="251"/>
      <c r="G22" s="1147" t="s">
        <v>498</v>
      </c>
      <c r="H22" s="1148"/>
      <c r="I22" s="1148"/>
      <c r="J22" s="1149"/>
      <c r="K22" s="287">
        <v>96.7</v>
      </c>
      <c r="L22" s="288">
        <v>97.8</v>
      </c>
      <c r="M22" s="289">
        <v>-1.1000000000000001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501</v>
      </c>
      <c r="H29" s="251"/>
      <c r="I29" s="251"/>
      <c r="J29" s="251"/>
      <c r="K29" s="246"/>
      <c r="L29" s="246"/>
      <c r="M29" s="246"/>
      <c r="N29" s="246"/>
      <c r="O29" s="295"/>
    </row>
    <row r="30" spans="1:16" x14ac:dyDescent="0.15">
      <c r="A30" s="250"/>
      <c r="B30" s="246"/>
      <c r="C30" s="246"/>
      <c r="D30" s="246"/>
      <c r="E30" s="246"/>
      <c r="F30" s="246"/>
      <c r="G30" s="253"/>
      <c r="H30" s="254"/>
      <c r="I30" s="254"/>
      <c r="J30" s="255"/>
      <c r="K30" s="1150" t="s">
        <v>479</v>
      </c>
      <c r="L30" s="256"/>
      <c r="M30" s="257" t="s">
        <v>480</v>
      </c>
      <c r="N30" s="258"/>
    </row>
    <row r="31" spans="1:16" x14ac:dyDescent="0.15">
      <c r="A31" s="250"/>
      <c r="B31" s="246"/>
      <c r="C31" s="246"/>
      <c r="D31" s="246"/>
      <c r="E31" s="246"/>
      <c r="F31" s="246"/>
      <c r="G31" s="259"/>
      <c r="H31" s="260"/>
      <c r="I31" s="260"/>
      <c r="J31" s="261"/>
      <c r="K31" s="1151"/>
      <c r="L31" s="262" t="s">
        <v>481</v>
      </c>
      <c r="M31" s="263" t="s">
        <v>482</v>
      </c>
      <c r="N31" s="264" t="s">
        <v>483</v>
      </c>
    </row>
    <row r="32" spans="1:16" ht="27" customHeight="1" x14ac:dyDescent="0.15">
      <c r="A32" s="250"/>
      <c r="B32" s="246"/>
      <c r="C32" s="246"/>
      <c r="D32" s="246"/>
      <c r="E32" s="246"/>
      <c r="F32" s="246"/>
      <c r="G32" s="1163" t="s">
        <v>502</v>
      </c>
      <c r="H32" s="1164"/>
      <c r="I32" s="1164"/>
      <c r="J32" s="1165"/>
      <c r="K32" s="296">
        <v>2506319</v>
      </c>
      <c r="L32" s="296">
        <v>72110</v>
      </c>
      <c r="M32" s="297">
        <v>68120</v>
      </c>
      <c r="N32" s="298">
        <v>5.9</v>
      </c>
    </row>
    <row r="33" spans="1:16" ht="13.5" customHeight="1" x14ac:dyDescent="0.15">
      <c r="A33" s="250"/>
      <c r="B33" s="246"/>
      <c r="C33" s="246"/>
      <c r="D33" s="246"/>
      <c r="E33" s="246"/>
      <c r="F33" s="246"/>
      <c r="G33" s="1163" t="s">
        <v>503</v>
      </c>
      <c r="H33" s="1164"/>
      <c r="I33" s="1164"/>
      <c r="J33" s="1165"/>
      <c r="K33" s="296" t="s">
        <v>489</v>
      </c>
      <c r="L33" s="296" t="s">
        <v>489</v>
      </c>
      <c r="M33" s="297" t="s">
        <v>489</v>
      </c>
      <c r="N33" s="298" t="s">
        <v>489</v>
      </c>
    </row>
    <row r="34" spans="1:16" ht="27" customHeight="1" x14ac:dyDescent="0.15">
      <c r="A34" s="250"/>
      <c r="B34" s="246"/>
      <c r="C34" s="246"/>
      <c r="D34" s="246"/>
      <c r="E34" s="246"/>
      <c r="F34" s="246"/>
      <c r="G34" s="1163" t="s">
        <v>504</v>
      </c>
      <c r="H34" s="1164"/>
      <c r="I34" s="1164"/>
      <c r="J34" s="1165"/>
      <c r="K34" s="296" t="s">
        <v>489</v>
      </c>
      <c r="L34" s="296" t="s">
        <v>489</v>
      </c>
      <c r="M34" s="297">
        <v>13</v>
      </c>
      <c r="N34" s="298" t="s">
        <v>489</v>
      </c>
    </row>
    <row r="35" spans="1:16" ht="27" customHeight="1" x14ac:dyDescent="0.15">
      <c r="A35" s="250"/>
      <c r="B35" s="246"/>
      <c r="C35" s="246"/>
      <c r="D35" s="246"/>
      <c r="E35" s="246"/>
      <c r="F35" s="246"/>
      <c r="G35" s="1163" t="s">
        <v>505</v>
      </c>
      <c r="H35" s="1164"/>
      <c r="I35" s="1164"/>
      <c r="J35" s="1165"/>
      <c r="K35" s="296">
        <v>556972</v>
      </c>
      <c r="L35" s="296">
        <v>16025</v>
      </c>
      <c r="M35" s="297">
        <v>17609</v>
      </c>
      <c r="N35" s="298">
        <v>-9</v>
      </c>
    </row>
    <row r="36" spans="1:16" ht="27" customHeight="1" x14ac:dyDescent="0.15">
      <c r="A36" s="250"/>
      <c r="B36" s="246"/>
      <c r="C36" s="246"/>
      <c r="D36" s="246"/>
      <c r="E36" s="246"/>
      <c r="F36" s="246"/>
      <c r="G36" s="1163" t="s">
        <v>506</v>
      </c>
      <c r="H36" s="1164"/>
      <c r="I36" s="1164"/>
      <c r="J36" s="1165"/>
      <c r="K36" s="296">
        <v>487584</v>
      </c>
      <c r="L36" s="296">
        <v>14028</v>
      </c>
      <c r="M36" s="297">
        <v>2944</v>
      </c>
      <c r="N36" s="298">
        <v>376.5</v>
      </c>
    </row>
    <row r="37" spans="1:16" ht="13.5" customHeight="1" x14ac:dyDescent="0.15">
      <c r="A37" s="250"/>
      <c r="B37" s="246"/>
      <c r="C37" s="246"/>
      <c r="D37" s="246"/>
      <c r="E37" s="246"/>
      <c r="F37" s="246"/>
      <c r="G37" s="1163" t="s">
        <v>507</v>
      </c>
      <c r="H37" s="1164"/>
      <c r="I37" s="1164"/>
      <c r="J37" s="1165"/>
      <c r="K37" s="296">
        <v>98</v>
      </c>
      <c r="L37" s="296">
        <v>3</v>
      </c>
      <c r="M37" s="297">
        <v>1200</v>
      </c>
      <c r="N37" s="298">
        <v>-99.8</v>
      </c>
    </row>
    <row r="38" spans="1:16" ht="27" customHeight="1" x14ac:dyDescent="0.15">
      <c r="A38" s="250"/>
      <c r="B38" s="246"/>
      <c r="C38" s="246"/>
      <c r="D38" s="246"/>
      <c r="E38" s="246"/>
      <c r="F38" s="246"/>
      <c r="G38" s="1166" t="s">
        <v>508</v>
      </c>
      <c r="H38" s="1167"/>
      <c r="I38" s="1167"/>
      <c r="J38" s="1168"/>
      <c r="K38" s="299">
        <v>342</v>
      </c>
      <c r="L38" s="299">
        <v>10</v>
      </c>
      <c r="M38" s="300">
        <v>5</v>
      </c>
      <c r="N38" s="301">
        <v>100</v>
      </c>
      <c r="O38" s="295"/>
    </row>
    <row r="39" spans="1:16" x14ac:dyDescent="0.15">
      <c r="A39" s="250"/>
      <c r="B39" s="246"/>
      <c r="C39" s="246"/>
      <c r="D39" s="246"/>
      <c r="E39" s="246"/>
      <c r="F39" s="246"/>
      <c r="G39" s="1166" t="s">
        <v>509</v>
      </c>
      <c r="H39" s="1167"/>
      <c r="I39" s="1167"/>
      <c r="J39" s="1168"/>
      <c r="K39" s="302">
        <v>-25714</v>
      </c>
      <c r="L39" s="302">
        <v>-740</v>
      </c>
      <c r="M39" s="303">
        <v>-3946</v>
      </c>
      <c r="N39" s="304">
        <v>-81.2</v>
      </c>
      <c r="O39" s="295"/>
    </row>
    <row r="40" spans="1:16" ht="27" customHeight="1" x14ac:dyDescent="0.15">
      <c r="A40" s="250"/>
      <c r="B40" s="246"/>
      <c r="C40" s="246"/>
      <c r="D40" s="246"/>
      <c r="E40" s="246"/>
      <c r="F40" s="246"/>
      <c r="G40" s="1163" t="s">
        <v>510</v>
      </c>
      <c r="H40" s="1164"/>
      <c r="I40" s="1164"/>
      <c r="J40" s="1165"/>
      <c r="K40" s="302">
        <v>-2469465</v>
      </c>
      <c r="L40" s="302">
        <v>-71049</v>
      </c>
      <c r="M40" s="303">
        <v>-59158</v>
      </c>
      <c r="N40" s="304">
        <v>20.100000000000001</v>
      </c>
      <c r="O40" s="295"/>
    </row>
    <row r="41" spans="1:16" x14ac:dyDescent="0.15">
      <c r="A41" s="250"/>
      <c r="B41" s="246"/>
      <c r="C41" s="246"/>
      <c r="D41" s="246"/>
      <c r="E41" s="246"/>
      <c r="F41" s="246"/>
      <c r="G41" s="1169" t="s">
        <v>281</v>
      </c>
      <c r="H41" s="1170"/>
      <c r="I41" s="1170"/>
      <c r="J41" s="1171"/>
      <c r="K41" s="296">
        <v>1056136</v>
      </c>
      <c r="L41" s="302">
        <v>30386</v>
      </c>
      <c r="M41" s="303">
        <v>26787</v>
      </c>
      <c r="N41" s="304">
        <v>13.4</v>
      </c>
      <c r="O41" s="295"/>
    </row>
    <row r="42" spans="1:16" x14ac:dyDescent="0.15">
      <c r="A42" s="250"/>
      <c r="B42" s="246"/>
      <c r="C42" s="246"/>
      <c r="D42" s="246"/>
      <c r="E42" s="246"/>
      <c r="F42" s="246"/>
      <c r="G42" s="305" t="s">
        <v>511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513</v>
      </c>
      <c r="H48" s="310"/>
      <c r="I48" s="310"/>
      <c r="J48" s="310"/>
      <c r="K48" s="310"/>
      <c r="L48" s="310"/>
      <c r="M48" s="311"/>
      <c r="N48" s="310"/>
    </row>
    <row r="49" spans="1:14" ht="13.5" customHeight="1" x14ac:dyDescent="0.15">
      <c r="A49" s="250"/>
      <c r="B49" s="246"/>
      <c r="C49" s="246"/>
      <c r="D49" s="246"/>
      <c r="E49" s="246"/>
      <c r="F49" s="246"/>
      <c r="G49" s="312"/>
      <c r="H49" s="313"/>
      <c r="I49" s="1158" t="s">
        <v>479</v>
      </c>
      <c r="J49" s="1160" t="s">
        <v>514</v>
      </c>
      <c r="K49" s="1161"/>
      <c r="L49" s="1161"/>
      <c r="M49" s="1161"/>
      <c r="N49" s="1162"/>
    </row>
    <row r="50" spans="1:14" x14ac:dyDescent="0.15">
      <c r="A50" s="250"/>
      <c r="B50" s="246"/>
      <c r="C50" s="246"/>
      <c r="D50" s="246"/>
      <c r="E50" s="246"/>
      <c r="F50" s="246"/>
      <c r="G50" s="314"/>
      <c r="H50" s="315"/>
      <c r="I50" s="1159"/>
      <c r="J50" s="316" t="s">
        <v>515</v>
      </c>
      <c r="K50" s="317" t="s">
        <v>516</v>
      </c>
      <c r="L50" s="318" t="s">
        <v>517</v>
      </c>
      <c r="M50" s="319" t="s">
        <v>518</v>
      </c>
      <c r="N50" s="320" t="s">
        <v>519</v>
      </c>
    </row>
    <row r="51" spans="1:14" x14ac:dyDescent="0.15">
      <c r="A51" s="250"/>
      <c r="B51" s="246"/>
      <c r="C51" s="246"/>
      <c r="D51" s="246"/>
      <c r="E51" s="246"/>
      <c r="F51" s="246"/>
      <c r="G51" s="312" t="s">
        <v>520</v>
      </c>
      <c r="H51" s="313"/>
      <c r="I51" s="321">
        <v>3128299</v>
      </c>
      <c r="J51" s="322">
        <v>87713</v>
      </c>
      <c r="K51" s="323">
        <v>31</v>
      </c>
      <c r="L51" s="324">
        <v>75709</v>
      </c>
      <c r="M51" s="325">
        <v>12.7</v>
      </c>
      <c r="N51" s="326">
        <v>18.3</v>
      </c>
    </row>
    <row r="52" spans="1:14" x14ac:dyDescent="0.15">
      <c r="A52" s="250"/>
      <c r="B52" s="246"/>
      <c r="C52" s="246"/>
      <c r="D52" s="246"/>
      <c r="E52" s="246"/>
      <c r="F52" s="246"/>
      <c r="G52" s="327"/>
      <c r="H52" s="328" t="s">
        <v>521</v>
      </c>
      <c r="I52" s="329">
        <v>1399342</v>
      </c>
      <c r="J52" s="330">
        <v>39236</v>
      </c>
      <c r="K52" s="331">
        <v>2.1</v>
      </c>
      <c r="L52" s="332">
        <v>35212</v>
      </c>
      <c r="M52" s="333">
        <v>0</v>
      </c>
      <c r="N52" s="334">
        <v>2.1</v>
      </c>
    </row>
    <row r="53" spans="1:14" x14ac:dyDescent="0.15">
      <c r="A53" s="250"/>
      <c r="B53" s="246"/>
      <c r="C53" s="246"/>
      <c r="D53" s="246"/>
      <c r="E53" s="246"/>
      <c r="F53" s="246"/>
      <c r="G53" s="312" t="s">
        <v>522</v>
      </c>
      <c r="H53" s="313"/>
      <c r="I53" s="321">
        <v>4884413</v>
      </c>
      <c r="J53" s="322">
        <v>136991</v>
      </c>
      <c r="K53" s="323">
        <v>56.2</v>
      </c>
      <c r="L53" s="324">
        <v>90961</v>
      </c>
      <c r="M53" s="325">
        <v>20.100000000000001</v>
      </c>
      <c r="N53" s="326">
        <v>36.1</v>
      </c>
    </row>
    <row r="54" spans="1:14" x14ac:dyDescent="0.15">
      <c r="A54" s="250"/>
      <c r="B54" s="246"/>
      <c r="C54" s="246"/>
      <c r="D54" s="246"/>
      <c r="E54" s="246"/>
      <c r="F54" s="246"/>
      <c r="G54" s="327"/>
      <c r="H54" s="328" t="s">
        <v>521</v>
      </c>
      <c r="I54" s="329">
        <v>1234901</v>
      </c>
      <c r="J54" s="330">
        <v>34635</v>
      </c>
      <c r="K54" s="331">
        <v>-11.7</v>
      </c>
      <c r="L54" s="332">
        <v>37720</v>
      </c>
      <c r="M54" s="333">
        <v>7.1</v>
      </c>
      <c r="N54" s="334">
        <v>-18.8</v>
      </c>
    </row>
    <row r="55" spans="1:14" x14ac:dyDescent="0.15">
      <c r="A55" s="250"/>
      <c r="B55" s="246"/>
      <c r="C55" s="246"/>
      <c r="D55" s="246"/>
      <c r="E55" s="246"/>
      <c r="F55" s="246"/>
      <c r="G55" s="312" t="s">
        <v>523</v>
      </c>
      <c r="H55" s="313"/>
      <c r="I55" s="321">
        <v>4333405</v>
      </c>
      <c r="J55" s="322">
        <v>122409</v>
      </c>
      <c r="K55" s="323">
        <v>-10.6</v>
      </c>
      <c r="L55" s="324">
        <v>106614</v>
      </c>
      <c r="M55" s="325">
        <v>17.2</v>
      </c>
      <c r="N55" s="326">
        <v>-27.8</v>
      </c>
    </row>
    <row r="56" spans="1:14" x14ac:dyDescent="0.15">
      <c r="A56" s="250"/>
      <c r="B56" s="246"/>
      <c r="C56" s="246"/>
      <c r="D56" s="246"/>
      <c r="E56" s="246"/>
      <c r="F56" s="246"/>
      <c r="G56" s="327"/>
      <c r="H56" s="328" t="s">
        <v>521</v>
      </c>
      <c r="I56" s="329">
        <v>2086997</v>
      </c>
      <c r="J56" s="330">
        <v>58953</v>
      </c>
      <c r="K56" s="331">
        <v>70.2</v>
      </c>
      <c r="L56" s="332">
        <v>45545</v>
      </c>
      <c r="M56" s="333">
        <v>20.7</v>
      </c>
      <c r="N56" s="334">
        <v>49.5</v>
      </c>
    </row>
    <row r="57" spans="1:14" x14ac:dyDescent="0.15">
      <c r="A57" s="250"/>
      <c r="B57" s="246"/>
      <c r="C57" s="246"/>
      <c r="D57" s="246"/>
      <c r="E57" s="246"/>
      <c r="F57" s="246"/>
      <c r="G57" s="312" t="s">
        <v>524</v>
      </c>
      <c r="H57" s="313"/>
      <c r="I57" s="321">
        <v>3728685</v>
      </c>
      <c r="J57" s="322">
        <v>106516</v>
      </c>
      <c r="K57" s="323">
        <v>-13</v>
      </c>
      <c r="L57" s="324">
        <v>85459</v>
      </c>
      <c r="M57" s="325">
        <v>-19.8</v>
      </c>
      <c r="N57" s="326">
        <v>6.8</v>
      </c>
    </row>
    <row r="58" spans="1:14" x14ac:dyDescent="0.15">
      <c r="A58" s="250"/>
      <c r="B58" s="246"/>
      <c r="C58" s="246"/>
      <c r="D58" s="246"/>
      <c r="E58" s="246"/>
      <c r="F58" s="246"/>
      <c r="G58" s="327"/>
      <c r="H58" s="328" t="s">
        <v>521</v>
      </c>
      <c r="I58" s="329">
        <v>1806744</v>
      </c>
      <c r="J58" s="330">
        <v>51612</v>
      </c>
      <c r="K58" s="331">
        <v>-12.5</v>
      </c>
      <c r="L58" s="332">
        <v>44378</v>
      </c>
      <c r="M58" s="333">
        <v>-2.6</v>
      </c>
      <c r="N58" s="334">
        <v>-9.9</v>
      </c>
    </row>
    <row r="59" spans="1:14" x14ac:dyDescent="0.15">
      <c r="A59" s="250"/>
      <c r="B59" s="246"/>
      <c r="C59" s="246"/>
      <c r="D59" s="246"/>
      <c r="E59" s="246"/>
      <c r="F59" s="246"/>
      <c r="G59" s="312" t="s">
        <v>525</v>
      </c>
      <c r="H59" s="313"/>
      <c r="I59" s="321">
        <v>3012257</v>
      </c>
      <c r="J59" s="322">
        <v>86666</v>
      </c>
      <c r="K59" s="323">
        <v>-18.600000000000001</v>
      </c>
      <c r="L59" s="324">
        <v>83280</v>
      </c>
      <c r="M59" s="325">
        <v>-2.5</v>
      </c>
      <c r="N59" s="326">
        <v>-16.100000000000001</v>
      </c>
    </row>
    <row r="60" spans="1:14" x14ac:dyDescent="0.15">
      <c r="A60" s="250"/>
      <c r="B60" s="246"/>
      <c r="C60" s="246"/>
      <c r="D60" s="246"/>
      <c r="E60" s="246"/>
      <c r="F60" s="246"/>
      <c r="G60" s="327"/>
      <c r="H60" s="328" t="s">
        <v>521</v>
      </c>
      <c r="I60" s="335">
        <v>906569</v>
      </c>
      <c r="J60" s="330">
        <v>26083</v>
      </c>
      <c r="K60" s="331">
        <v>-49.5</v>
      </c>
      <c r="L60" s="332">
        <v>43123</v>
      </c>
      <c r="M60" s="333">
        <v>-2.8</v>
      </c>
      <c r="N60" s="334">
        <v>-46.7</v>
      </c>
    </row>
    <row r="61" spans="1:14" x14ac:dyDescent="0.15">
      <c r="A61" s="250"/>
      <c r="B61" s="246"/>
      <c r="C61" s="246"/>
      <c r="D61" s="246"/>
      <c r="E61" s="246"/>
      <c r="F61" s="246"/>
      <c r="G61" s="312" t="s">
        <v>526</v>
      </c>
      <c r="H61" s="336"/>
      <c r="I61" s="337">
        <v>3817412</v>
      </c>
      <c r="J61" s="338">
        <v>108059</v>
      </c>
      <c r="K61" s="339">
        <v>9</v>
      </c>
      <c r="L61" s="340">
        <v>88405</v>
      </c>
      <c r="M61" s="341">
        <v>5.5</v>
      </c>
      <c r="N61" s="326">
        <v>3.5</v>
      </c>
    </row>
    <row r="62" spans="1:14" x14ac:dyDescent="0.15">
      <c r="A62" s="250"/>
      <c r="B62" s="246"/>
      <c r="C62" s="246"/>
      <c r="D62" s="246"/>
      <c r="E62" s="246"/>
      <c r="F62" s="246"/>
      <c r="G62" s="327"/>
      <c r="H62" s="328" t="s">
        <v>521</v>
      </c>
      <c r="I62" s="329">
        <v>1486911</v>
      </c>
      <c r="J62" s="330">
        <v>42104</v>
      </c>
      <c r="K62" s="331">
        <v>-0.3</v>
      </c>
      <c r="L62" s="332">
        <v>41196</v>
      </c>
      <c r="M62" s="333">
        <v>4.5</v>
      </c>
      <c r="N62" s="334">
        <v>-4.8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72" t="s">
        <v>3</v>
      </c>
      <c r="D47" s="1172"/>
      <c r="E47" s="1173"/>
      <c r="F47" s="11">
        <v>2.91</v>
      </c>
      <c r="G47" s="12">
        <v>2.88</v>
      </c>
      <c r="H47" s="12">
        <v>2.9</v>
      </c>
      <c r="I47" s="12">
        <v>2.82</v>
      </c>
      <c r="J47" s="13">
        <v>2.9</v>
      </c>
    </row>
    <row r="48" spans="2:10" ht="57.75" customHeight="1" x14ac:dyDescent="0.15">
      <c r="B48" s="14"/>
      <c r="C48" s="1174" t="s">
        <v>4</v>
      </c>
      <c r="D48" s="1174"/>
      <c r="E48" s="1175"/>
      <c r="F48" s="15">
        <v>1.21</v>
      </c>
      <c r="G48" s="16">
        <v>0.03</v>
      </c>
      <c r="H48" s="16">
        <v>2.8</v>
      </c>
      <c r="I48" s="16">
        <v>3.64</v>
      </c>
      <c r="J48" s="17">
        <v>1.99</v>
      </c>
    </row>
    <row r="49" spans="2:10" ht="57.75" customHeight="1" thickBot="1" x14ac:dyDescent="0.2">
      <c r="B49" s="18"/>
      <c r="C49" s="1176" t="s">
        <v>5</v>
      </c>
      <c r="D49" s="1176"/>
      <c r="E49" s="1177"/>
      <c r="F49" s="19">
        <v>3.01</v>
      </c>
      <c r="G49" s="20" t="s">
        <v>533</v>
      </c>
      <c r="H49" s="20">
        <v>2.79</v>
      </c>
      <c r="I49" s="20">
        <v>0.94</v>
      </c>
      <c r="J49" s="21" t="s">
        <v>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2018-10-22T12:33:18Z</cp:lastPrinted>
  <dcterms:created xsi:type="dcterms:W3CDTF">2018-01-24T06:11:31Z</dcterms:created>
  <dcterms:modified xsi:type="dcterms:W3CDTF">2018-11-28T12:39:54Z</dcterms:modified>
</cp:coreProperties>
</file>