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110" windowHeight="4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8" i="9"/>
  <c r="BG37"/>
  <c r="BG36"/>
  <c r="BG35"/>
  <c r="BG34"/>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BE39"/>
  <c r="AM39"/>
  <c r="U39"/>
  <c r="C39"/>
  <c r="AM38"/>
  <c r="AM37"/>
  <c r="AM36"/>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l="1"/>
  <c r="U35" s="1"/>
  <c r="U36" s="1"/>
  <c r="U37" s="1"/>
  <c r="U38" s="1"/>
  <c r="C37"/>
  <c r="C38" s="1"/>
  <c r="AM34" l="1"/>
  <c r="AM35" s="1"/>
  <c r="BE34" l="1"/>
  <c r="BE35" s="1"/>
  <c r="BE36" l="1"/>
  <c r="BE37" l="1"/>
  <c r="BE38" s="1"/>
  <c r="BW34"/>
  <c r="BW35" s="1"/>
  <c r="BW36" s="1"/>
  <c r="BW37" s="1"/>
  <c r="BW38" s="1"/>
  <c r="BW39" s="1"/>
  <c r="BW40" s="1"/>
  <c r="BW41" s="1"/>
  <c r="BW42" s="1"/>
  <c r="BW43" s="1"/>
  <c r="CO34" l="1"/>
  <c r="CO35" s="1"/>
  <c r="CO36" s="1"/>
  <c r="CO37" s="1"/>
  <c r="CO38" s="1"/>
  <c r="CO39" s="1"/>
</calcChain>
</file>

<file path=xl/sharedStrings.xml><?xml version="1.0" encoding="utf-8"?>
<sst xmlns="http://schemas.openxmlformats.org/spreadsheetml/2006/main" count="1050" uniqueCount="582">
  <si>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</si>
  <si>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</si>
  <si>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</si>
  <si>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</si>
  <si>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</si>
  <si>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</si>
  <si>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</si>
  <si>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</si>
  <si>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</si>
  <si>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</si>
  <si>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</si>
  <si>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</si>
  <si>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</si>
  <si>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</si>
  <si>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</si>
  <si>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</si>
  <si>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</si>
  <si>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</si>
  <si>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</si>
  <si>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</si>
  <si>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</si>
  <si>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</si>
  <si>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</si>
  <si>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</si>
  <si>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</si>
  <si>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</si>
  <si>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</si>
  <si>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</si>
  <si>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</si>
  <si>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</si>
  <si>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</si>
  <si>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</si>
  <si>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</si>
  <si>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</si>
  <si>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</si>
  <si>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</si>
  <si>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</si>
  <si>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</si>
  <si>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</si>
  <si>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</si>
  <si>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</si>
  <si>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</si>
  <si>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</si>
  <si>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</si>
  <si>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</si>
  <si>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</si>
  <si>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</si>
  <si>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</si>
  <si>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</si>
  <si>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</si>
  <si>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</si>
  <si>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</si>
  <si>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</si>
  <si>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</si>
  <si>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</si>
  <si>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</si>
  <si>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</si>
  <si>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</si>
  <si>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</si>
  <si>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</si>
  <si>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</si>
  <si>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</si>
  <si>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</si>
  <si>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</si>
  <si>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</si>
  <si>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</si>
  <si>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</si>
  <si>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</si>
  <si>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</si>
  <si>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</si>
  <si>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</si>
  <si>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</si>
  <si>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</si>
  <si>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</si>
  <si>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</si>
  <si>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</si>
  <si>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</si>
  <si>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</si>
  <si>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</si>
  <si>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</si>
  <si>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</si>
  <si>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</si>
  <si>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</si>
  <si>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</si>
  <si>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</si>
  <si>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</si>
  <si>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</si>
  <si>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</si>
  <si>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</si>
  <si>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</si>
  <si>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</si>
  <si>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</si>
  <si>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</si>
  <si>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</si>
  <si>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</si>
  <si>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</si>
  <si>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</si>
  <si>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</si>
  <si>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</si>
  <si>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</si>
  <si>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</si>
  <si>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</si>
  <si>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</si>
  <si>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</si>
  <si>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</si>
  <si>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</si>
  <si>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</si>
  <si>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</si>
  <si>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</si>
  <si>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</si>
  <si>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</si>
  <si>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</si>
  <si>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</si>
  <si>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</si>
  <si>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</si>
  <si>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</si>
  <si>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</si>
  <si>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</si>
  <si>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</si>
  <si>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</si>
  <si>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</si>
  <si>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</si>
  <si>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</si>
  <si>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</si>
  <si>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</si>
  <si>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</si>
  <si>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</si>
  <si>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</si>
  <si>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</si>
  <si>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</si>
  <si>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</si>
  <si>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</si>
  <si>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</si>
  <si>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</si>
  <si>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</si>
  <si>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</si>
  <si>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</si>
  <si>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</si>
  <si>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</si>
  <si>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</si>
  <si>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</si>
  <si>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</si>
  <si>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</si>
  <si>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</si>
  <si>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</si>
  <si>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</si>
  <si>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</si>
  <si>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</si>
  <si>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</si>
  <si>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</si>
  <si>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</si>
  <si>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</si>
  <si>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</si>
  <si>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</si>
  <si>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</si>
  <si>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</si>
  <si>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</si>
  <si>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</si>
  <si>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</si>
  <si>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</si>
  <si>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</si>
  <si>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</si>
  <si>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</si>
  <si>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</si>
  <si>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</si>
  <si>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</si>
  <si>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</si>
  <si>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</si>
  <si>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</si>
  <si>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</si>
  <si>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</si>
  <si>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</si>
  <si>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</si>
  <si>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</si>
  <si>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</si>
  <si>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</si>
  <si>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</si>
  <si>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</si>
  <si>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</si>
  <si>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</si>
  <si>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</si>
  <si>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</si>
  <si>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</si>
  <si>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</si>
  <si>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</si>
  <si>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</si>
  <si>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</si>
  <si>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</si>
  <si>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</si>
  <si>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</si>
  <si>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高知県四万十市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</si>
  <si>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</si>
  <si>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</si>
  <si>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</si>
  <si>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</si>
  <si>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</si>
  <si>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</si>
  <si>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</si>
  <si>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</si>
  <si>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</si>
  <si>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</si>
  <si>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</si>
  <si>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</si>
  <si>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</si>
  <si>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</si>
  <si>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</si>
  <si>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</si>
  <si>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</si>
  <si>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</si>
  <si>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</si>
  <si>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</si>
  <si>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</si>
  <si>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</si>
  <si>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</si>
  <si>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</si>
  <si>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</si>
  <si>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</si>
  <si>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</si>
  <si>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</si>
  <si>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</si>
  <si>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</si>
  <si>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</si>
  <si>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</si>
  <si>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</si>
  <si>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</si>
  <si>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</si>
  <si>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</si>
  <si>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</si>
  <si>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</si>
  <si>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</si>
  <si>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</si>
  <si>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</si>
  <si>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</si>
  <si>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</si>
  <si>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</si>
  <si>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</si>
  <si>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</si>
  <si>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</si>
  <si>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</si>
  <si>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</si>
  <si>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</si>
  <si>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</si>
  <si>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</si>
  <si>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</si>
  <si>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</si>
  <si>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</si>
  <si>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</si>
  <si>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</si>
  <si>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</si>
  <si>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</si>
  <si>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</si>
  <si>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</si>
  <si>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</si>
  <si>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</si>
  <si>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</si>
  <si>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</si>
  <si>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</si>
  <si>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</si>
  <si>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</si>
  <si>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</si>
  <si>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</si>
  <si>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</si>
  <si>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</si>
  <si>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</si>
  <si>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</si>
  <si>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</si>
  <si>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</si>
  <si>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</si>
  <si>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</si>
  <si>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</si>
  <si>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</si>
  <si>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</si>
  <si>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</si>
  <si>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</si>
  <si>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</si>
  <si>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</si>
  <si>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</si>
  <si>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</si>
  <si>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</si>
  <si>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</si>
  <si>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</si>
  <si>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</si>
  <si>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</si>
  <si>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</si>
  <si>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</si>
  <si>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</si>
  <si>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</si>
  <si>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</si>
  <si>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</si>
  <si>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</si>
  <si>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</si>
  <si>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</si>
  <si>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</si>
  <si>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</si>
  <si>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</si>
  <si>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</si>
  <si>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</si>
  <si>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</si>
  <si>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</si>
  <si>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</si>
  <si>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</si>
  <si>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</si>
  <si>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</si>
  <si>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</si>
  <si>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</si>
  <si>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</si>
  <si>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</si>
  <si>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</si>
  <si>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</si>
  <si>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</si>
  <si>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</si>
  <si>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</si>
  <si>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</si>
  <si>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</si>
  <si>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</si>
  <si>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</si>
  <si>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</si>
  <si>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</si>
  <si>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</si>
  <si>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</si>
  <si>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</si>
  <si>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</si>
  <si>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</si>
  <si>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</si>
  <si>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</si>
  <si>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</si>
  <si>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</si>
  <si>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</si>
  <si>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</si>
  <si>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</si>
  <si>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</si>
  <si>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</si>
  <si>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</si>
  <si>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</si>
  <si>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</si>
  <si>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</si>
  <si>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</si>
  <si>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</si>
  <si>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高知県四万十市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</si>
  <si>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</si>
  <si>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</si>
  <si>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</si>
  <si>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</si>
  <si>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</si>
  <si>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</si>
  <si>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</si>
  <si>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</si>
  <si>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</si>
  <si>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</si>
  <si>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</si>
  <si>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</si>
  <si>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</si>
  <si>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</si>
  <si>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</si>
  <si>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</si>
  <si>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</si>
  <si>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</si>
  <si>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</si>
  <si>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</si>
  <si>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</si>
  <si>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四万十市住宅新築資金等貸付事業会計</t>
    <phoneticPr fontId="5"/>
  </si>
  <si>
    <t>四万十市鉄道経営助成基金会計</t>
    <phoneticPr fontId="5"/>
  </si>
  <si>
    <t>四万十市園芸作物価格安定事業会計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</si>
  <si>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</si>
  <si>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</si>
  <si>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</si>
  <si>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</si>
  <si>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</si>
  <si>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</si>
  <si>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</si>
  <si>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</si>
  <si>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</si>
  <si>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</si>
  <si>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</si>
  <si>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</si>
  <si>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</si>
  <si>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</si>
  <si>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四万十市国民健康保険会計診療施設勘定</t>
    <phoneticPr fontId="5"/>
  </si>
  <si>
    <t>四万十市介護保険会計保険事業勘定</t>
    <phoneticPr fontId="5"/>
  </si>
  <si>
    <t>幡多中央介護認定審査会会計</t>
    <phoneticPr fontId="5"/>
  </si>
  <si>
    <t>四万十市後期高齢者医療会計</t>
    <phoneticPr fontId="5"/>
  </si>
  <si>
    <t>四万十市水道事業会計</t>
    <phoneticPr fontId="5"/>
  </si>
  <si>
    <t>法適用企業</t>
    <phoneticPr fontId="5"/>
  </si>
  <si>
    <t>四万十市病院事業会計</t>
    <phoneticPr fontId="5"/>
  </si>
  <si>
    <t>四万十市簡易水道事業会計</t>
    <phoneticPr fontId="5"/>
  </si>
  <si>
    <t>法非適用企業</t>
    <phoneticPr fontId="5"/>
  </si>
  <si>
    <t>幡多公設地方卸売市場事業会計</t>
    <phoneticPr fontId="5"/>
  </si>
  <si>
    <t>四万十市と畜場会計</t>
    <phoneticPr fontId="5"/>
  </si>
  <si>
    <t>四万十市下水道事業会計</t>
    <phoneticPr fontId="5"/>
  </si>
  <si>
    <t>四万十市農業集落排水事業会計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</si>
  <si>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</si>
  <si>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</si>
  <si>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</si>
  <si>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</si>
  <si>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</si>
  <si>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</si>
  <si>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</si>
  <si>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</si>
  <si>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</si>
  <si>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</si>
  <si>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</si>
  <si>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</si>
  <si>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</si>
  <si>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</si>
  <si>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</si>
  <si>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</si>
  <si>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</si>
  <si>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</si>
  <si>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</si>
  <si>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</si>
  <si>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</si>
  <si>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</si>
  <si>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</si>
  <si>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</si>
  <si>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</si>
  <si>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</si>
  <si>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</si>
  <si>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</si>
  <si>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</si>
  <si>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</si>
  <si>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</si>
  <si>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</si>
  <si>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</si>
  <si>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</si>
  <si>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</si>
  <si>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</si>
  <si>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</si>
  <si>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</si>
  <si>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</si>
  <si>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</si>
  <si>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</si>
  <si>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</si>
  <si>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</si>
  <si>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</si>
  <si>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</si>
  <si>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</si>
  <si>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</si>
  <si>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</si>
  <si>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</si>
  <si>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</si>
  <si>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</si>
  <si>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</si>
  <si>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</si>
  <si>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</si>
  <si>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四万十市農業集落排水事業会計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</si>
  <si>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</si>
  <si>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</si>
  <si>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</si>
  <si>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</si>
  <si>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</si>
  <si>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</si>
  <si>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</si>
  <si>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</si>
  <si>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</si>
  <si>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</si>
  <si>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</si>
  <si>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</si>
  <si>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</si>
  <si>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</si>
  <si>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</si>
  <si>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</si>
  <si>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</si>
  <si>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</si>
  <si>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</si>
  <si>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</si>
  <si>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</si>
  <si>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</si>
  <si>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</si>
  <si>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</si>
  <si>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</si>
  <si>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</si>
  <si>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</si>
  <si>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</si>
  <si>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</si>
  <si>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</si>
  <si>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</si>
  <si>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</si>
  <si>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</si>
  <si>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</si>
  <si>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</si>
  <si>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</si>
  <si>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</si>
  <si>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</si>
  <si>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</si>
  <si>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</si>
  <si>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</si>
  <si>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</si>
  <si>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</si>
  <si>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</si>
  <si>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</si>
  <si>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</si>
  <si>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</si>
  <si>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</si>
  <si>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</si>
  <si>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</si>
  <si>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</si>
  <si>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</si>
  <si>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</si>
  <si>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</si>
  <si>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</si>
  <si>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</si>
  <si>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</si>
  <si>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</si>
  <si>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</si>
  <si>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</si>
  <si>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</si>
  <si>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</si>
  <si>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</si>
  <si>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</si>
  <si>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</si>
  <si>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</si>
  <si>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</si>
  <si>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</si>
  <si>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</si>
  <si>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</si>
  <si>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</si>
  <si>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</si>
  <si>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</si>
  <si>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</si>
  <si>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</si>
  <si>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</si>
  <si>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</si>
  <si>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</si>
  <si>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</si>
  <si>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</si>
  <si>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</si>
  <si>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</si>
  <si>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1.17</t>
  </si>
  <si>
    <t>四万十市国民健康保険会計診療施設勘定</t>
  </si>
  <si>
    <t>▲ 1.13</t>
  </si>
  <si>
    <t>▲ 1.12</t>
  </si>
  <si>
    <t>▲ 1.11</t>
  </si>
  <si>
    <t>▲ 1.09</t>
  </si>
  <si>
    <t>一般会計</t>
  </si>
  <si>
    <t>四万十市水道事業会計</t>
  </si>
  <si>
    <t>四万十市病院事業会計</t>
  </si>
  <si>
    <t>▲ 1.36</t>
  </si>
  <si>
    <t>四万十市と畜場会計</t>
  </si>
  <si>
    <t>▲ 0.00</t>
  </si>
  <si>
    <t>四万十市後期高齢者医療会計</t>
  </si>
  <si>
    <t>四万十市介護保険会計保険事業勘定</t>
  </si>
  <si>
    <t>四万十市園芸作物価格安定事業会計</t>
  </si>
  <si>
    <t>その他会計（赤字）</t>
  </si>
  <si>
    <t>その他会計（黒字）</t>
  </si>
  <si>
    <t>-</t>
    <phoneticPr fontId="2"/>
  </si>
  <si>
    <t>-</t>
    <phoneticPr fontId="2"/>
  </si>
  <si>
    <t>-</t>
    <phoneticPr fontId="2"/>
  </si>
  <si>
    <t>こうち人づくり広域連合</t>
    <rPh sb="3" eb="4">
      <t>ヒト</t>
    </rPh>
    <rPh sb="7" eb="9">
      <t>コウイキ</t>
    </rPh>
    <rPh sb="9" eb="11">
      <t>レンゴウ</t>
    </rPh>
    <phoneticPr fontId="2"/>
  </si>
  <si>
    <t>一般会計</t>
    <rPh sb="0" eb="2">
      <t>イッパン</t>
    </rPh>
    <rPh sb="2" eb="4">
      <t>カイケイ</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</si>
  <si>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</si>
  <si>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t>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</si>
  <si>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</si>
  <si>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会館建設事業特別会計</t>
    <rPh sb="0" eb="2">
      <t>カイカン</t>
    </rPh>
    <rPh sb="2" eb="4">
      <t>ケンセツ</t>
    </rPh>
    <rPh sb="4" eb="6">
      <t>ジギョウ</t>
    </rPh>
    <rPh sb="6" eb="8">
      <t>トクベツ</t>
    </rPh>
    <rPh sb="8" eb="10">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</si>
  <si>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</si>
  <si>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phoneticPr fontId="2"/>
  </si>
  <si>
    <t>後期高齢者医療特別会計</t>
    <rPh sb="0" eb="2">
      <t>コウキ</t>
    </rPh>
    <rPh sb="2" eb="5">
      <t>コウレイシャ</t>
    </rPh>
    <rPh sb="5" eb="7">
      <t>イリョウ</t>
    </rPh>
    <rPh sb="7" eb="9">
      <t>トクベツ</t>
    </rPh>
    <rPh sb="9" eb="11">
      <t>カイケイ</t>
    </rPh>
    <phoneticPr fontId="2"/>
  </si>
  <si>
    <t>幡多広域市町村圏事務組合</t>
    <rPh sb="0" eb="2">
      <t>ハタ</t>
    </rPh>
    <rPh sb="2" eb="4">
      <t>コウイキ</t>
    </rPh>
    <rPh sb="4" eb="7">
      <t>シチョウソン</t>
    </rPh>
    <rPh sb="7" eb="8">
      <t>ケン</t>
    </rPh>
    <rPh sb="8" eb="10">
      <t>ジム</t>
    </rPh>
    <rPh sb="10" eb="12">
      <t>クミアイ</t>
    </rPh>
    <phoneticPr fontId="2"/>
  </si>
  <si>
    <t>幡多広域市町村圏事務組合</t>
    <phoneticPr fontId="2"/>
  </si>
  <si>
    <t>ふるさと特別会計</t>
    <rPh sb="4" eb="6">
      <t>トクベツ</t>
    </rPh>
    <rPh sb="6" eb="8">
      <t>カイケイ</t>
    </rPh>
    <phoneticPr fontId="2"/>
  </si>
  <si>
    <t>滞納整理事業特別会計</t>
    <rPh sb="0" eb="2">
      <t>タイノウ</t>
    </rPh>
    <rPh sb="2" eb="4">
      <t>セイリ</t>
    </rPh>
    <rPh sb="4" eb="6">
      <t>ジギョウ</t>
    </rPh>
    <rPh sb="6" eb="8">
      <t>トクベツ</t>
    </rPh>
    <rPh sb="8" eb="10">
      <t>カイケイ</t>
    </rPh>
    <phoneticPr fontId="2"/>
  </si>
  <si>
    <t>幡多中央環境施設組合</t>
    <rPh sb="0" eb="2">
      <t>ハタ</t>
    </rPh>
    <rPh sb="2" eb="4">
      <t>チュウオウ</t>
    </rPh>
    <rPh sb="4" eb="6">
      <t>カンキョウ</t>
    </rPh>
    <rPh sb="6" eb="8">
      <t>シセツ</t>
    </rPh>
    <rPh sb="8" eb="10">
      <t>クミアイ</t>
    </rPh>
    <phoneticPr fontId="2"/>
  </si>
  <si>
    <t>幡多中央消防組合</t>
    <rPh sb="0" eb="2">
      <t>ハタ</t>
    </rPh>
    <rPh sb="2" eb="4">
      <t>チュウオウ</t>
    </rPh>
    <rPh sb="4" eb="6">
      <t>ショウボウ</t>
    </rPh>
    <rPh sb="6" eb="8">
      <t>クミアイ</t>
    </rPh>
    <phoneticPr fontId="2"/>
  </si>
  <si>
    <t>（公財）四万十市体育協会</t>
    <rPh sb="1" eb="2">
      <t>コウ</t>
    </rPh>
    <rPh sb="2" eb="3">
      <t>ザイ</t>
    </rPh>
    <rPh sb="4" eb="8">
      <t>シマントシ</t>
    </rPh>
    <rPh sb="8" eb="10">
      <t>タイイク</t>
    </rPh>
    <rPh sb="10" eb="12">
      <t>キョウカイ</t>
    </rPh>
    <phoneticPr fontId="2"/>
  </si>
  <si>
    <t>（公財）四万十市公園管理公社</t>
    <rPh sb="2" eb="3">
      <t>ザイ</t>
    </rPh>
    <rPh sb="4" eb="8">
      <t>シマントシ</t>
    </rPh>
    <rPh sb="8" eb="10">
      <t>コウエン</t>
    </rPh>
    <rPh sb="10" eb="12">
      <t>カンリ</t>
    </rPh>
    <rPh sb="12" eb="14">
      <t>コウシャ</t>
    </rPh>
    <phoneticPr fontId="2"/>
  </si>
  <si>
    <t>まちづくり四万十（株）</t>
    <rPh sb="5" eb="8">
      <t>シマント</t>
    </rPh>
    <rPh sb="9" eb="10">
      <t>カブ</t>
    </rPh>
    <phoneticPr fontId="2"/>
  </si>
  <si>
    <t>（公財）四万十市西土佐農業公社</t>
    <rPh sb="2" eb="3">
      <t>ザイ</t>
    </rPh>
    <rPh sb="4" eb="8">
      <t>シマントシ</t>
    </rPh>
    <rPh sb="8" eb="11">
      <t>ニシトサ</t>
    </rPh>
    <rPh sb="11" eb="13">
      <t>ノウギョウ</t>
    </rPh>
    <rPh sb="13" eb="15">
      <t>コウシャ</t>
    </rPh>
    <phoneticPr fontId="2"/>
  </si>
  <si>
    <t>（株）しまんと企画</t>
    <rPh sb="1" eb="2">
      <t>カブ</t>
    </rPh>
    <rPh sb="7" eb="9">
      <t>キカク</t>
    </rPh>
    <phoneticPr fontId="2"/>
  </si>
  <si>
    <t>土佐くろしお鉄道（株）</t>
    <rPh sb="0" eb="2">
      <t>トサ</t>
    </rPh>
    <rPh sb="6" eb="8">
      <t>テツドウ</t>
    </rPh>
    <rPh sb="9" eb="10">
      <t>カブ</t>
    </rPh>
    <phoneticPr fontId="2"/>
  </si>
  <si>
    <t>補助金は鉄道経営助成基金より</t>
    <rPh sb="0" eb="3">
      <t>ホジョキン</t>
    </rPh>
    <rPh sb="4" eb="6">
      <t>テツドウ</t>
    </rPh>
    <rPh sb="6" eb="8">
      <t>ケイエイ</t>
    </rPh>
    <rPh sb="8" eb="10">
      <t>ジョセイ</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</si>
  <si>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</si>
  <si>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</si>
  <si>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</si>
  <si>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</si>
  <si>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</si>
  <si>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</si>
  <si>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</si>
  <si>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</si>
  <si>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</si>
  <si>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</si>
  <si>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</si>
  <si>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前年度から8.2ポイント減、実質公債費比率は前年度から1.0ポイント減となっており、両指標とも減少傾向にあるものの、合併特例事業や南海トラフ地震対策関連事業を実施したことなどにより、市債の償還額が増加する見込みであることから、実質公債費比率に留意するとともに、これまで以上に公債費の適正化に取り組んでいく必要がある。また、類似団体内平均値と比較して両指標とも上回っており、普通建設事業費を抑制し、地方債発行額を抑制するなど将来負担の減少に努める必要がある。</t>
    <rPh sb="1" eb="3">
      <t>ショウライ</t>
    </rPh>
    <rPh sb="3" eb="5">
      <t>フタン</t>
    </rPh>
    <rPh sb="5" eb="7">
      <t>ヒリツ</t>
    </rPh>
    <rPh sb="8" eb="11">
      <t>ゼンネンド</t>
    </rPh>
    <rPh sb="20" eb="21">
      <t>ゲン</t>
    </rPh>
    <rPh sb="22" eb="24">
      <t>ジッシツ</t>
    </rPh>
    <rPh sb="24" eb="26">
      <t>コウサイ</t>
    </rPh>
    <rPh sb="26" eb="27">
      <t>ヒ</t>
    </rPh>
    <rPh sb="27" eb="29">
      <t>ヒリツ</t>
    </rPh>
    <rPh sb="30" eb="33">
      <t>ゼンネンド</t>
    </rPh>
    <rPh sb="42" eb="43">
      <t>ゲン</t>
    </rPh>
    <rPh sb="50" eb="51">
      <t>リョウ</t>
    </rPh>
    <rPh sb="51" eb="53">
      <t>シヒョウ</t>
    </rPh>
    <rPh sb="55" eb="57">
      <t>ゲンショウ</t>
    </rPh>
    <rPh sb="57" eb="59">
      <t>ケイコウ</t>
    </rPh>
    <rPh sb="66" eb="68">
      <t>ガッペイ</t>
    </rPh>
    <rPh sb="68" eb="70">
      <t>トクレイ</t>
    </rPh>
    <rPh sb="70" eb="72">
      <t>ジギョウ</t>
    </rPh>
    <rPh sb="73" eb="75">
      <t>ナンカイ</t>
    </rPh>
    <rPh sb="78" eb="80">
      <t>ジシン</t>
    </rPh>
    <rPh sb="80" eb="82">
      <t>タイサク</t>
    </rPh>
    <rPh sb="82" eb="84">
      <t>カンレン</t>
    </rPh>
    <rPh sb="84" eb="86">
      <t>ジギョウ</t>
    </rPh>
    <rPh sb="87" eb="89">
      <t>ジッシ</t>
    </rPh>
    <rPh sb="102" eb="104">
      <t>ショウカン</t>
    </rPh>
    <rPh sb="104" eb="105">
      <t>ガク</t>
    </rPh>
    <rPh sb="110" eb="112">
      <t>ミコ</t>
    </rPh>
    <rPh sb="121" eb="123">
      <t>ジッシツ</t>
    </rPh>
    <rPh sb="123" eb="125">
      <t>コウサイ</t>
    </rPh>
    <rPh sb="125" eb="126">
      <t>ヒ</t>
    </rPh>
    <rPh sb="126" eb="128">
      <t>ヒリツ</t>
    </rPh>
    <rPh sb="129" eb="131">
      <t>リュウイ</t>
    </rPh>
    <rPh sb="169" eb="171">
      <t>ルイジ</t>
    </rPh>
    <rPh sb="171" eb="173">
      <t>ダンタイ</t>
    </rPh>
    <rPh sb="173" eb="174">
      <t>ナイ</t>
    </rPh>
    <rPh sb="174" eb="177">
      <t>ヘイキンチ</t>
    </rPh>
    <rPh sb="178" eb="180">
      <t>ヒカク</t>
    </rPh>
    <rPh sb="182" eb="183">
      <t>リョウ</t>
    </rPh>
    <rPh sb="183" eb="185">
      <t>シヒョウ</t>
    </rPh>
    <rPh sb="187" eb="189">
      <t>ウワマワ</t>
    </rPh>
    <rPh sb="194" eb="196">
      <t>フツウ</t>
    </rPh>
    <rPh sb="196" eb="198">
      <t>ケンセツ</t>
    </rPh>
    <rPh sb="198" eb="201">
      <t>ジギョウヒ</t>
    </rPh>
    <rPh sb="202" eb="204">
      <t>ヨクセイ</t>
    </rPh>
    <rPh sb="206" eb="209">
      <t>チホウサイ</t>
    </rPh>
    <rPh sb="209" eb="212">
      <t>ハッコウガク</t>
    </rPh>
    <rPh sb="213" eb="215">
      <t>ヨクセイ</t>
    </rPh>
    <phoneticPr fontId="5"/>
  </si>
  <si>
    <t>四万十市病院事業会計</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</si>
</sst>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66968</c:v>
                </c:pt>
                <c:pt idx="1">
                  <c:v>87713</c:v>
                </c:pt>
                <c:pt idx="2">
                  <c:v>136991</c:v>
                </c:pt>
                <c:pt idx="3">
                  <c:v>122409</c:v>
                </c:pt>
                <c:pt idx="4">
                  <c:v>106516</c:v>
                </c:pt>
              </c:numCache>
            </c:numRef>
          </c:val>
        </c:ser>
        <c:dLbls/>
        <c:marker val="1"/>
        <c:axId val="114590848"/>
        <c:axId val="114592384"/>
      </c:lineChart>
      <c:catAx>
        <c:axId val="11459084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92384"/>
        <c:crosses val="autoZero"/>
        <c:auto val="1"/>
        <c:lblAlgn val="ctr"/>
        <c:lblOffset val="100"/>
        <c:tickLblSkip val="1"/>
        <c:tickMarkSkip val="1"/>
      </c:catAx>
      <c:valAx>
        <c:axId val="114592384"/>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908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2.59</c:v>
                </c:pt>
                <c:pt idx="1">
                  <c:v>1.21</c:v>
                </c:pt>
                <c:pt idx="2">
                  <c:v>0.03</c:v>
                </c:pt>
                <c:pt idx="3">
                  <c:v>2.8</c:v>
                </c:pt>
                <c:pt idx="4">
                  <c:v>3.64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2.92</c:v>
                </c:pt>
                <c:pt idx="1">
                  <c:v>2.91</c:v>
                </c:pt>
                <c:pt idx="2">
                  <c:v>2.88</c:v>
                </c:pt>
                <c:pt idx="3">
                  <c:v>2.9</c:v>
                </c:pt>
                <c:pt idx="4">
                  <c:v>2.82</c:v>
                </c:pt>
              </c:numCache>
            </c:numRef>
          </c:val>
        </c:ser>
        <c:dLbls/>
        <c:gapWidth val="250"/>
        <c:overlap val="100"/>
        <c:axId val="122395648"/>
        <c:axId val="1225448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0.61</c:v>
                </c:pt>
                <c:pt idx="1">
                  <c:v>3.01</c:v>
                </c:pt>
                <c:pt idx="2">
                  <c:v>-1.17</c:v>
                </c:pt>
                <c:pt idx="3">
                  <c:v>2.79</c:v>
                </c:pt>
                <c:pt idx="4">
                  <c:v>0.94</c:v>
                </c:pt>
              </c:numCache>
            </c:numRef>
          </c:val>
        </c:ser>
        <c:dLbls/>
        <c:marker val="1"/>
        <c:axId val="122395648"/>
        <c:axId val="122544896"/>
      </c:lineChart>
      <c:catAx>
        <c:axId val="1223956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44896"/>
        <c:crosses val="autoZero"/>
        <c:auto val="1"/>
        <c:lblAlgn val="ctr"/>
        <c:lblOffset val="100"/>
        <c:tickLblSkip val="1"/>
        <c:tickMarkSkip val="1"/>
      </c:catAx>
      <c:valAx>
        <c:axId val="1225448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956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0.49</c:v>
                </c:pt>
                <c:pt idx="2">
                  <c:v>#N/A</c:v>
                </c:pt>
                <c:pt idx="3">
                  <c:v>0.56000000000000005</c:v>
                </c:pt>
                <c:pt idx="4">
                  <c:v>#N/A</c:v>
                </c:pt>
                <c:pt idx="5">
                  <c:v>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四万十市園芸作物価格安定事業会計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0.01</c:v>
                </c:pt>
                <c:pt idx="8">
                  <c:v>#N/A</c:v>
                </c:pt>
                <c:pt idx="9">
                  <c:v>0.04</c:v>
                </c:pt>
              </c:numCache>
            </c:numRef>
          </c:val>
        </c:ser>
        <c:ser>
          <c:idx val="3"/>
          <c:order val="3"/>
          <c:tx>
            <c:strRef>
              <c:f>データシート!$A$30</c:f>
              <c:strCache>
                <c:ptCount val="1"/>
                <c:pt idx="0">
                  <c:v>四万十市介護保険会計保険事業勘定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0.06</c:v>
                </c:pt>
              </c:numCache>
            </c:numRef>
          </c:val>
        </c:ser>
        <c:ser>
          <c:idx val="4"/>
          <c:order val="4"/>
          <c:tx>
            <c:strRef>
              <c:f>データシート!$A$31</c:f>
              <c:strCache>
                <c:ptCount val="1"/>
                <c:pt idx="0">
                  <c:v>四万十市後期高齢者医療会計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7.0000000000000007E-2</c:v>
                </c:pt>
                <c:pt idx="8">
                  <c:v>#N/A</c:v>
                </c:pt>
                <c:pt idx="9">
                  <c:v>7.0000000000000007E-2</c:v>
                </c:pt>
              </c:numCache>
            </c:numRef>
          </c:val>
        </c:ser>
        <c:ser>
          <c:idx val="5"/>
          <c:order val="5"/>
          <c:tx>
            <c:strRef>
              <c:f>データシート!$A$32</c:f>
              <c:strCache>
                <c:ptCount val="1"/>
                <c:pt idx="0">
                  <c:v>四万十市と畜場会計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7.0000000000000007E-2</c:v>
                </c:pt>
                <c:pt idx="8">
                  <c:v>#N/A</c:v>
                </c:pt>
                <c:pt idx="9">
                  <c:v>0.26</c:v>
                </c:pt>
              </c:numCache>
            </c:numRef>
          </c:val>
        </c:ser>
        <c:ser>
          <c:idx val="6"/>
          <c:order val="6"/>
          <c:tx>
            <c:strRef>
              <c:f>データシート!$A$33</c:f>
              <c:strCache>
                <c:ptCount val="1"/>
                <c:pt idx="0">
                  <c:v>四万十市病院事業会計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1.36</c:v>
                </c:pt>
                <c:pt idx="1">
                  <c:v>#N/A</c:v>
                </c:pt>
                <c:pt idx="2">
                  <c:v>1.1100000000000001</c:v>
                </c:pt>
                <c:pt idx="3">
                  <c:v>#N/A</c:v>
                </c:pt>
                <c:pt idx="4">
                  <c:v>#N/A</c:v>
                </c:pt>
                <c:pt idx="5">
                  <c:v>2.36</c:v>
                </c:pt>
                <c:pt idx="6">
                  <c:v>#N/A</c:v>
                </c:pt>
                <c:pt idx="7">
                  <c:v>1.18</c:v>
                </c:pt>
                <c:pt idx="8">
                  <c:v>#N/A</c:v>
                </c:pt>
                <c:pt idx="9">
                  <c:v>1.99</c:v>
                </c:pt>
              </c:numCache>
            </c:numRef>
          </c:val>
        </c:ser>
        <c:ser>
          <c:idx val="7"/>
          <c:order val="7"/>
          <c:tx>
            <c:strRef>
              <c:f>データシート!$A$34</c:f>
              <c:strCache>
                <c:ptCount val="1"/>
                <c:pt idx="0">
                  <c:v>四万十市水道事業会計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1.26</c:v>
                </c:pt>
                <c:pt idx="2">
                  <c:v>#N/A</c:v>
                </c:pt>
                <c:pt idx="3">
                  <c:v>1.53</c:v>
                </c:pt>
                <c:pt idx="4">
                  <c:v>#N/A</c:v>
                </c:pt>
                <c:pt idx="5">
                  <c:v>1.93</c:v>
                </c:pt>
                <c:pt idx="6">
                  <c:v>#N/A</c:v>
                </c:pt>
                <c:pt idx="7">
                  <c:v>2.34</c:v>
                </c:pt>
                <c:pt idx="8">
                  <c:v>#N/A</c:v>
                </c:pt>
                <c:pt idx="9">
                  <c:v>2.4900000000000002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2.56</c:v>
                </c:pt>
                <c:pt idx="2">
                  <c:v>#N/A</c:v>
                </c:pt>
                <c:pt idx="3">
                  <c:v>1.21</c:v>
                </c:pt>
                <c:pt idx="4">
                  <c:v>#N/A</c:v>
                </c:pt>
                <c:pt idx="5">
                  <c:v>0.02</c:v>
                </c:pt>
                <c:pt idx="6">
                  <c:v>#N/A</c:v>
                </c:pt>
                <c:pt idx="7">
                  <c:v>2.79</c:v>
                </c:pt>
                <c:pt idx="8">
                  <c:v>#N/A</c:v>
                </c:pt>
                <c:pt idx="9">
                  <c:v>3.59</c:v>
                </c:pt>
              </c:numCache>
            </c:numRef>
          </c:val>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1.1299999999999999</c:v>
                </c:pt>
                <c:pt idx="1">
                  <c:v>#N/A</c:v>
                </c:pt>
                <c:pt idx="2">
                  <c:v>1.1200000000000001</c:v>
                </c:pt>
                <c:pt idx="3">
                  <c:v>#N/A</c:v>
                </c:pt>
                <c:pt idx="4">
                  <c:v>1.1100000000000001</c:v>
                </c:pt>
                <c:pt idx="5">
                  <c:v>#N/A</c:v>
                </c:pt>
                <c:pt idx="6">
                  <c:v>1.1200000000000001</c:v>
                </c:pt>
                <c:pt idx="7">
                  <c:v>#N/A</c:v>
                </c:pt>
                <c:pt idx="8">
                  <c:v>1.0900000000000001</c:v>
                </c:pt>
                <c:pt idx="9">
                  <c:v>#N/A</c:v>
                </c:pt>
              </c:numCache>
            </c:numRef>
          </c:val>
        </c:ser>
        <c:dLbls/>
        <c:overlap val="100"/>
        <c:axId val="125913728"/>
        <c:axId val="126124416"/>
      </c:barChart>
      <c:catAx>
        <c:axId val="1259137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24416"/>
        <c:crosses val="autoZero"/>
        <c:auto val="1"/>
        <c:lblAlgn val="ctr"/>
        <c:lblOffset val="100"/>
        <c:tickLblSkip val="1"/>
        <c:tickMarkSkip val="1"/>
      </c:catAx>
      <c:valAx>
        <c:axId val="1261244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137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2229</c:v>
                </c:pt>
                <c:pt idx="5">
                  <c:v>2279</c:v>
                </c:pt>
                <c:pt idx="8">
                  <c:v>2437</c:v>
                </c:pt>
                <c:pt idx="11">
                  <c:v>2518</c:v>
                </c:pt>
                <c:pt idx="14">
                  <c:v>2567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508</c:v>
                </c:pt>
                <c:pt idx="3">
                  <c:v>477</c:v>
                </c:pt>
                <c:pt idx="6">
                  <c:v>478</c:v>
                </c:pt>
                <c:pt idx="9">
                  <c:v>491</c:v>
                </c:pt>
                <c:pt idx="12">
                  <c:v>508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478</c:v>
                </c:pt>
                <c:pt idx="3">
                  <c:v>507</c:v>
                </c:pt>
                <c:pt idx="6">
                  <c:v>531</c:v>
                </c:pt>
                <c:pt idx="9">
                  <c:v>516</c:v>
                </c:pt>
                <c:pt idx="12">
                  <c:v>570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2826</c:v>
                </c:pt>
                <c:pt idx="3">
                  <c:v>2675</c:v>
                </c:pt>
                <c:pt idx="6">
                  <c:v>2751</c:v>
                </c:pt>
                <c:pt idx="9">
                  <c:v>2641</c:v>
                </c:pt>
                <c:pt idx="12">
                  <c:v>2556</c:v>
                </c:pt>
              </c:numCache>
            </c:numRef>
          </c:val>
        </c:ser>
        <c:dLbls/>
        <c:gapWidth val="100"/>
        <c:overlap val="100"/>
        <c:axId val="107781120"/>
        <c:axId val="10778700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1583</c:v>
                </c:pt>
                <c:pt idx="2">
                  <c:v>#N/A</c:v>
                </c:pt>
                <c:pt idx="3">
                  <c:v>#N/A</c:v>
                </c:pt>
                <c:pt idx="4">
                  <c:v>1380</c:v>
                </c:pt>
                <c:pt idx="5">
                  <c:v>#N/A</c:v>
                </c:pt>
                <c:pt idx="6">
                  <c:v>#N/A</c:v>
                </c:pt>
                <c:pt idx="7">
                  <c:v>1323</c:v>
                </c:pt>
                <c:pt idx="8">
                  <c:v>#N/A</c:v>
                </c:pt>
                <c:pt idx="9">
                  <c:v>#N/A</c:v>
                </c:pt>
                <c:pt idx="10">
                  <c:v>1130</c:v>
                </c:pt>
                <c:pt idx="11">
                  <c:v>#N/A</c:v>
                </c:pt>
                <c:pt idx="12">
                  <c:v>#N/A</c:v>
                </c:pt>
                <c:pt idx="13">
                  <c:v>1067</c:v>
                </c:pt>
                <c:pt idx="14">
                  <c:v>#N/A</c:v>
                </c:pt>
              </c:numCache>
            </c:numRef>
          </c:val>
        </c:ser>
        <c:dLbls/>
        <c:marker val="1"/>
        <c:axId val="107781120"/>
        <c:axId val="107787008"/>
      </c:lineChart>
      <c:catAx>
        <c:axId val="1077811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87008"/>
        <c:crosses val="autoZero"/>
        <c:auto val="1"/>
        <c:lblAlgn val="ctr"/>
        <c:lblOffset val="100"/>
        <c:tickLblSkip val="1"/>
        <c:tickMarkSkip val="1"/>
      </c:catAx>
      <c:valAx>
        <c:axId val="1077870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811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24712</c:v>
                </c:pt>
                <c:pt idx="5">
                  <c:v>25200</c:v>
                </c:pt>
                <c:pt idx="8">
                  <c:v>25143</c:v>
                </c:pt>
                <c:pt idx="11">
                  <c:v>24913</c:v>
                </c:pt>
                <c:pt idx="14">
                  <c:v>24491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215</c:v>
                </c:pt>
                <c:pt idx="5">
                  <c:v>181</c:v>
                </c:pt>
                <c:pt idx="8">
                  <c:v>141</c:v>
                </c:pt>
                <c:pt idx="11">
                  <c:v>113</c:v>
                </c:pt>
                <c:pt idx="14">
                  <c:v>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3641</c:v>
                </c:pt>
                <c:pt idx="5">
                  <c:v>3371</c:v>
                </c:pt>
                <c:pt idx="8">
                  <c:v>3394</c:v>
                </c:pt>
                <c:pt idx="11">
                  <c:v>3334</c:v>
                </c:pt>
                <c:pt idx="14">
                  <c:v>3729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4557</c:v>
                </c:pt>
                <c:pt idx="3">
                  <c:v>4471</c:v>
                </c:pt>
                <c:pt idx="6">
                  <c:v>4093</c:v>
                </c:pt>
                <c:pt idx="9">
                  <c:v>3832</c:v>
                </c:pt>
                <c:pt idx="12">
                  <c:v>3514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2589</c:v>
                </c:pt>
                <c:pt idx="3">
                  <c:v>2453</c:v>
                </c:pt>
                <c:pt idx="6">
                  <c:v>2701</c:v>
                </c:pt>
                <c:pt idx="9">
                  <c:v>2183</c:v>
                </c:pt>
                <c:pt idx="12">
                  <c:v>1668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8885</c:v>
                </c:pt>
                <c:pt idx="3">
                  <c:v>9073</c:v>
                </c:pt>
                <c:pt idx="6">
                  <c:v>9507</c:v>
                </c:pt>
                <c:pt idx="9">
                  <c:v>9544</c:v>
                </c:pt>
                <c:pt idx="12">
                  <c:v>9493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26463</c:v>
                </c:pt>
                <c:pt idx="3">
                  <c:v>25752</c:v>
                </c:pt>
                <c:pt idx="6">
                  <c:v>26379</c:v>
                </c:pt>
                <c:pt idx="9">
                  <c:v>26495</c:v>
                </c:pt>
                <c:pt idx="12">
                  <c:v>26853</c:v>
                </c:pt>
              </c:numCache>
            </c:numRef>
          </c:val>
        </c:ser>
        <c:dLbls/>
        <c:gapWidth val="100"/>
        <c:overlap val="100"/>
        <c:axId val="126673664"/>
        <c:axId val="1266752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13926</c:v>
                </c:pt>
                <c:pt idx="2">
                  <c:v>#N/A</c:v>
                </c:pt>
                <c:pt idx="3">
                  <c:v>#N/A</c:v>
                </c:pt>
                <c:pt idx="4">
                  <c:v>12996</c:v>
                </c:pt>
                <c:pt idx="5">
                  <c:v>#N/A</c:v>
                </c:pt>
                <c:pt idx="6">
                  <c:v>#N/A</c:v>
                </c:pt>
                <c:pt idx="7">
                  <c:v>14003</c:v>
                </c:pt>
                <c:pt idx="8">
                  <c:v>#N/A</c:v>
                </c:pt>
                <c:pt idx="9">
                  <c:v>#N/A</c:v>
                </c:pt>
                <c:pt idx="10">
                  <c:v>13694</c:v>
                </c:pt>
                <c:pt idx="11">
                  <c:v>#N/A</c:v>
                </c:pt>
                <c:pt idx="12">
                  <c:v>#N/A</c:v>
                </c:pt>
                <c:pt idx="13">
                  <c:v>13268</c:v>
                </c:pt>
                <c:pt idx="14">
                  <c:v>#N/A</c:v>
                </c:pt>
              </c:numCache>
            </c:numRef>
          </c:val>
        </c:ser>
        <c:dLbls/>
        <c:marker val="1"/>
        <c:axId val="126673664"/>
        <c:axId val="126675200"/>
      </c:lineChart>
      <c:catAx>
        <c:axId val="1266736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675200"/>
        <c:crosses val="autoZero"/>
        <c:auto val="1"/>
        <c:lblAlgn val="ctr"/>
        <c:lblOffset val="100"/>
        <c:tickLblSkip val="1"/>
        <c:tickMarkSkip val="1"/>
      </c:catAx>
      <c:valAx>
        <c:axId val="1266752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736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{3B398482-1E0B-48B1-826B-DC62B67192F2}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{61107727-1D19-4AF4-9550-40004AB6CC4C}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{EECB32CF-0FA9-4B0C-A40E-8AC048B00134}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{28EE38D9-5913-40CC-8E8B-2991FC617A1E}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{7BC9034E-AF67-4C54-8756-39D7FA2E06C0}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{2805349B-3B49-413F-A394-A193F88D7ED8}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{6DA3139E-0D3B-446B-91A9-01D29B903306}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{F820702D-28B9-4A52-A245-12FA94487A2F}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{94E7EABF-7F45-48FE-BC8B-A956A06A9EFB}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{42925359-745E-4EF3-96D1-173EB6318C04}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6831616"/>
        <c:axId val="126866560"/>
      </c:scatterChart>
      <c:valAx>
        <c:axId val="126831616"/>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866560"/>
        <c:crosses val="autoZero"/>
        <c:crossBetween val="midCat"/>
      </c:valAx>
      <c:valAx>
        <c:axId val="12686656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68316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{DDED0545-B38C-4452-9907-0702C4CE4FFF}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{3EF5FB76-E659-4463-8762-00C055BA4F27}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{B5E686D8-88E4-4BE3-B9AD-A5B797E3F025}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{6175C409-6F15-4609-BCF7-ED05EDC61A3E}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{FD07B0B5-90D9-4289-8A94-E3CA962C791B}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15.8</c:v>
                </c:pt>
                <c:pt idx="2">
                  <c:v>14.6</c:v>
                </c:pt>
                <c:pt idx="3">
                  <c:v>13.1</c:v>
                </c:pt>
                <c:pt idx="4">
                  <c:v>12.1</c:v>
                </c:pt>
              </c:numCache>
            </c:numRef>
          </c:xVal>
          <c:yVal>
            <c:numRef>
              <c:f>公会計指標分析・財政指標組合せ分析表!$K$73:$O$73</c:f>
              <c:numCache>
                <c:formatCode>#,##0.0;"▲ "#,##0.0</c:formatCode>
                <c:ptCount val="5"/>
                <c:pt idx="0">
                  <c:v>142.19999999999999</c:v>
                </c:pt>
                <c:pt idx="1">
                  <c:v>132.5</c:v>
                </c:pt>
                <c:pt idx="2">
                  <c:v>143.6</c:v>
                </c:pt>
                <c:pt idx="3">
                  <c:v>142.30000000000001</c:v>
                </c:pt>
                <c:pt idx="4">
                  <c:v>134.1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{DBE7AFAB-C2F1-4D1D-94D0-F87068205522}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{931AF076-5071-415B-9D8D-8BFE09E5FFFF}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{0033A4A2-E55C-48DF-BFB4-FAD459F4E18F}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{09C0BFF8-A87B-44E1-9B9C-0F76F413DA45}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{169D927F-FEB9-44FE-AF55-F4ED319FFABC}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dLbls/>
        <c:axId val="126613376"/>
        <c:axId val="127086592"/>
      </c:scatterChart>
      <c:valAx>
        <c:axId val="126613376"/>
        <c:scaling>
          <c:orientation val="minMax"/>
          <c:max val="17.2"/>
          <c:min val="10.3"/>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086592"/>
        <c:crosses val="autoZero"/>
        <c:crossBetween val="midCat"/>
      </c:valAx>
      <c:valAx>
        <c:axId val="127086592"/>
        <c:scaling>
          <c:orientation val="minMax"/>
          <c:max val="158"/>
          <c:min val="4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66133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繰上償還を除く元利償還金は、対前年度比</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％減少している。また、算入公債費等は、合併特例債や辺地・過疎対策事業債など交付税措置の有利な地方債の活用を図っているため対前年度比</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％増加している。算入公債費等が増加し元利償還金が減少しているため、実質公債費比率の分子が減少している。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ただし、地方債残高は増加傾向にあるため、地方債発行額の抑制、合併特例債や辺地・過疎対策事業債など交付税措置の有利な地方債の活用、繰上償還の実施などにより一層の公債費負担の適正化に努める。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i="0" baseline="0">
              <a:solidFill>
                <a:sysClr val="windowText" lastClr="000000"/>
              </a:solidFill>
              <a:effectLst/>
              <a:latin typeface="+mn-lt"/>
              <a:ea typeface="+mn-ea"/>
              <a:cs typeface="+mn-cs"/>
            </a:rPr>
            <a:t>　一般会計等に係る地方債の現在高は、平成</a:t>
          </a:r>
          <a:r>
            <a:rPr lang="en-US" altLang="ja-JP" sz="1050" b="0" i="0" baseline="0">
              <a:solidFill>
                <a:sysClr val="windowText" lastClr="000000"/>
              </a:solidFill>
              <a:effectLst/>
              <a:latin typeface="+mn-lt"/>
              <a:ea typeface="+mn-ea"/>
              <a:cs typeface="+mn-cs"/>
            </a:rPr>
            <a:t>19</a:t>
          </a:r>
          <a:r>
            <a:rPr lang="ja-JP" altLang="ja-JP" sz="1050" b="0" i="0" baseline="0">
              <a:solidFill>
                <a:sysClr val="windowText" lastClr="000000"/>
              </a:solidFill>
              <a:effectLst/>
              <a:latin typeface="+mn-lt"/>
              <a:ea typeface="+mn-ea"/>
              <a:cs typeface="+mn-cs"/>
            </a:rPr>
            <a:t>年度からの「公債費負担適正化計画」に基づく地方債発行額の抑制などにより減少傾向にあったが、平成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年度から増加傾向にあり、本年度は道の駅建設事業、小中学校屋内運動場改築事業などの増加により対前年度比</a:t>
          </a:r>
          <a:r>
            <a:rPr lang="en-US" altLang="ja-JP" sz="1050" b="0" i="0" baseline="0">
              <a:solidFill>
                <a:sysClr val="windowText" lastClr="000000"/>
              </a:solidFill>
              <a:effectLst/>
              <a:latin typeface="+mn-lt"/>
              <a:ea typeface="+mn-ea"/>
              <a:cs typeface="+mn-cs"/>
            </a:rPr>
            <a:t>1.4</a:t>
          </a:r>
          <a:r>
            <a:rPr lang="ja-JP" altLang="ja-JP" sz="1050" b="0" i="0" baseline="0">
              <a:solidFill>
                <a:sysClr val="windowText" lastClr="000000"/>
              </a:solidFill>
              <a:effectLst/>
              <a:latin typeface="+mn-lt"/>
              <a:ea typeface="+mn-ea"/>
              <a:cs typeface="+mn-cs"/>
            </a:rPr>
            <a:t>％の増加となった。 </a:t>
          </a:r>
          <a:endParaRPr lang="ja-JP" altLang="ja-JP" sz="1050">
            <a:solidFill>
              <a:sysClr val="windowText" lastClr="000000"/>
            </a:solidFill>
            <a:effectLst/>
          </a:endParaRPr>
        </a:p>
        <a:p>
          <a:pPr eaLnBrk="1" fontAlgn="auto" latinLnBrk="0" hangingPunct="1"/>
          <a:r>
            <a:rPr lang="ja-JP" altLang="ja-JP" sz="1050" b="0" i="0" baseline="0">
              <a:solidFill>
                <a:sysClr val="windowText" lastClr="000000"/>
              </a:solidFill>
              <a:effectLst/>
              <a:latin typeface="+mn-lt"/>
              <a:ea typeface="+mn-ea"/>
              <a:cs typeface="+mn-cs"/>
            </a:rPr>
            <a:t>　公営企業債等繰入見込額は、簡易水道事業会計、下水道事業会計に対するものが増加しているが、水道事業会計、病院事業会計に対するものが減少しており、全体では対前年度比</a:t>
          </a:r>
          <a:r>
            <a:rPr lang="en-US" altLang="ja-JP" sz="1050" b="0" i="0" baseline="0">
              <a:solidFill>
                <a:sysClr val="windowText" lastClr="000000"/>
              </a:solidFill>
              <a:effectLst/>
              <a:latin typeface="+mn-lt"/>
              <a:ea typeface="+mn-ea"/>
              <a:cs typeface="+mn-cs"/>
            </a:rPr>
            <a:t>0.5</a:t>
          </a:r>
          <a:r>
            <a:rPr lang="ja-JP" altLang="ja-JP" sz="1050" b="0" i="0" baseline="0">
              <a:solidFill>
                <a:sysClr val="windowText" lastClr="000000"/>
              </a:solidFill>
              <a:effectLst/>
              <a:latin typeface="+mn-lt"/>
              <a:ea typeface="+mn-ea"/>
              <a:cs typeface="+mn-cs"/>
            </a:rPr>
            <a:t>％減少している。 </a:t>
          </a:r>
          <a:endParaRPr lang="ja-JP" altLang="ja-JP" sz="1050">
            <a:solidFill>
              <a:sysClr val="windowText" lastClr="000000"/>
            </a:solidFill>
            <a:effectLst/>
          </a:endParaRPr>
        </a:p>
        <a:p>
          <a:pPr eaLnBrk="1" fontAlgn="auto" latinLnBrk="0" hangingPunct="1"/>
          <a:r>
            <a:rPr lang="ja-JP" altLang="ja-JP" sz="1050" b="0" i="0" baseline="0">
              <a:solidFill>
                <a:sysClr val="windowText" lastClr="000000"/>
              </a:solidFill>
              <a:effectLst/>
              <a:latin typeface="+mn-lt"/>
              <a:ea typeface="+mn-ea"/>
              <a:cs typeface="+mn-cs"/>
            </a:rPr>
            <a:t>　組合等負担等見込額は、幡多広域市町村圏事務組合や幡多中央消防組合の起債現在高の減少などにより対前年度比</a:t>
          </a:r>
          <a:r>
            <a:rPr lang="en-US" altLang="ja-JP" sz="1050" b="0" i="0" baseline="0">
              <a:solidFill>
                <a:sysClr val="windowText" lastClr="000000"/>
              </a:solidFill>
              <a:effectLst/>
              <a:latin typeface="+mn-lt"/>
              <a:ea typeface="+mn-ea"/>
              <a:cs typeface="+mn-cs"/>
            </a:rPr>
            <a:t>23.6</a:t>
          </a:r>
          <a:r>
            <a:rPr lang="ja-JP" altLang="ja-JP" sz="1050" b="0" i="0" baseline="0">
              <a:solidFill>
                <a:sysClr val="windowText" lastClr="000000"/>
              </a:solidFill>
              <a:effectLst/>
              <a:latin typeface="+mn-lt"/>
              <a:ea typeface="+mn-ea"/>
              <a:cs typeface="+mn-cs"/>
            </a:rPr>
            <a:t>％減少している。 </a:t>
          </a:r>
          <a:endParaRPr lang="ja-JP" altLang="ja-JP" sz="1050">
            <a:solidFill>
              <a:sysClr val="windowText" lastClr="000000"/>
            </a:solidFill>
            <a:effectLst/>
          </a:endParaRPr>
        </a:p>
        <a:p>
          <a:pPr eaLnBrk="1" fontAlgn="auto" latinLnBrk="0" hangingPunct="1"/>
          <a:r>
            <a:rPr lang="ja-JP" altLang="ja-JP" sz="1050" b="0" i="0" baseline="0">
              <a:solidFill>
                <a:sysClr val="windowText" lastClr="000000"/>
              </a:solidFill>
              <a:effectLst/>
              <a:latin typeface="+mn-lt"/>
              <a:ea typeface="+mn-ea"/>
              <a:cs typeface="+mn-cs"/>
            </a:rPr>
            <a:t>　退職手当負担見込額は、平成</a:t>
          </a:r>
          <a:r>
            <a:rPr lang="en-US" altLang="ja-JP" sz="1050" b="0" i="0" baseline="0">
              <a:solidFill>
                <a:sysClr val="windowText" lastClr="000000"/>
              </a:solidFill>
              <a:effectLst/>
              <a:latin typeface="+mn-lt"/>
              <a:ea typeface="+mn-ea"/>
              <a:cs typeface="+mn-cs"/>
            </a:rPr>
            <a:t>21</a:t>
          </a:r>
          <a:r>
            <a:rPr lang="ja-JP" altLang="ja-JP" sz="1050" b="0" i="0" baseline="0">
              <a:solidFill>
                <a:sysClr val="windowText" lastClr="000000"/>
              </a:solidFill>
              <a:effectLst/>
              <a:latin typeface="+mn-lt"/>
              <a:ea typeface="+mn-ea"/>
              <a:cs typeface="+mn-cs"/>
            </a:rPr>
            <a:t>年度までの「行政改革大綱・実施計画（行政改革プラン）」よる職員数削減や、団塊の世代の大量退職に伴う新陳代謝、退職手当支給率の改正などにより減少傾向である。 </a:t>
          </a:r>
          <a:endParaRPr lang="ja-JP" altLang="ja-JP" sz="1050">
            <a:solidFill>
              <a:sysClr val="windowText" lastClr="000000"/>
            </a:solidFill>
            <a:effectLst/>
          </a:endParaRPr>
        </a:p>
        <a:p>
          <a:pPr eaLnBrk="1" fontAlgn="auto" latinLnBrk="0" hangingPunct="1"/>
          <a:r>
            <a:rPr lang="ja-JP" altLang="ja-JP" sz="1050" b="0" i="0" baseline="0">
              <a:solidFill>
                <a:sysClr val="windowText" lastClr="000000"/>
              </a:solidFill>
              <a:effectLst/>
              <a:latin typeface="+mn-lt"/>
              <a:ea typeface="+mn-ea"/>
              <a:cs typeface="+mn-cs"/>
            </a:rPr>
            <a:t>　充当可能基金は、財源不足を補うために一定の取り崩しはあるものの、歳計剰余金の積立が大きく、対前年度比</a:t>
          </a:r>
          <a:r>
            <a:rPr lang="en-US" altLang="ja-JP" sz="1050" b="0" i="0" baseline="0">
              <a:solidFill>
                <a:sysClr val="windowText" lastClr="000000"/>
              </a:solidFill>
              <a:effectLst/>
              <a:latin typeface="+mn-lt"/>
              <a:ea typeface="+mn-ea"/>
              <a:cs typeface="+mn-cs"/>
            </a:rPr>
            <a:t>11.8</a:t>
          </a:r>
          <a:r>
            <a:rPr lang="ja-JP" altLang="ja-JP" sz="1050" b="0" i="0" baseline="0">
              <a:solidFill>
                <a:sysClr val="windowText" lastClr="000000"/>
              </a:solidFill>
              <a:effectLst/>
              <a:latin typeface="+mn-lt"/>
              <a:ea typeface="+mn-ea"/>
              <a:cs typeface="+mn-cs"/>
            </a:rPr>
            <a:t>％増となっている。 </a:t>
          </a:r>
          <a:endParaRPr lang="ja-JP" altLang="ja-JP" sz="1050">
            <a:solidFill>
              <a:sysClr val="windowText" lastClr="000000"/>
            </a:solidFill>
            <a:effectLst/>
          </a:endParaRPr>
        </a:p>
        <a:p>
          <a:pPr eaLnBrk="1" fontAlgn="auto" latinLnBrk="0" hangingPunct="1"/>
          <a:r>
            <a:rPr lang="ja-JP" altLang="ja-JP" sz="1050" b="0" i="0" baseline="0">
              <a:solidFill>
                <a:sysClr val="windowText" lastClr="000000"/>
              </a:solidFill>
              <a:effectLst/>
              <a:latin typeface="+mn-lt"/>
              <a:ea typeface="+mn-ea"/>
              <a:cs typeface="+mn-cs"/>
            </a:rPr>
            <a:t>　基準財政需要額算入見込額は、合併特例債や辺地・過疎対策事業債など交付税措置の有利な地方債を活用しているが、事業費補正算入分の減少が大きく、前年度比</a:t>
          </a:r>
          <a:r>
            <a:rPr lang="en-US" altLang="ja-JP" sz="1050" b="0" i="0" baseline="0">
              <a:solidFill>
                <a:sysClr val="windowText" lastClr="000000"/>
              </a:solidFill>
              <a:effectLst/>
              <a:latin typeface="+mn-lt"/>
              <a:ea typeface="+mn-ea"/>
              <a:cs typeface="+mn-cs"/>
            </a:rPr>
            <a:t>1.7</a:t>
          </a:r>
          <a:r>
            <a:rPr lang="ja-JP" altLang="ja-JP" sz="1050" b="0" i="0" baseline="0">
              <a:solidFill>
                <a:sysClr val="windowText" lastClr="000000"/>
              </a:solidFill>
              <a:effectLst/>
              <a:latin typeface="+mn-lt"/>
              <a:ea typeface="+mn-ea"/>
              <a:cs typeface="+mn-cs"/>
            </a:rPr>
            <a:t>％減少している。 </a:t>
          </a:r>
          <a:endParaRPr lang="ja-JP" altLang="ja-JP" sz="105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35,006
34,893
632.29
22,704,583
22,111,127
452,917
12,433,971
26,852,944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35,006
34,893
632.29
22,704,583
22,111,127
452,917
12,433,971
26,852,944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35,006
34,893
632.29
22,704,583
22,111,127
452,917
12,433,971
26,852,944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35,006
34,893
632.29
22,704,583
22,111,127
452,917
12,433,971
26,852,944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人口の減少や全国平均を上回る高齢化率（</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34.4</a:t>
          </a:r>
          <a:r>
            <a:rPr lang="ja-JP" altLang="ja-JP" sz="1100" b="0" i="0" baseline="0">
              <a:solidFill>
                <a:schemeClr val="dk1"/>
              </a:solidFill>
              <a:effectLst/>
              <a:latin typeface="+mn-lt"/>
              <a:ea typeface="+mn-ea"/>
              <a:cs typeface="+mn-cs"/>
            </a:rPr>
            <a:t>％）や</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脆弱な産業基盤と長引く景気低迷などにより、市税収入が伸び悩んでおり、財政力指数は類似団体平均を下回っており、ほぼ横這いで推移している。平成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年度に「第２次行政改革大綱・推進計画」を策定し、自主財源の確保、負担の公平化や行政の効率化に取り組むことにより、財政の健全化に努めている。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年度から「第２次行政改革大綱・推進計画」を策定し、事務・事業の見直しや行政の効率化などに努めているが、本年度は、普通交付税が</a:t>
          </a:r>
          <a:r>
            <a:rPr lang="en-US" altLang="ja-JP" sz="1100" b="0" i="0" baseline="0">
              <a:solidFill>
                <a:sysClr val="windowText" lastClr="000000"/>
              </a:solidFill>
              <a:effectLst/>
              <a:latin typeface="+mn-lt"/>
              <a:ea typeface="+mn-ea"/>
              <a:cs typeface="+mn-cs"/>
            </a:rPr>
            <a:t>182,184</a:t>
          </a:r>
          <a:r>
            <a:rPr lang="ja-JP" altLang="ja-JP" sz="1100" b="0" i="0" baseline="0">
              <a:solidFill>
                <a:sysClr val="windowText" lastClr="000000"/>
              </a:solidFill>
              <a:effectLst/>
              <a:latin typeface="+mn-lt"/>
              <a:ea typeface="+mn-ea"/>
              <a:cs typeface="+mn-cs"/>
            </a:rPr>
            <a:t>千円の増、地方消費税交付金が</a:t>
          </a:r>
          <a:r>
            <a:rPr lang="en-US" altLang="ja-JP" sz="1100" b="0" i="0" baseline="0">
              <a:solidFill>
                <a:sysClr val="windowText" lastClr="000000"/>
              </a:solidFill>
              <a:effectLst/>
              <a:latin typeface="+mn-lt"/>
              <a:ea typeface="+mn-ea"/>
              <a:cs typeface="+mn-cs"/>
            </a:rPr>
            <a:t>276,890</a:t>
          </a:r>
          <a:r>
            <a:rPr lang="ja-JP" altLang="ja-JP" sz="1100" b="0" i="0" baseline="0">
              <a:solidFill>
                <a:sysClr val="windowText" lastClr="000000"/>
              </a:solidFill>
              <a:effectLst/>
              <a:latin typeface="+mn-lt"/>
              <a:ea typeface="+mn-ea"/>
              <a:cs typeface="+mn-cs"/>
            </a:rPr>
            <a:t>千円の増など歳入経常一般財源が前年度比</a:t>
          </a:r>
          <a:r>
            <a:rPr lang="en-US" altLang="ja-JP" sz="1100" b="0" i="0" baseline="0">
              <a:solidFill>
                <a:sysClr val="windowText" lastClr="000000"/>
              </a:solidFill>
              <a:effectLst/>
              <a:latin typeface="+mn-lt"/>
              <a:ea typeface="+mn-ea"/>
              <a:cs typeface="+mn-cs"/>
            </a:rPr>
            <a:t>3.3</a:t>
          </a:r>
          <a:r>
            <a:rPr lang="ja-JP" altLang="ja-JP" sz="1100" b="0" i="0" baseline="0">
              <a:solidFill>
                <a:sysClr val="windowText" lastClr="000000"/>
              </a:solidFill>
              <a:effectLst/>
              <a:latin typeface="+mn-lt"/>
              <a:ea typeface="+mn-ea"/>
              <a:cs typeface="+mn-cs"/>
            </a:rPr>
            <a:t>％の増となり、経常経費充当一般財源は扶助費や公債費は減少したものの退職手当の増や特別会計への繰出金の増により、対前年比</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％増となったが、歳入経常一般財源の増が大きかったことにより、比率は</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ポイント減少した。その結果、本年度は、類似団体平均より</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低い比率となった</a:t>
          </a:r>
          <a:r>
            <a:rPr lang="ja-JP" altLang="ja-JP" sz="1100" b="0" i="0" baseline="0">
              <a:solidFill>
                <a:sysClr val="windowText" lastClr="000000"/>
              </a:solidFill>
              <a:effectLst/>
              <a:latin typeface="+mn-lt"/>
              <a:ea typeface="+mn-ea"/>
              <a:cs typeface="+mn-cs"/>
            </a:rPr>
            <a:t>。今後も行政改革に継続的に取り組み、歳入の確保、歳出の抑制に努める。 </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60</xdr:row>
      <xdr:rowOff>117898</xdr:rowOff>
    </xdr:to>
    <xdr:cxnSp macro="">
      <xdr:nvCxnSpPr>
        <xdr:cNvPr id="131" name="直線コネクタ 130"/>
        <xdr:cNvCxnSpPr/>
      </xdr:nvCxnSpPr>
      <xdr:spPr>
        <a:xfrm flipV="1">
          <a:off x="4114800" y="1033653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53552</xdr:rowOff>
    </xdr:from>
    <xdr:to>
      <xdr:col>6</xdr:col>
      <xdr:colOff>0</xdr:colOff>
      <xdr:row>60</xdr:row>
      <xdr:rowOff>117898</xdr:rowOff>
    </xdr:to>
    <xdr:cxnSp macro="">
      <xdr:nvCxnSpPr>
        <xdr:cNvPr id="134" name="直線コネクタ 133"/>
        <xdr:cNvCxnSpPr/>
      </xdr:nvCxnSpPr>
      <xdr:spPr>
        <a:xfrm>
          <a:off x="3225800" y="1034055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53552</xdr:rowOff>
    </xdr:from>
    <xdr:to>
      <xdr:col>4</xdr:col>
      <xdr:colOff>482600</xdr:colOff>
      <xdr:row>60</xdr:row>
      <xdr:rowOff>101812</xdr:rowOff>
    </xdr:to>
    <xdr:cxnSp macro="">
      <xdr:nvCxnSpPr>
        <xdr:cNvPr id="137" name="直線コネクタ 136"/>
        <xdr:cNvCxnSpPr/>
      </xdr:nvCxnSpPr>
      <xdr:spPr>
        <a:xfrm flipV="1">
          <a:off x="2336800" y="103405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101812</xdr:rowOff>
    </xdr:from>
    <xdr:to>
      <xdr:col>3</xdr:col>
      <xdr:colOff>279400</xdr:colOff>
      <xdr:row>60</xdr:row>
      <xdr:rowOff>101812</xdr:rowOff>
    </xdr:to>
    <xdr:cxnSp macro="">
      <xdr:nvCxnSpPr>
        <xdr:cNvPr id="140" name="直線コネクタ 139"/>
        <xdr:cNvCxnSpPr/>
      </xdr:nvCxnSpPr>
      <xdr:spPr>
        <a:xfrm>
          <a:off x="1447800" y="10388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50" name="円/楕円 149"/>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1"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67098</xdr:rowOff>
    </xdr:from>
    <xdr:to>
      <xdr:col>6</xdr:col>
      <xdr:colOff>50800</xdr:colOff>
      <xdr:row>60</xdr:row>
      <xdr:rowOff>168698</xdr:rowOff>
    </xdr:to>
    <xdr:sp macro="" textlink="">
      <xdr:nvSpPr>
        <xdr:cNvPr id="152" name="円/楕円 151"/>
        <xdr:cNvSpPr/>
      </xdr:nvSpPr>
      <xdr:spPr>
        <a:xfrm>
          <a:off x="4064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153475</xdr:rowOff>
    </xdr:from>
    <xdr:ext cx="736600" cy="259045"/>
    <xdr:sp macro="" textlink="">
      <xdr:nvSpPr>
        <xdr:cNvPr id="153" name="テキスト ボックス 152"/>
        <xdr:cNvSpPr txBox="1"/>
      </xdr:nvSpPr>
      <xdr:spPr>
        <a:xfrm>
          <a:off x="3733800" y="1044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2752</xdr:rowOff>
    </xdr:from>
    <xdr:to>
      <xdr:col>4</xdr:col>
      <xdr:colOff>533400</xdr:colOff>
      <xdr:row>60</xdr:row>
      <xdr:rowOff>104352</xdr:rowOff>
    </xdr:to>
    <xdr:sp macro="" textlink="">
      <xdr:nvSpPr>
        <xdr:cNvPr id="154" name="円/楕円 153"/>
        <xdr:cNvSpPr/>
      </xdr:nvSpPr>
      <xdr:spPr>
        <a:xfrm>
          <a:off x="3175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55" name="テキスト ボックス 154"/>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51012</xdr:rowOff>
    </xdr:from>
    <xdr:to>
      <xdr:col>3</xdr:col>
      <xdr:colOff>330200</xdr:colOff>
      <xdr:row>60</xdr:row>
      <xdr:rowOff>152612</xdr:rowOff>
    </xdr:to>
    <xdr:sp macro="" textlink="">
      <xdr:nvSpPr>
        <xdr:cNvPr id="156" name="円/楕円 155"/>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137389</xdr:rowOff>
    </xdr:from>
    <xdr:ext cx="762000" cy="259045"/>
    <xdr:sp macro="" textlink="">
      <xdr:nvSpPr>
        <xdr:cNvPr id="157" name="テキスト ボックス 156"/>
        <xdr:cNvSpPr txBox="1"/>
      </xdr:nvSpPr>
      <xdr:spPr>
        <a:xfrm>
          <a:off x="19558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51012</xdr:rowOff>
    </xdr:from>
    <xdr:to>
      <xdr:col>2</xdr:col>
      <xdr:colOff>127000</xdr:colOff>
      <xdr:row>60</xdr:row>
      <xdr:rowOff>152612</xdr:rowOff>
    </xdr:to>
    <xdr:sp macro="" textlink="">
      <xdr:nvSpPr>
        <xdr:cNvPr id="158" name="円/楕円 157"/>
        <xdr:cNvSpPr/>
      </xdr:nvSpPr>
      <xdr:spPr>
        <a:xfrm>
          <a:off x="1397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137389</xdr:rowOff>
    </xdr:from>
    <xdr:ext cx="762000" cy="259045"/>
    <xdr:sp macro="" textlink="">
      <xdr:nvSpPr>
        <xdr:cNvPr id="159" name="テキスト ボックス 158"/>
        <xdr:cNvSpPr txBox="1"/>
      </xdr:nvSpPr>
      <xdr:spPr>
        <a:xfrm>
          <a:off x="10668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上回っているのは、行政面積が広大で保育所数が多く、それら保育所と公民館や図書館などの施設運営を直営で行っていることによる人件費が要因となっており、保育所統廃合、公民館や図書館などの運営体制の見直しなどを進めていく必要がある。本年度は、定年退職者及び勧奨退職者の増などにより人件費が対前年度比</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％の増、物件費では焼却炉解体撤去費用等の減や、緊急雇用創出臨時特例基金事業の減などにより対前年度比</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％の減となるなど、前年度比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％の減少となっている。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127567</xdr:rowOff>
    </xdr:from>
    <xdr:to>
      <xdr:col>7</xdr:col>
      <xdr:colOff>152400</xdr:colOff>
      <xdr:row>83</xdr:row>
      <xdr:rowOff>150112</xdr:rowOff>
    </xdr:to>
    <xdr:cxnSp macro="">
      <xdr:nvCxnSpPr>
        <xdr:cNvPr id="194" name="直線コネクタ 193"/>
        <xdr:cNvCxnSpPr/>
      </xdr:nvCxnSpPr>
      <xdr:spPr>
        <a:xfrm flipV="1">
          <a:off x="4114800" y="14357917"/>
          <a:ext cx="8382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92756</xdr:rowOff>
    </xdr:from>
    <xdr:to>
      <xdr:col>6</xdr:col>
      <xdr:colOff>0</xdr:colOff>
      <xdr:row>83</xdr:row>
      <xdr:rowOff>150112</xdr:rowOff>
    </xdr:to>
    <xdr:cxnSp macro="">
      <xdr:nvCxnSpPr>
        <xdr:cNvPr id="197" name="直線コネクタ 196"/>
        <xdr:cNvCxnSpPr/>
      </xdr:nvCxnSpPr>
      <xdr:spPr>
        <a:xfrm>
          <a:off x="3225800" y="14323106"/>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79403</xdr:rowOff>
    </xdr:from>
    <xdr:to>
      <xdr:col>4</xdr:col>
      <xdr:colOff>482600</xdr:colOff>
      <xdr:row>83</xdr:row>
      <xdr:rowOff>92756</xdr:rowOff>
    </xdr:to>
    <xdr:cxnSp macro="">
      <xdr:nvCxnSpPr>
        <xdr:cNvPr id="200" name="直線コネクタ 199"/>
        <xdr:cNvCxnSpPr/>
      </xdr:nvCxnSpPr>
      <xdr:spPr>
        <a:xfrm>
          <a:off x="2336800" y="14309753"/>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79403</xdr:rowOff>
    </xdr:from>
    <xdr:to>
      <xdr:col>3</xdr:col>
      <xdr:colOff>279400</xdr:colOff>
      <xdr:row>83</xdr:row>
      <xdr:rowOff>138072</xdr:rowOff>
    </xdr:to>
    <xdr:cxnSp macro="">
      <xdr:nvCxnSpPr>
        <xdr:cNvPr id="203" name="直線コネクタ 202"/>
        <xdr:cNvCxnSpPr/>
      </xdr:nvCxnSpPr>
      <xdr:spPr>
        <a:xfrm flipV="1">
          <a:off x="1447800" y="14309753"/>
          <a:ext cx="889000" cy="5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76767</xdr:rowOff>
    </xdr:from>
    <xdr:to>
      <xdr:col>7</xdr:col>
      <xdr:colOff>203200</xdr:colOff>
      <xdr:row>84</xdr:row>
      <xdr:rowOff>6917</xdr:rowOff>
    </xdr:to>
    <xdr:sp macro="" textlink="">
      <xdr:nvSpPr>
        <xdr:cNvPr id="213" name="円/楕円 212"/>
        <xdr:cNvSpPr/>
      </xdr:nvSpPr>
      <xdr:spPr>
        <a:xfrm>
          <a:off x="4902200" y="143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48844</xdr:rowOff>
    </xdr:from>
    <xdr:ext cx="762000" cy="259045"/>
    <xdr:sp macro="" textlink="">
      <xdr:nvSpPr>
        <xdr:cNvPr id="214" name="人件費・物件費等の状況該当値テキスト"/>
        <xdr:cNvSpPr txBox="1"/>
      </xdr:nvSpPr>
      <xdr:spPr>
        <a:xfrm>
          <a:off x="5041900" y="1427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169,281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99312</xdr:rowOff>
    </xdr:from>
    <xdr:to>
      <xdr:col>6</xdr:col>
      <xdr:colOff>50800</xdr:colOff>
      <xdr:row>84</xdr:row>
      <xdr:rowOff>29462</xdr:rowOff>
    </xdr:to>
    <xdr:sp macro="" textlink="">
      <xdr:nvSpPr>
        <xdr:cNvPr id="215" name="円/楕円 214"/>
        <xdr:cNvSpPr/>
      </xdr:nvSpPr>
      <xdr:spPr>
        <a:xfrm>
          <a:off x="4064000" y="143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14239</xdr:rowOff>
    </xdr:from>
    <xdr:ext cx="736600" cy="259045"/>
    <xdr:sp macro="" textlink="">
      <xdr:nvSpPr>
        <xdr:cNvPr id="216" name="テキスト ボックス 215"/>
        <xdr:cNvSpPr txBox="1"/>
      </xdr:nvSpPr>
      <xdr:spPr>
        <a:xfrm>
          <a:off x="3733800" y="1441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172,084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41956</xdr:rowOff>
    </xdr:from>
    <xdr:to>
      <xdr:col>4</xdr:col>
      <xdr:colOff>533400</xdr:colOff>
      <xdr:row>83</xdr:row>
      <xdr:rowOff>143556</xdr:rowOff>
    </xdr:to>
    <xdr:sp macro="" textlink="">
      <xdr:nvSpPr>
        <xdr:cNvPr id="217" name="円/楕円 216"/>
        <xdr:cNvSpPr/>
      </xdr:nvSpPr>
      <xdr:spPr>
        <a:xfrm>
          <a:off x="3175000" y="142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128333</xdr:rowOff>
    </xdr:from>
    <xdr:ext cx="762000" cy="259045"/>
    <xdr:sp macro="" textlink="">
      <xdr:nvSpPr>
        <xdr:cNvPr id="218" name="テキスト ボックス 217"/>
        <xdr:cNvSpPr txBox="1"/>
      </xdr:nvSpPr>
      <xdr:spPr>
        <a:xfrm>
          <a:off x="2844800" y="143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164,953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28603</xdr:rowOff>
    </xdr:from>
    <xdr:to>
      <xdr:col>3</xdr:col>
      <xdr:colOff>330200</xdr:colOff>
      <xdr:row>83</xdr:row>
      <xdr:rowOff>130203</xdr:rowOff>
    </xdr:to>
    <xdr:sp macro="" textlink="">
      <xdr:nvSpPr>
        <xdr:cNvPr id="219" name="円/楕円 218"/>
        <xdr:cNvSpPr/>
      </xdr:nvSpPr>
      <xdr:spPr>
        <a:xfrm>
          <a:off x="2286000" y="142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114980</xdr:rowOff>
    </xdr:from>
    <xdr:ext cx="762000" cy="259045"/>
    <xdr:sp macro="" textlink="">
      <xdr:nvSpPr>
        <xdr:cNvPr id="220" name="テキスト ボックス 219"/>
        <xdr:cNvSpPr txBox="1"/>
      </xdr:nvSpPr>
      <xdr:spPr>
        <a:xfrm>
          <a:off x="1955800" y="1434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163,293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87272</xdr:rowOff>
    </xdr:from>
    <xdr:to>
      <xdr:col>2</xdr:col>
      <xdr:colOff>127000</xdr:colOff>
      <xdr:row>84</xdr:row>
      <xdr:rowOff>17422</xdr:rowOff>
    </xdr:to>
    <xdr:sp macro="" textlink="">
      <xdr:nvSpPr>
        <xdr:cNvPr id="221" name="円/楕円 220"/>
        <xdr:cNvSpPr/>
      </xdr:nvSpPr>
      <xdr:spPr>
        <a:xfrm>
          <a:off x="1397000" y="143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2199</xdr:rowOff>
    </xdr:from>
    <xdr:ext cx="762000" cy="259045"/>
    <xdr:sp macro="" textlink="">
      <xdr:nvSpPr>
        <xdr:cNvPr id="222" name="テキスト ボックス 221"/>
        <xdr:cNvSpPr txBox="1"/>
      </xdr:nvSpPr>
      <xdr:spPr>
        <a:xfrm>
          <a:off x="1066800" y="144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年度に市民病院の経営支援に伴う職員の給与減額を実施したことにより、類似団体の平均を下回っている。</a:t>
          </a:r>
          <a:endParaRPr lang="ja-JP" altLang="ja-JP" sz="1400">
            <a:solidFill>
              <a:srgbClr val="FF0000"/>
            </a:solidFill>
            <a:effectLst/>
          </a:endParaRPr>
        </a:p>
        <a:p>
          <a:pPr eaLnBrk="1" fontAlgn="auto" latinLnBrk="0" hangingPunct="1"/>
          <a:r>
            <a:rPr lang="ja-JP" altLang="ja-JP" sz="1100" b="0" i="0" baseline="0">
              <a:solidFill>
                <a:schemeClr val="dk1"/>
              </a:solidFill>
              <a:effectLst/>
              <a:latin typeface="+mn-lt"/>
              <a:ea typeface="+mn-ea"/>
              <a:cs typeface="+mn-cs"/>
            </a:rPr>
            <a:t>　ただし、前年度までは類似団体の平均を上回る状態が続いており、今後も引き続き、職務給の適正化、各種手当の見直しなど、給与水準の適正化に努める。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169418</xdr:rowOff>
    </xdr:from>
    <xdr:to>
      <xdr:col>24</xdr:col>
      <xdr:colOff>558800</xdr:colOff>
      <xdr:row>85</xdr:row>
      <xdr:rowOff>152400</xdr:rowOff>
    </xdr:to>
    <xdr:cxnSp macro="">
      <xdr:nvCxnSpPr>
        <xdr:cNvPr id="254" name="直線コネクタ 253"/>
        <xdr:cNvCxnSpPr/>
      </xdr:nvCxnSpPr>
      <xdr:spPr>
        <a:xfrm flipV="1">
          <a:off x="16179800" y="1457121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85</xdr:row>
      <xdr:rowOff>166878</xdr:rowOff>
    </xdr:to>
    <xdr:cxnSp macro="">
      <xdr:nvCxnSpPr>
        <xdr:cNvPr id="257" name="直線コネクタ 256"/>
        <xdr:cNvCxnSpPr/>
      </xdr:nvCxnSpPr>
      <xdr:spPr>
        <a:xfrm flipV="1">
          <a:off x="15290800" y="1472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87</xdr:row>
      <xdr:rowOff>166624</xdr:rowOff>
    </xdr:to>
    <xdr:cxnSp macro="">
      <xdr:nvCxnSpPr>
        <xdr:cNvPr id="260" name="直線コネクタ 259"/>
        <xdr:cNvCxnSpPr/>
      </xdr:nvCxnSpPr>
      <xdr:spPr>
        <a:xfrm flipV="1">
          <a:off x="14401800" y="14740128"/>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14478</xdr:rowOff>
    </xdr:to>
    <xdr:cxnSp macro="">
      <xdr:nvCxnSpPr>
        <xdr:cNvPr id="263" name="直線コネクタ 262"/>
        <xdr:cNvCxnSpPr/>
      </xdr:nvCxnSpPr>
      <xdr:spPr>
        <a:xfrm flipV="1">
          <a:off x="13512800" y="150827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118618</xdr:rowOff>
    </xdr:from>
    <xdr:to>
      <xdr:col>24</xdr:col>
      <xdr:colOff>609600</xdr:colOff>
      <xdr:row>85</xdr:row>
      <xdr:rowOff>48768</xdr:rowOff>
    </xdr:to>
    <xdr:sp macro="" textlink="">
      <xdr:nvSpPr>
        <xdr:cNvPr id="273" name="円/楕円 272"/>
        <xdr:cNvSpPr/>
      </xdr:nvSpPr>
      <xdr:spPr>
        <a:xfrm>
          <a:off x="169672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135145</xdr:rowOff>
    </xdr:from>
    <xdr:ext cx="762000" cy="259045"/>
    <xdr:sp macro="" textlink="">
      <xdr:nvSpPr>
        <xdr:cNvPr id="274" name="給与水準   （国との比較）該当値テキスト"/>
        <xdr:cNvSpPr txBox="1"/>
      </xdr:nvSpPr>
      <xdr:spPr>
        <a:xfrm>
          <a:off x="17106900" y="1436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7" name="円/楕円 276"/>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8" name="テキスト ボックス 277"/>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9" name="円/楕円 278"/>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80" name="テキスト ボックス 279"/>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135128</xdr:rowOff>
    </xdr:from>
    <xdr:to>
      <xdr:col>19</xdr:col>
      <xdr:colOff>533400</xdr:colOff>
      <xdr:row>88</xdr:row>
      <xdr:rowOff>65278</xdr:rowOff>
    </xdr:to>
    <xdr:sp macro="" textlink="">
      <xdr:nvSpPr>
        <xdr:cNvPr id="281" name="円/楕円 280"/>
        <xdr:cNvSpPr/>
      </xdr:nvSpPr>
      <xdr:spPr>
        <a:xfrm>
          <a:off x="13462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50055</xdr:rowOff>
    </xdr:from>
    <xdr:ext cx="762000" cy="259045"/>
    <xdr:sp macro="" textlink="">
      <xdr:nvSpPr>
        <xdr:cNvPr id="282" name="テキスト ボックス 281"/>
        <xdr:cNvSpPr txBox="1"/>
      </xdr:nvSpPr>
      <xdr:spPr>
        <a:xfrm>
          <a:off x="13131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の「行政改革大綱・実施計画（行政改革プラン）」で、職員数の削減を図っているが、類似団体平均を上回っているのは、行政面積が広大で保育所数が多く、それら保育所と公民館などの施設運営を直営で行っているため、施設関係職員数が多いためである。今後は、新たな定数管理計画の策定や保育所の統廃合、公民館などの運営体制の見直しなどを進め職員数の適正化に努める。 </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69487</xdr:rowOff>
    </xdr:from>
    <xdr:to>
      <xdr:col>24</xdr:col>
      <xdr:colOff>558800</xdr:colOff>
      <xdr:row>63</xdr:row>
      <xdr:rowOff>86723</xdr:rowOff>
    </xdr:to>
    <xdr:cxnSp macro="">
      <xdr:nvCxnSpPr>
        <xdr:cNvPr id="319" name="直線コネクタ 318"/>
        <xdr:cNvCxnSpPr/>
      </xdr:nvCxnSpPr>
      <xdr:spPr>
        <a:xfrm>
          <a:off x="16179800" y="1087083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69487</xdr:rowOff>
    </xdr:from>
    <xdr:to>
      <xdr:col>23</xdr:col>
      <xdr:colOff>406400</xdr:colOff>
      <xdr:row>63</xdr:row>
      <xdr:rowOff>90170</xdr:rowOff>
    </xdr:to>
    <xdr:cxnSp macro="">
      <xdr:nvCxnSpPr>
        <xdr:cNvPr id="322" name="直線コネクタ 321"/>
        <xdr:cNvCxnSpPr/>
      </xdr:nvCxnSpPr>
      <xdr:spPr>
        <a:xfrm flipV="1">
          <a:off x="15290800" y="108708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90170</xdr:rowOff>
    </xdr:from>
    <xdr:to>
      <xdr:col>22</xdr:col>
      <xdr:colOff>203200</xdr:colOff>
      <xdr:row>63</xdr:row>
      <xdr:rowOff>117747</xdr:rowOff>
    </xdr:to>
    <xdr:cxnSp macro="">
      <xdr:nvCxnSpPr>
        <xdr:cNvPr id="325" name="直線コネクタ 324"/>
        <xdr:cNvCxnSpPr/>
      </xdr:nvCxnSpPr>
      <xdr:spPr>
        <a:xfrm flipV="1">
          <a:off x="14401800" y="1089152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117747</xdr:rowOff>
    </xdr:from>
    <xdr:to>
      <xdr:col>21</xdr:col>
      <xdr:colOff>0</xdr:colOff>
      <xdr:row>63</xdr:row>
      <xdr:rowOff>121194</xdr:rowOff>
    </xdr:to>
    <xdr:cxnSp macro="">
      <xdr:nvCxnSpPr>
        <xdr:cNvPr id="328" name="直線コネクタ 327"/>
        <xdr:cNvCxnSpPr/>
      </xdr:nvCxnSpPr>
      <xdr:spPr>
        <a:xfrm flipV="1">
          <a:off x="13512800" y="109190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8" name="円/楕円 337"/>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8000</xdr:rowOff>
    </xdr:from>
    <xdr:ext cx="762000" cy="259045"/>
    <xdr:sp macro="" textlink="">
      <xdr:nvSpPr>
        <xdr:cNvPr id="339" name="定員管理の状況該当値テキスト"/>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18687</xdr:rowOff>
    </xdr:from>
    <xdr:to>
      <xdr:col>23</xdr:col>
      <xdr:colOff>457200</xdr:colOff>
      <xdr:row>63</xdr:row>
      <xdr:rowOff>120287</xdr:rowOff>
    </xdr:to>
    <xdr:sp macro="" textlink="">
      <xdr:nvSpPr>
        <xdr:cNvPr id="340" name="円/楕円 339"/>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105064</xdr:rowOff>
    </xdr:from>
    <xdr:ext cx="736600" cy="259045"/>
    <xdr:sp macro="" textlink="">
      <xdr:nvSpPr>
        <xdr:cNvPr id="341" name="テキスト ボックス 340"/>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39370</xdr:rowOff>
    </xdr:from>
    <xdr:to>
      <xdr:col>22</xdr:col>
      <xdr:colOff>254000</xdr:colOff>
      <xdr:row>63</xdr:row>
      <xdr:rowOff>140970</xdr:rowOff>
    </xdr:to>
    <xdr:sp macro="" textlink="">
      <xdr:nvSpPr>
        <xdr:cNvPr id="342" name="円/楕円 341"/>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125747</xdr:rowOff>
    </xdr:from>
    <xdr:ext cx="762000" cy="259045"/>
    <xdr:sp macro="" textlink="">
      <xdr:nvSpPr>
        <xdr:cNvPr id="343" name="テキスト ボックス 342"/>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66947</xdr:rowOff>
    </xdr:from>
    <xdr:to>
      <xdr:col>21</xdr:col>
      <xdr:colOff>50800</xdr:colOff>
      <xdr:row>63</xdr:row>
      <xdr:rowOff>168547</xdr:rowOff>
    </xdr:to>
    <xdr:sp macro="" textlink="">
      <xdr:nvSpPr>
        <xdr:cNvPr id="344" name="円/楕円 343"/>
        <xdr:cNvSpPr/>
      </xdr:nvSpPr>
      <xdr:spPr>
        <a:xfrm>
          <a:off x="14351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153324</xdr:rowOff>
    </xdr:from>
    <xdr:ext cx="762000" cy="259045"/>
    <xdr:sp macro="" textlink="">
      <xdr:nvSpPr>
        <xdr:cNvPr id="345" name="テキスト ボックス 344"/>
        <xdr:cNvSpPr txBox="1"/>
      </xdr:nvSpPr>
      <xdr:spPr>
        <a:xfrm>
          <a:off x="14020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70394</xdr:rowOff>
    </xdr:from>
    <xdr:to>
      <xdr:col>19</xdr:col>
      <xdr:colOff>533400</xdr:colOff>
      <xdr:row>64</xdr:row>
      <xdr:rowOff>544</xdr:rowOff>
    </xdr:to>
    <xdr:sp macro="" textlink="">
      <xdr:nvSpPr>
        <xdr:cNvPr id="346" name="円/楕円 345"/>
        <xdr:cNvSpPr/>
      </xdr:nvSpPr>
      <xdr:spPr>
        <a:xfrm>
          <a:off x="13462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156771</xdr:rowOff>
    </xdr:from>
    <xdr:ext cx="762000" cy="259045"/>
    <xdr:sp macro="" textlink="">
      <xdr:nvSpPr>
        <xdr:cNvPr id="347" name="テキスト ボックス 346"/>
        <xdr:cNvSpPr txBox="1"/>
      </xdr:nvSpPr>
      <xdr:spPr>
        <a:xfrm>
          <a:off x="13131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年度からの普通建設事業の大幅削減による地方債発行額の抑制などにより、改善してきているが、依然として類似団体平均を上回っている。また、平成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の新庁舎建設、給食センター建設、西土佐総合支所庁舎建設など合併関連の大型施設整備や、南海トラフ地震に備えた防災関連施設の整備により公債費は増加傾向にある。財政の硬直化を招かないよう、普通建設事業の削減による地方債発行額の抑制、合併特例債や辺地・過疎対策事業債など交付税措置の有利な地方債の活用、繰上償還の実施など、適正化に努めている。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100436</xdr:rowOff>
    </xdr:to>
    <xdr:cxnSp macro="">
      <xdr:nvCxnSpPr>
        <xdr:cNvPr id="381" name="直線コネクタ 380"/>
        <xdr:cNvCxnSpPr/>
      </xdr:nvCxnSpPr>
      <xdr:spPr>
        <a:xfrm flipV="1">
          <a:off x="16179800" y="642397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100436</xdr:rowOff>
    </xdr:from>
    <xdr:to>
      <xdr:col>23</xdr:col>
      <xdr:colOff>406400</xdr:colOff>
      <xdr:row>37</xdr:row>
      <xdr:rowOff>130598</xdr:rowOff>
    </xdr:to>
    <xdr:cxnSp macro="">
      <xdr:nvCxnSpPr>
        <xdr:cNvPr id="384" name="直線コネクタ 383"/>
        <xdr:cNvCxnSpPr/>
      </xdr:nvCxnSpPr>
      <xdr:spPr>
        <a:xfrm flipV="1">
          <a:off x="15290800" y="64440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130598</xdr:rowOff>
    </xdr:from>
    <xdr:to>
      <xdr:col>22</xdr:col>
      <xdr:colOff>203200</xdr:colOff>
      <xdr:row>37</xdr:row>
      <xdr:rowOff>154728</xdr:rowOff>
    </xdr:to>
    <xdr:cxnSp macro="">
      <xdr:nvCxnSpPr>
        <xdr:cNvPr id="387" name="直線コネクタ 386"/>
        <xdr:cNvCxnSpPr/>
      </xdr:nvCxnSpPr>
      <xdr:spPr>
        <a:xfrm flipV="1">
          <a:off x="14401800" y="64742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154728</xdr:rowOff>
    </xdr:from>
    <xdr:to>
      <xdr:col>21</xdr:col>
      <xdr:colOff>0</xdr:colOff>
      <xdr:row>38</xdr:row>
      <xdr:rowOff>1376</xdr:rowOff>
    </xdr:to>
    <xdr:cxnSp macro="">
      <xdr:nvCxnSpPr>
        <xdr:cNvPr id="390" name="直線コネクタ 389"/>
        <xdr:cNvCxnSpPr/>
      </xdr:nvCxnSpPr>
      <xdr:spPr>
        <a:xfrm flipV="1">
          <a:off x="13512800" y="649837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400" name="円/楕円 399"/>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1605</xdr:rowOff>
    </xdr:from>
    <xdr:ext cx="762000" cy="259045"/>
    <xdr:sp macro="" textlink="">
      <xdr:nvSpPr>
        <xdr:cNvPr id="401" name="公債費負担の状況該当値テキスト"/>
        <xdr:cNvSpPr txBox="1"/>
      </xdr:nvSpPr>
      <xdr:spPr>
        <a:xfrm>
          <a:off x="17106900" y="63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49636</xdr:rowOff>
    </xdr:from>
    <xdr:to>
      <xdr:col>23</xdr:col>
      <xdr:colOff>457200</xdr:colOff>
      <xdr:row>37</xdr:row>
      <xdr:rowOff>151236</xdr:rowOff>
    </xdr:to>
    <xdr:sp macro="" textlink="">
      <xdr:nvSpPr>
        <xdr:cNvPr id="402" name="円/楕円 401"/>
        <xdr:cNvSpPr/>
      </xdr:nvSpPr>
      <xdr:spPr>
        <a:xfrm>
          <a:off x="16129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136013</xdr:rowOff>
    </xdr:from>
    <xdr:ext cx="736600" cy="259045"/>
    <xdr:sp macro="" textlink="">
      <xdr:nvSpPr>
        <xdr:cNvPr id="403" name="テキスト ボックス 402"/>
        <xdr:cNvSpPr txBox="1"/>
      </xdr:nvSpPr>
      <xdr:spPr>
        <a:xfrm>
          <a:off x="15798800" y="647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79798</xdr:rowOff>
    </xdr:from>
    <xdr:to>
      <xdr:col>22</xdr:col>
      <xdr:colOff>254000</xdr:colOff>
      <xdr:row>38</xdr:row>
      <xdr:rowOff>9948</xdr:rowOff>
    </xdr:to>
    <xdr:sp macro="" textlink="">
      <xdr:nvSpPr>
        <xdr:cNvPr id="404" name="円/楕円 403"/>
        <xdr:cNvSpPr/>
      </xdr:nvSpPr>
      <xdr:spPr>
        <a:xfrm>
          <a:off x="15240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166175</xdr:rowOff>
    </xdr:from>
    <xdr:ext cx="762000" cy="259045"/>
    <xdr:sp macro="" textlink="">
      <xdr:nvSpPr>
        <xdr:cNvPr id="405" name="テキスト ボックス 404"/>
        <xdr:cNvSpPr txBox="1"/>
      </xdr:nvSpPr>
      <xdr:spPr>
        <a:xfrm>
          <a:off x="14909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103928</xdr:rowOff>
    </xdr:from>
    <xdr:to>
      <xdr:col>21</xdr:col>
      <xdr:colOff>50800</xdr:colOff>
      <xdr:row>38</xdr:row>
      <xdr:rowOff>34079</xdr:rowOff>
    </xdr:to>
    <xdr:sp macro="" textlink="">
      <xdr:nvSpPr>
        <xdr:cNvPr id="406" name="円/楕円 405"/>
        <xdr:cNvSpPr/>
      </xdr:nvSpPr>
      <xdr:spPr>
        <a:xfrm>
          <a:off x="14351000" y="6447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18856</xdr:rowOff>
    </xdr:from>
    <xdr:ext cx="762000" cy="259045"/>
    <xdr:sp macro="" textlink="">
      <xdr:nvSpPr>
        <xdr:cNvPr id="407" name="テキスト ボックス 406"/>
        <xdr:cNvSpPr txBox="1"/>
      </xdr:nvSpPr>
      <xdr:spPr>
        <a:xfrm>
          <a:off x="14020800" y="6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122026</xdr:rowOff>
    </xdr:from>
    <xdr:to>
      <xdr:col>19</xdr:col>
      <xdr:colOff>533400</xdr:colOff>
      <xdr:row>38</xdr:row>
      <xdr:rowOff>52176</xdr:rowOff>
    </xdr:to>
    <xdr:sp macro="" textlink="">
      <xdr:nvSpPr>
        <xdr:cNvPr id="408" name="円/楕円 407"/>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36953</xdr:rowOff>
    </xdr:from>
    <xdr:ext cx="762000" cy="259045"/>
    <xdr:sp macro="" textlink="">
      <xdr:nvSpPr>
        <xdr:cNvPr id="409" name="テキスト ボックス 408"/>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類似団体平均を上回っているのは、平成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の大型施設整備（国体関連施設、学校給食施設、四万十いやしの里など）や南海トラフ地震に備えた防災関連施設の整備、合併特例債の活用、道の駅整備など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本年度は、給食施設整備事業や小中学校屋内運動場改築事業、道の駅整備事業などの実施により、地方債残高は</a:t>
          </a:r>
          <a:r>
            <a:rPr lang="en-US" altLang="ja-JP" sz="1100" b="0" i="0" baseline="0">
              <a:solidFill>
                <a:schemeClr val="dk1"/>
              </a:solidFill>
              <a:effectLst/>
              <a:latin typeface="+mn-lt"/>
              <a:ea typeface="+mn-ea"/>
              <a:cs typeface="+mn-cs"/>
            </a:rPr>
            <a:t>357,834</a:t>
          </a:r>
          <a:r>
            <a:rPr lang="ja-JP" altLang="ja-JP" sz="1100" b="0" i="0" baseline="0">
              <a:solidFill>
                <a:schemeClr val="dk1"/>
              </a:solidFill>
              <a:effectLst/>
              <a:latin typeface="+mn-lt"/>
              <a:ea typeface="+mn-ea"/>
              <a:cs typeface="+mn-cs"/>
            </a:rPr>
            <a:t>千円増加している。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31483</xdr:rowOff>
    </xdr:from>
    <xdr:to>
      <xdr:col>24</xdr:col>
      <xdr:colOff>558800</xdr:colOff>
      <xdr:row>16</xdr:row>
      <xdr:rowOff>51270</xdr:rowOff>
    </xdr:to>
    <xdr:cxnSp macro="">
      <xdr:nvCxnSpPr>
        <xdr:cNvPr id="441" name="直線コネクタ 440"/>
        <xdr:cNvCxnSpPr/>
      </xdr:nvCxnSpPr>
      <xdr:spPr>
        <a:xfrm flipV="1">
          <a:off x="16179800" y="2774683"/>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51270</xdr:rowOff>
    </xdr:from>
    <xdr:to>
      <xdr:col>23</xdr:col>
      <xdr:colOff>406400</xdr:colOff>
      <xdr:row>16</xdr:row>
      <xdr:rowOff>54407</xdr:rowOff>
    </xdr:to>
    <xdr:cxnSp macro="">
      <xdr:nvCxnSpPr>
        <xdr:cNvPr id="444" name="直線コネクタ 443"/>
        <xdr:cNvCxnSpPr/>
      </xdr:nvCxnSpPr>
      <xdr:spPr>
        <a:xfrm flipV="1">
          <a:off x="15290800" y="2794470"/>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27623</xdr:rowOff>
    </xdr:from>
    <xdr:to>
      <xdr:col>22</xdr:col>
      <xdr:colOff>203200</xdr:colOff>
      <xdr:row>16</xdr:row>
      <xdr:rowOff>54407</xdr:rowOff>
    </xdr:to>
    <xdr:cxnSp macro="">
      <xdr:nvCxnSpPr>
        <xdr:cNvPr id="447" name="直線コネクタ 446"/>
        <xdr:cNvCxnSpPr/>
      </xdr:nvCxnSpPr>
      <xdr:spPr>
        <a:xfrm>
          <a:off x="14401800" y="2770823"/>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27623</xdr:rowOff>
    </xdr:from>
    <xdr:to>
      <xdr:col>21</xdr:col>
      <xdr:colOff>0</xdr:colOff>
      <xdr:row>16</xdr:row>
      <xdr:rowOff>51029</xdr:rowOff>
    </xdr:to>
    <xdr:cxnSp macro="">
      <xdr:nvCxnSpPr>
        <xdr:cNvPr id="450" name="直線コネクタ 449"/>
        <xdr:cNvCxnSpPr/>
      </xdr:nvCxnSpPr>
      <xdr:spPr>
        <a:xfrm flipV="1">
          <a:off x="13512800" y="2770823"/>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152133</xdr:rowOff>
    </xdr:from>
    <xdr:to>
      <xdr:col>24</xdr:col>
      <xdr:colOff>609600</xdr:colOff>
      <xdr:row>16</xdr:row>
      <xdr:rowOff>82283</xdr:rowOff>
    </xdr:to>
    <xdr:sp macro="" textlink="">
      <xdr:nvSpPr>
        <xdr:cNvPr id="460" name="円/楕円 459"/>
        <xdr:cNvSpPr/>
      </xdr:nvSpPr>
      <xdr:spPr>
        <a:xfrm>
          <a:off x="16967200" y="27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124210</xdr:rowOff>
    </xdr:from>
    <xdr:ext cx="762000" cy="259045"/>
    <xdr:sp macro="" textlink="">
      <xdr:nvSpPr>
        <xdr:cNvPr id="461" name="将来負担の状況該当値テキスト"/>
        <xdr:cNvSpPr txBox="1"/>
      </xdr:nvSpPr>
      <xdr:spPr>
        <a:xfrm>
          <a:off x="17106900" y="26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470</xdr:rowOff>
    </xdr:from>
    <xdr:to>
      <xdr:col>23</xdr:col>
      <xdr:colOff>457200</xdr:colOff>
      <xdr:row>16</xdr:row>
      <xdr:rowOff>102070</xdr:rowOff>
    </xdr:to>
    <xdr:sp macro="" textlink="">
      <xdr:nvSpPr>
        <xdr:cNvPr id="462" name="円/楕円 461"/>
        <xdr:cNvSpPr/>
      </xdr:nvSpPr>
      <xdr:spPr>
        <a:xfrm>
          <a:off x="16129000" y="27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86847</xdr:rowOff>
    </xdr:from>
    <xdr:ext cx="736600" cy="259045"/>
    <xdr:sp macro="" textlink="">
      <xdr:nvSpPr>
        <xdr:cNvPr id="463" name="テキスト ボックス 462"/>
        <xdr:cNvSpPr txBox="1"/>
      </xdr:nvSpPr>
      <xdr:spPr>
        <a:xfrm>
          <a:off x="15798800" y="283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3607</xdr:rowOff>
    </xdr:from>
    <xdr:to>
      <xdr:col>22</xdr:col>
      <xdr:colOff>254000</xdr:colOff>
      <xdr:row>16</xdr:row>
      <xdr:rowOff>105207</xdr:rowOff>
    </xdr:to>
    <xdr:sp macro="" textlink="">
      <xdr:nvSpPr>
        <xdr:cNvPr id="464" name="円/楕円 463"/>
        <xdr:cNvSpPr/>
      </xdr:nvSpPr>
      <xdr:spPr>
        <a:xfrm>
          <a:off x="15240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89984</xdr:rowOff>
    </xdr:from>
    <xdr:ext cx="762000" cy="259045"/>
    <xdr:sp macro="" textlink="">
      <xdr:nvSpPr>
        <xdr:cNvPr id="465" name="テキスト ボックス 464"/>
        <xdr:cNvSpPr txBox="1"/>
      </xdr:nvSpPr>
      <xdr:spPr>
        <a:xfrm>
          <a:off x="14909800" y="28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148273</xdr:rowOff>
    </xdr:from>
    <xdr:to>
      <xdr:col>21</xdr:col>
      <xdr:colOff>50800</xdr:colOff>
      <xdr:row>16</xdr:row>
      <xdr:rowOff>78423</xdr:rowOff>
    </xdr:to>
    <xdr:sp macro="" textlink="">
      <xdr:nvSpPr>
        <xdr:cNvPr id="466" name="円/楕円 465"/>
        <xdr:cNvSpPr/>
      </xdr:nvSpPr>
      <xdr:spPr>
        <a:xfrm>
          <a:off x="14351000" y="27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63200</xdr:rowOff>
    </xdr:from>
    <xdr:ext cx="762000" cy="259045"/>
    <xdr:sp macro="" textlink="">
      <xdr:nvSpPr>
        <xdr:cNvPr id="467" name="テキスト ボックス 466"/>
        <xdr:cNvSpPr txBox="1"/>
      </xdr:nvSpPr>
      <xdr:spPr>
        <a:xfrm>
          <a:off x="14020800" y="28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229</xdr:rowOff>
    </xdr:from>
    <xdr:to>
      <xdr:col>19</xdr:col>
      <xdr:colOff>533400</xdr:colOff>
      <xdr:row>16</xdr:row>
      <xdr:rowOff>101829</xdr:rowOff>
    </xdr:to>
    <xdr:sp macro="" textlink="">
      <xdr:nvSpPr>
        <xdr:cNvPr id="468" name="円/楕円 467"/>
        <xdr:cNvSpPr/>
      </xdr:nvSpPr>
      <xdr:spPr>
        <a:xfrm>
          <a:off x="13462000" y="27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86606</xdr:rowOff>
    </xdr:from>
    <xdr:ext cx="762000" cy="259045"/>
    <xdr:sp macro="" textlink="">
      <xdr:nvSpPr>
        <xdr:cNvPr id="469" name="テキスト ボックス 468"/>
        <xdr:cNvSpPr txBox="1"/>
      </xdr:nvSpPr>
      <xdr:spPr>
        <a:xfrm>
          <a:off x="13131800" y="28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35,006
34,893
632.29
22,704,583
22,111,127
452,917
12,433,971
26,852,944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本年度は、退職手当の増加などにより経常経費充当一般財源は</a:t>
          </a:r>
          <a:r>
            <a:rPr lang="en-US" altLang="ja-JP" sz="1100" b="0" i="0" baseline="0">
              <a:solidFill>
                <a:schemeClr val="dk1"/>
              </a:solidFill>
              <a:effectLst/>
              <a:latin typeface="+mn-lt"/>
              <a:ea typeface="+mn-ea"/>
              <a:cs typeface="+mn-cs"/>
            </a:rPr>
            <a:t>18,021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％増加したが、歳入経常一般財源が前年度より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％増加したことにより、対前年度比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ポイントの減少となっている。類似団体平均と比較して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回ったが、類似団体と比較して、行政面積が広大で保育所数が多く、それら保育所と公民館や図書館などの施設関係職員数が多い状況に変わりはなく、保育所の統廃合、公民館・図書館運営の運営体制の見直しなどによる職員数の適正化と、給与水準の適正化を検討していく必要がある。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142240</xdr:rowOff>
    </xdr:to>
    <xdr:cxnSp macro="">
      <xdr:nvCxnSpPr>
        <xdr:cNvPr id="66" name="直線コネクタ 65"/>
        <xdr:cNvCxnSpPr/>
      </xdr:nvCxnSpPr>
      <xdr:spPr>
        <a:xfrm flipV="1">
          <a:off x="3987800" y="6261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165100</xdr:rowOff>
    </xdr:to>
    <xdr:cxnSp macro="">
      <xdr:nvCxnSpPr>
        <xdr:cNvPr id="69" name="直線コネクタ 68"/>
        <xdr:cNvCxnSpPr/>
      </xdr:nvCxnSpPr>
      <xdr:spPr>
        <a:xfrm flipV="1">
          <a:off x="3098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138430</xdr:rowOff>
    </xdr:to>
    <xdr:cxnSp macro="">
      <xdr:nvCxnSpPr>
        <xdr:cNvPr id="72" name="直線コネクタ 71"/>
        <xdr:cNvCxnSpPr/>
      </xdr:nvCxnSpPr>
      <xdr:spPr>
        <a:xfrm flipV="1">
          <a:off x="2209800" y="6337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138430</xdr:rowOff>
    </xdr:to>
    <xdr:cxnSp macro="">
      <xdr:nvCxnSpPr>
        <xdr:cNvPr id="75" name="直線コネクタ 74"/>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類似団体平均を大きく下回るのは、直営での施設管理業務が多いことが要因と考えられる。本年度は、物件費に係る経常一般財源が増加（対前年度比</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％増）しているが、比率算定の分母となる歳入経常一般財源も増加（対前年度比</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％増）しており、前年度比で</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ポイント増加している。今後も、行政改革に引続き取り組み、歳出の削減に努める。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9979</xdr:rowOff>
    </xdr:to>
    <xdr:cxnSp macro="">
      <xdr:nvCxnSpPr>
        <xdr:cNvPr id="129" name="直線コネクタ 128"/>
        <xdr:cNvCxnSpPr/>
      </xdr:nvCxnSpPr>
      <xdr:spPr>
        <a:xfrm>
          <a:off x="15671800" y="25708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14</xdr:row>
      <xdr:rowOff>170543</xdr:rowOff>
    </xdr:to>
    <xdr:cxnSp macro="">
      <xdr:nvCxnSpPr>
        <xdr:cNvPr id="132" name="直線コネクタ 131"/>
        <xdr:cNvCxnSpPr/>
      </xdr:nvCxnSpPr>
      <xdr:spPr>
        <a:xfrm>
          <a:off x="14782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14</xdr:row>
      <xdr:rowOff>148771</xdr:rowOff>
    </xdr:to>
    <xdr:cxnSp macro="">
      <xdr:nvCxnSpPr>
        <xdr:cNvPr id="135" name="直線コネクタ 134"/>
        <xdr:cNvCxnSpPr/>
      </xdr:nvCxnSpPr>
      <xdr:spPr>
        <a:xfrm>
          <a:off x="13893800" y="250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83457</xdr:rowOff>
    </xdr:from>
    <xdr:to>
      <xdr:col>20</xdr:col>
      <xdr:colOff>158750</xdr:colOff>
      <xdr:row>14</xdr:row>
      <xdr:rowOff>105229</xdr:rowOff>
    </xdr:to>
    <xdr:cxnSp macro="">
      <xdr:nvCxnSpPr>
        <xdr:cNvPr id="138" name="直線コネクタ 137"/>
        <xdr:cNvCxnSpPr/>
      </xdr:nvCxnSpPr>
      <xdr:spPr>
        <a:xfrm>
          <a:off x="13004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8" name="円/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50" name="円/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51" name="テキスト ボックス 150"/>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2" name="円/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4" name="円/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6" name="円/楕円 155"/>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7" name="テキスト ボックス 156"/>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扶助費に係る経常収支比率は類似団体平均を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ポイント上回っているが、前年度から</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少している。その要因としては、児童扶養手当、児童手当の減少や歳入経常経費充当一般財源の増加が主なものである。しかしながら、高齢化の進展による高齢者人口の増加や長引く景気低迷などによる生活保護受給者の増加など、今後も扶助費の増加が見込まれるため、資格審査等の適正化に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95250</xdr:rowOff>
    </xdr:to>
    <xdr:cxnSp macro="">
      <xdr:nvCxnSpPr>
        <xdr:cNvPr id="190" name="直線コネクタ 189"/>
        <xdr:cNvCxnSpPr/>
      </xdr:nvCxnSpPr>
      <xdr:spPr>
        <a:xfrm flipV="1">
          <a:off x="3987800" y="9817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95250</xdr:rowOff>
    </xdr:to>
    <xdr:cxnSp macro="">
      <xdr:nvCxnSpPr>
        <xdr:cNvPr id="193" name="直線コネクタ 192"/>
        <xdr:cNvCxnSpPr/>
      </xdr:nvCxnSpPr>
      <xdr:spPr>
        <a:xfrm>
          <a:off x="3098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6350</xdr:rowOff>
    </xdr:to>
    <xdr:cxnSp macro="">
      <xdr:nvCxnSpPr>
        <xdr:cNvPr id="196" name="直線コネクタ 195"/>
        <xdr:cNvCxnSpPr/>
      </xdr:nvCxnSpPr>
      <xdr:spPr>
        <a:xfrm>
          <a:off x="2209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165100</xdr:rowOff>
    </xdr:to>
    <xdr:cxnSp macro="">
      <xdr:nvCxnSpPr>
        <xdr:cNvPr id="199" name="直線コネクタ 198"/>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9" name="円/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10"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44450</xdr:rowOff>
    </xdr:from>
    <xdr:to>
      <xdr:col>5</xdr:col>
      <xdr:colOff>600075</xdr:colOff>
      <xdr:row>57</xdr:row>
      <xdr:rowOff>146050</xdr:rowOff>
    </xdr:to>
    <xdr:sp macro="" textlink="">
      <xdr:nvSpPr>
        <xdr:cNvPr id="211" name="円/楕円 210"/>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130827</xdr:rowOff>
    </xdr:from>
    <xdr:ext cx="736600" cy="259045"/>
    <xdr:sp macro="" textlink="">
      <xdr:nvSpPr>
        <xdr:cNvPr id="212" name="テキスト ボックス 211"/>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13" name="円/楕円 212"/>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14" name="テキスト ボックス 213"/>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平均を下回っているが、施設の老朽化による維持補修費や特別会計への繰出金は増加傾向にある。今後も、施設の計画的な修繕による長寿命化や、特別会計の経営健全化による繰出金の削減など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8890</xdr:rowOff>
    </xdr:to>
    <xdr:cxnSp macro="">
      <xdr:nvCxnSpPr>
        <xdr:cNvPr id="251" name="直線コネクタ 250"/>
        <xdr:cNvCxnSpPr/>
      </xdr:nvCxnSpPr>
      <xdr:spPr>
        <a:xfrm>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149860</xdr:rowOff>
    </xdr:to>
    <xdr:cxnSp macro="">
      <xdr:nvCxnSpPr>
        <xdr:cNvPr id="254" name="直線コネクタ 253"/>
        <xdr:cNvCxnSpPr/>
      </xdr:nvCxnSpPr>
      <xdr:spPr>
        <a:xfrm>
          <a:off x="14782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35560</xdr:rowOff>
    </xdr:to>
    <xdr:cxnSp macro="">
      <xdr:nvCxnSpPr>
        <xdr:cNvPr id="257" name="直線コネクタ 256"/>
        <xdr:cNvCxnSpPr/>
      </xdr:nvCxnSpPr>
      <xdr:spPr>
        <a:xfrm flipV="1">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35560</xdr:rowOff>
    </xdr:to>
    <xdr:cxnSp macro="">
      <xdr:nvCxnSpPr>
        <xdr:cNvPr id="260" name="直線コネクタ 259"/>
        <xdr:cNvCxnSpPr/>
      </xdr:nvCxnSpPr>
      <xdr:spPr>
        <a:xfrm>
          <a:off x="13004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4" name="円/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類似団体平均を上回っている要因としては、常備消防、ごみ処理、斎場などを一部事務組合で運営していることによるものが主なものである。本年度は、一部事務組合への負担金が増加（対前年比</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％増）となり、全体では対前年度比</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％の増となっているが、歳入経常一般財源も対前年度比</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％増加しており、前年度比で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ポイント増加している。今後も、ごみ減量化の促進、一部事務組合運営の合理化に努めるとともに、各種補助金の見直しや廃止を検討する。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140716</xdr:rowOff>
    </xdr:to>
    <xdr:cxnSp macro="">
      <xdr:nvCxnSpPr>
        <xdr:cNvPr id="309" name="直線コネクタ 308"/>
        <xdr:cNvCxnSpPr/>
      </xdr:nvCxnSpPr>
      <xdr:spPr>
        <a:xfrm>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131572</xdr:rowOff>
    </xdr:to>
    <xdr:cxnSp macro="">
      <xdr:nvCxnSpPr>
        <xdr:cNvPr id="312" name="直線コネクタ 311"/>
        <xdr:cNvCxnSpPr/>
      </xdr:nvCxnSpPr>
      <xdr:spPr>
        <a:xfrm>
          <a:off x="14782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122428</xdr:rowOff>
    </xdr:to>
    <xdr:cxnSp macro="">
      <xdr:nvCxnSpPr>
        <xdr:cNvPr id="315" name="直線コネクタ 314"/>
        <xdr:cNvCxnSpPr/>
      </xdr:nvCxnSpPr>
      <xdr:spPr>
        <a:xfrm>
          <a:off x="13893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149860</xdr:rowOff>
    </xdr:to>
    <xdr:cxnSp macro="">
      <xdr:nvCxnSpPr>
        <xdr:cNvPr id="318" name="直線コネクタ 317"/>
        <xdr:cNvCxnSpPr/>
      </xdr:nvCxnSpPr>
      <xdr:spPr>
        <a:xfrm flipV="1">
          <a:off x="13004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8" name="円/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9"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0" name="円/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1" name="テキスト ボックス 330"/>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3" name="テキスト ボックス 332"/>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4" name="円/楕円 33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5" name="テキスト ボックス 334"/>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類似団体平均を上回っているのは、平成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年度の大型施設整備や南海トラフ地震に備えた防災関連施設の整備、合併特例債の活用などが主な理由である。平成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普通建設事業の大幅な削減による地方債発行の抑制に努めているが、新庁舎建設や西土佐総合支所庁舎建設など合併関連の大型施設整備による公債費の増加が予想される。今後も、普通建設事業の削減による地方債発行額の抑制、合併特例債や辺地・過疎対策事業債など交付税措置の有利な地方債の活用、繰上償還の実施など、適正化に努める。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56515</xdr:rowOff>
    </xdr:to>
    <xdr:cxnSp macro="">
      <xdr:nvCxnSpPr>
        <xdr:cNvPr id="369" name="直線コネクタ 368"/>
        <xdr:cNvCxnSpPr/>
      </xdr:nvCxnSpPr>
      <xdr:spPr>
        <a:xfrm flipV="1">
          <a:off x="3987800" y="128905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56515</xdr:rowOff>
    </xdr:from>
    <xdr:to>
      <xdr:col>5</xdr:col>
      <xdr:colOff>549275</xdr:colOff>
      <xdr:row>75</xdr:row>
      <xdr:rowOff>71755</xdr:rowOff>
    </xdr:to>
    <xdr:cxnSp macro="">
      <xdr:nvCxnSpPr>
        <xdr:cNvPr id="372" name="直線コネクタ 371"/>
        <xdr:cNvCxnSpPr/>
      </xdr:nvCxnSpPr>
      <xdr:spPr>
        <a:xfrm flipV="1">
          <a:off x="3098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66040</xdr:rowOff>
    </xdr:from>
    <xdr:to>
      <xdr:col>4</xdr:col>
      <xdr:colOff>346075</xdr:colOff>
      <xdr:row>75</xdr:row>
      <xdr:rowOff>71755</xdr:rowOff>
    </xdr:to>
    <xdr:cxnSp macro="">
      <xdr:nvCxnSpPr>
        <xdr:cNvPr id="375" name="直線コネクタ 374"/>
        <xdr:cNvCxnSpPr/>
      </xdr:nvCxnSpPr>
      <xdr:spPr>
        <a:xfrm>
          <a:off x="2209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66040</xdr:rowOff>
    </xdr:from>
    <xdr:to>
      <xdr:col>3</xdr:col>
      <xdr:colOff>142875</xdr:colOff>
      <xdr:row>75</xdr:row>
      <xdr:rowOff>88900</xdr:rowOff>
    </xdr:to>
    <xdr:cxnSp macro="">
      <xdr:nvCxnSpPr>
        <xdr:cNvPr id="378" name="直線コネクタ 377"/>
        <xdr:cNvCxnSpPr/>
      </xdr:nvCxnSpPr>
      <xdr:spPr>
        <a:xfrm flipV="1">
          <a:off x="1320800" y="12924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8" name="円/楕円 387"/>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124477</xdr:rowOff>
    </xdr:from>
    <xdr:ext cx="762000" cy="259045"/>
    <xdr:sp macro="" textlink="">
      <xdr:nvSpPr>
        <xdr:cNvPr id="389"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xdr:rowOff>
    </xdr:from>
    <xdr:to>
      <xdr:col>5</xdr:col>
      <xdr:colOff>600075</xdr:colOff>
      <xdr:row>75</xdr:row>
      <xdr:rowOff>107315</xdr:rowOff>
    </xdr:to>
    <xdr:sp macro="" textlink="">
      <xdr:nvSpPr>
        <xdr:cNvPr id="390" name="円/楕円 389"/>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92091</xdr:rowOff>
    </xdr:from>
    <xdr:ext cx="736600" cy="259045"/>
    <xdr:sp macro="" textlink="">
      <xdr:nvSpPr>
        <xdr:cNvPr id="391" name="テキスト ボックス 390"/>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92" name="円/楕円 391"/>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3" name="テキスト ボックス 392"/>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xdr:rowOff>
    </xdr:from>
    <xdr:to>
      <xdr:col>3</xdr:col>
      <xdr:colOff>193675</xdr:colOff>
      <xdr:row>75</xdr:row>
      <xdr:rowOff>116840</xdr:rowOff>
    </xdr:to>
    <xdr:sp macro="" textlink="">
      <xdr:nvSpPr>
        <xdr:cNvPr id="394" name="円/楕円 393"/>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101616</xdr:rowOff>
    </xdr:from>
    <xdr:ext cx="762000" cy="259045"/>
    <xdr:sp macro="" textlink="">
      <xdr:nvSpPr>
        <xdr:cNvPr id="395" name="テキスト ボックス 394"/>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96" name="円/楕円 395"/>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124477</xdr:rowOff>
    </xdr:from>
    <xdr:ext cx="762000" cy="259045"/>
    <xdr:sp macro="" textlink="">
      <xdr:nvSpPr>
        <xdr:cNvPr id="397" name="テキスト ボックス 396"/>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類似団体平均は下回っているが、公債費以外の経費のうち扶助費･補助費等については、類似団体平均を上回っているため、各分析欄に記した取り組みを推進して、一層の削減に努める。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62992</xdr:rowOff>
    </xdr:from>
    <xdr:to>
      <xdr:col>24</xdr:col>
      <xdr:colOff>31750</xdr:colOff>
      <xdr:row>78</xdr:row>
      <xdr:rowOff>81280</xdr:rowOff>
    </xdr:to>
    <xdr:cxnSp macro="">
      <xdr:nvCxnSpPr>
        <xdr:cNvPr id="428" name="直線コネクタ 427"/>
        <xdr:cNvCxnSpPr/>
      </xdr:nvCxnSpPr>
      <xdr:spPr>
        <a:xfrm flipV="1">
          <a:off x="15671800" y="134360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78</xdr:row>
      <xdr:rowOff>81280</xdr:rowOff>
    </xdr:to>
    <xdr:cxnSp macro="">
      <xdr:nvCxnSpPr>
        <xdr:cNvPr id="431" name="直線コネクタ 430"/>
        <xdr:cNvCxnSpPr/>
      </xdr:nvCxnSpPr>
      <xdr:spPr>
        <a:xfrm>
          <a:off x="14782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78</xdr:row>
      <xdr:rowOff>40132</xdr:rowOff>
    </xdr:to>
    <xdr:cxnSp macro="">
      <xdr:nvCxnSpPr>
        <xdr:cNvPr id="434" name="直線コネクタ 433"/>
        <xdr:cNvCxnSpPr/>
      </xdr:nvCxnSpPr>
      <xdr:spPr>
        <a:xfrm flipV="1">
          <a:off x="13893800" y="13344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78</xdr:row>
      <xdr:rowOff>40132</xdr:rowOff>
    </xdr:to>
    <xdr:cxnSp macro="">
      <xdr:nvCxnSpPr>
        <xdr:cNvPr id="437" name="直線コネクタ 436"/>
        <xdr:cNvCxnSpPr/>
      </xdr:nvCxnSpPr>
      <xdr:spPr>
        <a:xfrm>
          <a:off x="13004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47" name="円/楕円 446"/>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28719</xdr:rowOff>
    </xdr:from>
    <xdr:ext cx="762000" cy="259045"/>
    <xdr:sp macro="" textlink="">
      <xdr:nvSpPr>
        <xdr:cNvPr id="448" name="公債費以外該当値テキスト"/>
        <xdr:cNvSpPr txBox="1"/>
      </xdr:nvSpPr>
      <xdr:spPr>
        <a:xfrm>
          <a:off x="16598900" y="132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9" name="円/楕円 448"/>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50" name="テキスト ボックス 449"/>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2" name="テキスト ボックス 451"/>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53" name="円/楕円 452"/>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101109</xdr:rowOff>
    </xdr:from>
    <xdr:ext cx="762000" cy="259045"/>
    <xdr:sp macro="" textlink="">
      <xdr:nvSpPr>
        <xdr:cNvPr id="454" name="テキスト ボックス 453"/>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105918</xdr:rowOff>
    </xdr:from>
    <xdr:to>
      <xdr:col>19</xdr:col>
      <xdr:colOff>6350</xdr:colOff>
      <xdr:row>78</xdr:row>
      <xdr:rowOff>36068</xdr:rowOff>
    </xdr:to>
    <xdr:sp macro="" textlink="">
      <xdr:nvSpPr>
        <xdr:cNvPr id="455" name="円/楕円 454"/>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46245</xdr:rowOff>
    </xdr:from>
    <xdr:ext cx="762000" cy="259045"/>
    <xdr:sp macro="" textlink="">
      <xdr:nvSpPr>
        <xdr:cNvPr id="456" name="テキスト ボックス 455"/>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高知県四万十市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25692</xdr:rowOff>
    </xdr:from>
    <xdr:to>
      <xdr:col>4</xdr:col>
      <xdr:colOff>1117600</xdr:colOff>
      <xdr:row>15</xdr:row>
      <xdr:rowOff>70759</xdr:rowOff>
    </xdr:to>
    <xdr:cxnSp macro="">
      <xdr:nvCxnSpPr>
        <xdr:cNvPr id="52" name="直線コネクタ 51"/>
        <xdr:cNvCxnSpPr/>
      </xdr:nvCxnSpPr>
      <xdr:spPr bwMode="auto">
        <a:xfrm flipV="1">
          <a:off x="5003800" y="2645067"/>
          <a:ext cx="6477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70759</xdr:rowOff>
    </xdr:from>
    <xdr:to>
      <xdr:col>4</xdr:col>
      <xdr:colOff>469900</xdr:colOff>
      <xdr:row>15</xdr:row>
      <xdr:rowOff>97587</xdr:rowOff>
    </xdr:to>
    <xdr:cxnSp macro="">
      <xdr:nvCxnSpPr>
        <xdr:cNvPr id="55" name="直線コネクタ 54"/>
        <xdr:cNvCxnSpPr/>
      </xdr:nvCxnSpPr>
      <xdr:spPr bwMode="auto">
        <a:xfrm flipV="1">
          <a:off x="4305300" y="2690134"/>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52373</xdr:rowOff>
    </xdr:from>
    <xdr:to>
      <xdr:col>3</xdr:col>
      <xdr:colOff>904875</xdr:colOff>
      <xdr:row>15</xdr:row>
      <xdr:rowOff>97587</xdr:rowOff>
    </xdr:to>
    <xdr:cxnSp macro="">
      <xdr:nvCxnSpPr>
        <xdr:cNvPr id="58" name="直線コネクタ 57"/>
        <xdr:cNvCxnSpPr/>
      </xdr:nvCxnSpPr>
      <xdr:spPr bwMode="auto">
        <a:xfrm>
          <a:off x="3606800" y="2671748"/>
          <a:ext cx="698500" cy="45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28876</xdr:rowOff>
    </xdr:from>
    <xdr:to>
      <xdr:col>3</xdr:col>
      <xdr:colOff>206375</xdr:colOff>
      <xdr:row>15</xdr:row>
      <xdr:rowOff>52373</xdr:rowOff>
    </xdr:to>
    <xdr:cxnSp macro="">
      <xdr:nvCxnSpPr>
        <xdr:cNvPr id="61" name="直線コネクタ 60"/>
        <xdr:cNvCxnSpPr/>
      </xdr:nvCxnSpPr>
      <xdr:spPr bwMode="auto">
        <a:xfrm>
          <a:off x="2908300" y="2648251"/>
          <a:ext cx="698500" cy="2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146342</xdr:rowOff>
    </xdr:from>
    <xdr:to>
      <xdr:col>5</xdr:col>
      <xdr:colOff>34925</xdr:colOff>
      <xdr:row>15</xdr:row>
      <xdr:rowOff>76492</xdr:rowOff>
    </xdr:to>
    <xdr:sp macro="" textlink="">
      <xdr:nvSpPr>
        <xdr:cNvPr id="71" name="円/楕円 70"/>
        <xdr:cNvSpPr/>
      </xdr:nvSpPr>
      <xdr:spPr bwMode="auto">
        <a:xfrm>
          <a:off x="5600700" y="259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162869</xdr:rowOff>
    </xdr:from>
    <xdr:ext cx="762000" cy="259045"/>
    <xdr:sp macro="" textlink="">
      <xdr:nvSpPr>
        <xdr:cNvPr id="72" name="人口1人当たり決算額の推移該当値テキスト130"/>
        <xdr:cNvSpPr txBox="1"/>
      </xdr:nvSpPr>
      <xdr:spPr>
        <a:xfrm>
          <a:off x="5740400" y="243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119,121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19959</xdr:rowOff>
    </xdr:from>
    <xdr:to>
      <xdr:col>4</xdr:col>
      <xdr:colOff>520700</xdr:colOff>
      <xdr:row>15</xdr:row>
      <xdr:rowOff>121559</xdr:rowOff>
    </xdr:to>
    <xdr:sp macro="" textlink="">
      <xdr:nvSpPr>
        <xdr:cNvPr id="73" name="円/楕円 72"/>
        <xdr:cNvSpPr/>
      </xdr:nvSpPr>
      <xdr:spPr bwMode="auto">
        <a:xfrm>
          <a:off x="4953000" y="263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131736</xdr:rowOff>
    </xdr:from>
    <xdr:ext cx="736600" cy="259045"/>
    <xdr:sp macro="" textlink="">
      <xdr:nvSpPr>
        <xdr:cNvPr id="74" name="テキスト ボックス 73"/>
        <xdr:cNvSpPr txBox="1"/>
      </xdr:nvSpPr>
      <xdr:spPr>
        <a:xfrm>
          <a:off x="4622800" y="240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46787</xdr:rowOff>
    </xdr:from>
    <xdr:to>
      <xdr:col>3</xdr:col>
      <xdr:colOff>955675</xdr:colOff>
      <xdr:row>15</xdr:row>
      <xdr:rowOff>148387</xdr:rowOff>
    </xdr:to>
    <xdr:sp macro="" textlink="">
      <xdr:nvSpPr>
        <xdr:cNvPr id="75" name="円/楕円 74"/>
        <xdr:cNvSpPr/>
      </xdr:nvSpPr>
      <xdr:spPr bwMode="auto">
        <a:xfrm>
          <a:off x="4254500" y="2666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158564</xdr:rowOff>
    </xdr:from>
    <xdr:ext cx="762000" cy="259045"/>
    <xdr:sp macro="" textlink="">
      <xdr:nvSpPr>
        <xdr:cNvPr id="76" name="テキスト ボックス 75"/>
        <xdr:cNvSpPr txBox="1"/>
      </xdr:nvSpPr>
      <xdr:spPr>
        <a:xfrm>
          <a:off x="3924300" y="24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114,718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1573</xdr:rowOff>
    </xdr:from>
    <xdr:to>
      <xdr:col>3</xdr:col>
      <xdr:colOff>257175</xdr:colOff>
      <xdr:row>15</xdr:row>
      <xdr:rowOff>103173</xdr:rowOff>
    </xdr:to>
    <xdr:sp macro="" textlink="">
      <xdr:nvSpPr>
        <xdr:cNvPr id="77" name="円/楕円 76"/>
        <xdr:cNvSpPr/>
      </xdr:nvSpPr>
      <xdr:spPr bwMode="auto">
        <a:xfrm>
          <a:off x="3556000" y="262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113350</xdr:rowOff>
    </xdr:from>
    <xdr:ext cx="762000" cy="259045"/>
    <xdr:sp macro="" textlink="">
      <xdr:nvSpPr>
        <xdr:cNvPr id="78" name="テキスト ボックス 77"/>
        <xdr:cNvSpPr txBox="1"/>
      </xdr:nvSpPr>
      <xdr:spPr>
        <a:xfrm>
          <a:off x="3225800" y="23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149526</xdr:rowOff>
    </xdr:from>
    <xdr:to>
      <xdr:col>2</xdr:col>
      <xdr:colOff>692150</xdr:colOff>
      <xdr:row>15</xdr:row>
      <xdr:rowOff>79676</xdr:rowOff>
    </xdr:to>
    <xdr:sp macro="" textlink="">
      <xdr:nvSpPr>
        <xdr:cNvPr id="79" name="円/楕円 78"/>
        <xdr:cNvSpPr/>
      </xdr:nvSpPr>
      <xdr:spPr bwMode="auto">
        <a:xfrm>
          <a:off x="2857500" y="259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89853</xdr:rowOff>
    </xdr:from>
    <xdr:ext cx="762000" cy="259045"/>
    <xdr:sp macro="" textlink="">
      <xdr:nvSpPr>
        <xdr:cNvPr id="80" name="テキスト ボックス 79"/>
        <xdr:cNvSpPr txBox="1"/>
      </xdr:nvSpPr>
      <xdr:spPr>
        <a:xfrm>
          <a:off x="2527300" y="236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310166</xdr:rowOff>
    </xdr:from>
    <xdr:to>
      <xdr:col>4</xdr:col>
      <xdr:colOff>1117600</xdr:colOff>
      <xdr:row>37</xdr:row>
      <xdr:rowOff>315709</xdr:rowOff>
    </xdr:to>
    <xdr:cxnSp macro="">
      <xdr:nvCxnSpPr>
        <xdr:cNvPr id="114" name="直線コネクタ 113"/>
        <xdr:cNvCxnSpPr/>
      </xdr:nvCxnSpPr>
      <xdr:spPr bwMode="auto">
        <a:xfrm>
          <a:off x="5003800" y="7434866"/>
          <a:ext cx="6477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290266</xdr:rowOff>
    </xdr:from>
    <xdr:to>
      <xdr:col>4</xdr:col>
      <xdr:colOff>469900</xdr:colOff>
      <xdr:row>37</xdr:row>
      <xdr:rowOff>310166</xdr:rowOff>
    </xdr:to>
    <xdr:cxnSp macro="">
      <xdr:nvCxnSpPr>
        <xdr:cNvPr id="117" name="直線コネクタ 116"/>
        <xdr:cNvCxnSpPr/>
      </xdr:nvCxnSpPr>
      <xdr:spPr bwMode="auto">
        <a:xfrm>
          <a:off x="4305300" y="7414966"/>
          <a:ext cx="698500" cy="1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284280</xdr:rowOff>
    </xdr:from>
    <xdr:to>
      <xdr:col>3</xdr:col>
      <xdr:colOff>904875</xdr:colOff>
      <xdr:row>37</xdr:row>
      <xdr:rowOff>290266</xdr:rowOff>
    </xdr:to>
    <xdr:cxnSp macro="">
      <xdr:nvCxnSpPr>
        <xdr:cNvPr id="120" name="直線コネクタ 119"/>
        <xdr:cNvCxnSpPr/>
      </xdr:nvCxnSpPr>
      <xdr:spPr bwMode="auto">
        <a:xfrm>
          <a:off x="3606800" y="7408980"/>
          <a:ext cx="698500" cy="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263467</xdr:rowOff>
    </xdr:from>
    <xdr:to>
      <xdr:col>3</xdr:col>
      <xdr:colOff>206375</xdr:colOff>
      <xdr:row>37</xdr:row>
      <xdr:rowOff>284280</xdr:rowOff>
    </xdr:to>
    <xdr:cxnSp macro="">
      <xdr:nvCxnSpPr>
        <xdr:cNvPr id="123" name="直線コネクタ 122"/>
        <xdr:cNvCxnSpPr/>
      </xdr:nvCxnSpPr>
      <xdr:spPr bwMode="auto">
        <a:xfrm>
          <a:off x="2908300" y="7388167"/>
          <a:ext cx="698500" cy="2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264909</xdr:rowOff>
    </xdr:from>
    <xdr:to>
      <xdr:col>5</xdr:col>
      <xdr:colOff>34925</xdr:colOff>
      <xdr:row>38</xdr:row>
      <xdr:rowOff>23609</xdr:rowOff>
    </xdr:to>
    <xdr:sp macro="" textlink="">
      <xdr:nvSpPr>
        <xdr:cNvPr id="133" name="円/楕円 132"/>
        <xdr:cNvSpPr/>
      </xdr:nvSpPr>
      <xdr:spPr bwMode="auto">
        <a:xfrm>
          <a:off x="5600700" y="738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46486</xdr:rowOff>
    </xdr:from>
    <xdr:ext cx="762000" cy="259045"/>
    <xdr:sp macro="" textlink="">
      <xdr:nvSpPr>
        <xdr:cNvPr id="134" name="人口1人当たり決算額の推移該当値テキスト445"/>
        <xdr:cNvSpPr txBox="1"/>
      </xdr:nvSpPr>
      <xdr:spPr>
        <a:xfrm>
          <a:off x="5740400" y="71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259366</xdr:rowOff>
    </xdr:from>
    <xdr:to>
      <xdr:col>4</xdr:col>
      <xdr:colOff>520700</xdr:colOff>
      <xdr:row>38</xdr:row>
      <xdr:rowOff>18066</xdr:rowOff>
    </xdr:to>
    <xdr:sp macro="" textlink="">
      <xdr:nvSpPr>
        <xdr:cNvPr id="135" name="円/楕円 134"/>
        <xdr:cNvSpPr/>
      </xdr:nvSpPr>
      <xdr:spPr bwMode="auto">
        <a:xfrm>
          <a:off x="4953000" y="738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28243</xdr:rowOff>
    </xdr:from>
    <xdr:ext cx="736600" cy="259045"/>
    <xdr:sp macro="" textlink="">
      <xdr:nvSpPr>
        <xdr:cNvPr id="136" name="テキスト ボックス 135"/>
        <xdr:cNvSpPr txBox="1"/>
      </xdr:nvSpPr>
      <xdr:spPr>
        <a:xfrm>
          <a:off x="4622800" y="71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239466</xdr:rowOff>
    </xdr:from>
    <xdr:to>
      <xdr:col>3</xdr:col>
      <xdr:colOff>955675</xdr:colOff>
      <xdr:row>37</xdr:row>
      <xdr:rowOff>341066</xdr:rowOff>
    </xdr:to>
    <xdr:sp macro="" textlink="">
      <xdr:nvSpPr>
        <xdr:cNvPr id="137" name="円/楕円 136"/>
        <xdr:cNvSpPr/>
      </xdr:nvSpPr>
      <xdr:spPr bwMode="auto">
        <a:xfrm>
          <a:off x="4254500" y="736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8343</xdr:rowOff>
    </xdr:from>
    <xdr:ext cx="762000" cy="259045"/>
    <xdr:sp macro="" textlink="">
      <xdr:nvSpPr>
        <xdr:cNvPr id="138" name="テキスト ボックス 137"/>
        <xdr:cNvSpPr txBox="1"/>
      </xdr:nvSpPr>
      <xdr:spPr>
        <a:xfrm>
          <a:off x="3924300" y="713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37,148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233480</xdr:rowOff>
    </xdr:from>
    <xdr:to>
      <xdr:col>3</xdr:col>
      <xdr:colOff>257175</xdr:colOff>
      <xdr:row>37</xdr:row>
      <xdr:rowOff>335080</xdr:rowOff>
    </xdr:to>
    <xdr:sp macro="" textlink="">
      <xdr:nvSpPr>
        <xdr:cNvPr id="139" name="円/楕円 138"/>
        <xdr:cNvSpPr/>
      </xdr:nvSpPr>
      <xdr:spPr bwMode="auto">
        <a:xfrm>
          <a:off x="3556000" y="735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2357</xdr:rowOff>
    </xdr:from>
    <xdr:ext cx="762000" cy="259045"/>
    <xdr:sp macro="" textlink="">
      <xdr:nvSpPr>
        <xdr:cNvPr id="140" name="テキスト ボックス 139"/>
        <xdr:cNvSpPr txBox="1"/>
      </xdr:nvSpPr>
      <xdr:spPr>
        <a:xfrm>
          <a:off x="3225800" y="71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212667</xdr:rowOff>
    </xdr:from>
    <xdr:to>
      <xdr:col>2</xdr:col>
      <xdr:colOff>692150</xdr:colOff>
      <xdr:row>37</xdr:row>
      <xdr:rowOff>314267</xdr:rowOff>
    </xdr:to>
    <xdr:sp macro="" textlink="">
      <xdr:nvSpPr>
        <xdr:cNvPr id="141" name="円/楕円 140"/>
        <xdr:cNvSpPr/>
      </xdr:nvSpPr>
      <xdr:spPr bwMode="auto">
        <a:xfrm>
          <a:off x="2857500" y="733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152994</xdr:rowOff>
    </xdr:from>
    <xdr:ext cx="762000" cy="259045"/>
    <xdr:sp macro="" textlink="">
      <xdr:nvSpPr>
        <xdr:cNvPr id="142" name="テキスト ボックス 141"/>
        <xdr:cNvSpPr txBox="1"/>
      </xdr:nvSpPr>
      <xdr:spPr>
        <a:xfrm>
          <a:off x="2527300" y="710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35,006
34,893
632.29
22,704,583
22,111,127
452,917
12,433,971
26,852,944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145143</xdr:rowOff>
    </xdr:from>
    <xdr:to>
      <xdr:col>6</xdr:col>
      <xdr:colOff>511175</xdr:colOff>
      <xdr:row>35</xdr:row>
      <xdr:rowOff>7526</xdr:rowOff>
    </xdr:to>
    <xdr:cxnSp macro="">
      <xdr:nvCxnSpPr>
        <xdr:cNvPr id="65" name="直線コネクタ 64"/>
        <xdr:cNvCxnSpPr/>
      </xdr:nvCxnSpPr>
      <xdr:spPr>
        <a:xfrm flipV="1">
          <a:off x="3797300" y="5974443"/>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54818</xdr:rowOff>
    </xdr:from>
    <xdr:to>
      <xdr:col>5</xdr:col>
      <xdr:colOff>358775</xdr:colOff>
      <xdr:row>35</xdr:row>
      <xdr:rowOff>7526</xdr:rowOff>
    </xdr:to>
    <xdr:cxnSp macro="">
      <xdr:nvCxnSpPr>
        <xdr:cNvPr id="68" name="直線コネクタ 67"/>
        <xdr:cNvCxnSpPr/>
      </xdr:nvCxnSpPr>
      <xdr:spPr>
        <a:xfrm>
          <a:off x="2908300" y="5884118"/>
          <a:ext cx="889000" cy="1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54818</xdr:rowOff>
    </xdr:from>
    <xdr:to>
      <xdr:col>4</xdr:col>
      <xdr:colOff>155575</xdr:colOff>
      <xdr:row>34</xdr:row>
      <xdr:rowOff>97323</xdr:rowOff>
    </xdr:to>
    <xdr:cxnSp macro="">
      <xdr:nvCxnSpPr>
        <xdr:cNvPr id="71" name="直線コネクタ 70"/>
        <xdr:cNvCxnSpPr/>
      </xdr:nvCxnSpPr>
      <xdr:spPr>
        <a:xfrm flipV="1">
          <a:off x="2019300" y="5884118"/>
          <a:ext cx="889000" cy="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97323</xdr:rowOff>
    </xdr:from>
    <xdr:to>
      <xdr:col>2</xdr:col>
      <xdr:colOff>638175</xdr:colOff>
      <xdr:row>34</xdr:row>
      <xdr:rowOff>104810</xdr:rowOff>
    </xdr:to>
    <xdr:cxnSp macro="">
      <xdr:nvCxnSpPr>
        <xdr:cNvPr id="74" name="直線コネクタ 73"/>
        <xdr:cNvCxnSpPr/>
      </xdr:nvCxnSpPr>
      <xdr:spPr>
        <a:xfrm flipV="1">
          <a:off x="1130300" y="5926623"/>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94343</xdr:rowOff>
    </xdr:from>
    <xdr:to>
      <xdr:col>6</xdr:col>
      <xdr:colOff>561975</xdr:colOff>
      <xdr:row>35</xdr:row>
      <xdr:rowOff>24493</xdr:rowOff>
    </xdr:to>
    <xdr:sp macro="" textlink="">
      <xdr:nvSpPr>
        <xdr:cNvPr id="84" name="円/楕円 83"/>
        <xdr:cNvSpPr/>
      </xdr:nvSpPr>
      <xdr:spPr>
        <a:xfrm>
          <a:off x="4584700" y="59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117220</xdr:rowOff>
    </xdr:from>
    <xdr:ext cx="534377" cy="259045"/>
    <xdr:sp macro="" textlink="">
      <xdr:nvSpPr>
        <xdr:cNvPr id="85" name="人件費該当値テキスト"/>
        <xdr:cNvSpPr txBox="1"/>
      </xdr:nvSpPr>
      <xdr:spPr>
        <a:xfrm>
          <a:off x="4686300" y="57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128176</xdr:rowOff>
    </xdr:from>
    <xdr:to>
      <xdr:col>5</xdr:col>
      <xdr:colOff>409575</xdr:colOff>
      <xdr:row>35</xdr:row>
      <xdr:rowOff>58326</xdr:rowOff>
    </xdr:to>
    <xdr:sp macro="" textlink="">
      <xdr:nvSpPr>
        <xdr:cNvPr id="86" name="円/楕円 85"/>
        <xdr:cNvSpPr/>
      </xdr:nvSpPr>
      <xdr:spPr>
        <a:xfrm>
          <a:off x="3746500" y="59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74853</xdr:rowOff>
    </xdr:from>
    <xdr:ext cx="534377" cy="259045"/>
    <xdr:sp macro="" textlink="">
      <xdr:nvSpPr>
        <xdr:cNvPr id="87" name="テキスト ボックス 86"/>
        <xdr:cNvSpPr txBox="1"/>
      </xdr:nvSpPr>
      <xdr:spPr>
        <a:xfrm>
          <a:off x="3530111" y="573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4018</xdr:rowOff>
    </xdr:from>
    <xdr:to>
      <xdr:col>4</xdr:col>
      <xdr:colOff>206375</xdr:colOff>
      <xdr:row>34</xdr:row>
      <xdr:rowOff>105618</xdr:rowOff>
    </xdr:to>
    <xdr:sp macro="" textlink="">
      <xdr:nvSpPr>
        <xdr:cNvPr id="88" name="円/楕円 87"/>
        <xdr:cNvSpPr/>
      </xdr:nvSpPr>
      <xdr:spPr>
        <a:xfrm>
          <a:off x="2857500" y="58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122145</xdr:rowOff>
    </xdr:from>
    <xdr:ext cx="599010" cy="259045"/>
    <xdr:sp macro="" textlink="">
      <xdr:nvSpPr>
        <xdr:cNvPr id="89" name="テキスト ボックス 88"/>
        <xdr:cNvSpPr txBox="1"/>
      </xdr:nvSpPr>
      <xdr:spPr>
        <a:xfrm>
          <a:off x="2608794" y="560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46523</xdr:rowOff>
    </xdr:from>
    <xdr:to>
      <xdr:col>3</xdr:col>
      <xdr:colOff>3175</xdr:colOff>
      <xdr:row>34</xdr:row>
      <xdr:rowOff>148123</xdr:rowOff>
    </xdr:to>
    <xdr:sp macro="" textlink="">
      <xdr:nvSpPr>
        <xdr:cNvPr id="90" name="円/楕円 89"/>
        <xdr:cNvSpPr/>
      </xdr:nvSpPr>
      <xdr:spPr>
        <a:xfrm>
          <a:off x="1968500" y="5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164650</xdr:rowOff>
    </xdr:from>
    <xdr:ext cx="599010" cy="259045"/>
    <xdr:sp macro="" textlink="">
      <xdr:nvSpPr>
        <xdr:cNvPr id="91" name="テキスト ボックス 90"/>
        <xdr:cNvSpPr txBox="1"/>
      </xdr:nvSpPr>
      <xdr:spPr>
        <a:xfrm>
          <a:off x="1719794" y="565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54010</xdr:rowOff>
    </xdr:from>
    <xdr:to>
      <xdr:col>1</xdr:col>
      <xdr:colOff>485775</xdr:colOff>
      <xdr:row>34</xdr:row>
      <xdr:rowOff>155610</xdr:rowOff>
    </xdr:to>
    <xdr:sp macro="" textlink="">
      <xdr:nvSpPr>
        <xdr:cNvPr id="92" name="円/楕円 91"/>
        <xdr:cNvSpPr/>
      </xdr:nvSpPr>
      <xdr:spPr>
        <a:xfrm>
          <a:off x="1079500" y="58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687</xdr:rowOff>
    </xdr:from>
    <xdr:ext cx="599010" cy="259045"/>
    <xdr:sp macro="" textlink="">
      <xdr:nvSpPr>
        <xdr:cNvPr id="93" name="テキスト ボックス 92"/>
        <xdr:cNvSpPr txBox="1"/>
      </xdr:nvSpPr>
      <xdr:spPr>
        <a:xfrm>
          <a:off x="830794" y="565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137478</xdr:rowOff>
    </xdr:from>
    <xdr:to>
      <xdr:col>6</xdr:col>
      <xdr:colOff>511175</xdr:colOff>
      <xdr:row>56</xdr:row>
      <xdr:rowOff>5867</xdr:rowOff>
    </xdr:to>
    <xdr:cxnSp macro="">
      <xdr:nvCxnSpPr>
        <xdr:cNvPr id="123" name="直線コネクタ 122"/>
        <xdr:cNvCxnSpPr/>
      </xdr:nvCxnSpPr>
      <xdr:spPr>
        <a:xfrm>
          <a:off x="3797300" y="9567228"/>
          <a:ext cx="8382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137478</xdr:rowOff>
    </xdr:from>
    <xdr:to>
      <xdr:col>5</xdr:col>
      <xdr:colOff>358775</xdr:colOff>
      <xdr:row>56</xdr:row>
      <xdr:rowOff>37211</xdr:rowOff>
    </xdr:to>
    <xdr:cxnSp macro="">
      <xdr:nvCxnSpPr>
        <xdr:cNvPr id="126" name="直線コネクタ 125"/>
        <xdr:cNvCxnSpPr/>
      </xdr:nvCxnSpPr>
      <xdr:spPr>
        <a:xfrm flipV="1">
          <a:off x="2908300" y="9567228"/>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37211</xdr:rowOff>
    </xdr:from>
    <xdr:to>
      <xdr:col>4</xdr:col>
      <xdr:colOff>155575</xdr:colOff>
      <xdr:row>56</xdr:row>
      <xdr:rowOff>97816</xdr:rowOff>
    </xdr:to>
    <xdr:cxnSp macro="">
      <xdr:nvCxnSpPr>
        <xdr:cNvPr id="129" name="直線コネクタ 128"/>
        <xdr:cNvCxnSpPr/>
      </xdr:nvCxnSpPr>
      <xdr:spPr>
        <a:xfrm flipV="1">
          <a:off x="2019300" y="9638411"/>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40374</xdr:rowOff>
    </xdr:from>
    <xdr:to>
      <xdr:col>2</xdr:col>
      <xdr:colOff>638175</xdr:colOff>
      <xdr:row>56</xdr:row>
      <xdr:rowOff>97816</xdr:rowOff>
    </xdr:to>
    <xdr:cxnSp macro="">
      <xdr:nvCxnSpPr>
        <xdr:cNvPr id="132" name="直線コネクタ 131"/>
        <xdr:cNvCxnSpPr/>
      </xdr:nvCxnSpPr>
      <xdr:spPr>
        <a:xfrm>
          <a:off x="1130300" y="9641574"/>
          <a:ext cx="889000" cy="5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126517</xdr:rowOff>
    </xdr:from>
    <xdr:to>
      <xdr:col>6</xdr:col>
      <xdr:colOff>561975</xdr:colOff>
      <xdr:row>56</xdr:row>
      <xdr:rowOff>56667</xdr:rowOff>
    </xdr:to>
    <xdr:sp macro="" textlink="">
      <xdr:nvSpPr>
        <xdr:cNvPr id="142" name="円/楕円 141"/>
        <xdr:cNvSpPr/>
      </xdr:nvSpPr>
      <xdr:spPr>
        <a:xfrm>
          <a:off x="4584700" y="95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149394</xdr:rowOff>
    </xdr:from>
    <xdr:ext cx="534377" cy="259045"/>
    <xdr:sp macro="" textlink="">
      <xdr:nvSpPr>
        <xdr:cNvPr id="143" name="物件費該当値テキスト"/>
        <xdr:cNvSpPr txBox="1"/>
      </xdr:nvSpPr>
      <xdr:spPr>
        <a:xfrm>
          <a:off x="4686300" y="94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86678</xdr:rowOff>
    </xdr:from>
    <xdr:to>
      <xdr:col>5</xdr:col>
      <xdr:colOff>409575</xdr:colOff>
      <xdr:row>56</xdr:row>
      <xdr:rowOff>16828</xdr:rowOff>
    </xdr:to>
    <xdr:sp macro="" textlink="">
      <xdr:nvSpPr>
        <xdr:cNvPr id="144" name="円/楕円 143"/>
        <xdr:cNvSpPr/>
      </xdr:nvSpPr>
      <xdr:spPr>
        <a:xfrm>
          <a:off x="3746500" y="95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33355</xdr:rowOff>
    </xdr:from>
    <xdr:ext cx="534377" cy="259045"/>
    <xdr:sp macro="" textlink="">
      <xdr:nvSpPr>
        <xdr:cNvPr id="145" name="テキスト ボックス 144"/>
        <xdr:cNvSpPr txBox="1"/>
      </xdr:nvSpPr>
      <xdr:spPr>
        <a:xfrm>
          <a:off x="3530111" y="92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157861</xdr:rowOff>
    </xdr:from>
    <xdr:to>
      <xdr:col>4</xdr:col>
      <xdr:colOff>206375</xdr:colOff>
      <xdr:row>56</xdr:row>
      <xdr:rowOff>88011</xdr:rowOff>
    </xdr:to>
    <xdr:sp macro="" textlink="">
      <xdr:nvSpPr>
        <xdr:cNvPr id="146" name="円/楕円 145"/>
        <xdr:cNvSpPr/>
      </xdr:nvSpPr>
      <xdr:spPr>
        <a:xfrm>
          <a:off x="2857500" y="95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104538</xdr:rowOff>
    </xdr:from>
    <xdr:ext cx="534377" cy="259045"/>
    <xdr:sp macro="" textlink="">
      <xdr:nvSpPr>
        <xdr:cNvPr id="147" name="テキスト ボックス 146"/>
        <xdr:cNvSpPr txBox="1"/>
      </xdr:nvSpPr>
      <xdr:spPr>
        <a:xfrm>
          <a:off x="2641111" y="93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47016</xdr:rowOff>
    </xdr:from>
    <xdr:to>
      <xdr:col>3</xdr:col>
      <xdr:colOff>3175</xdr:colOff>
      <xdr:row>56</xdr:row>
      <xdr:rowOff>148616</xdr:rowOff>
    </xdr:to>
    <xdr:sp macro="" textlink="">
      <xdr:nvSpPr>
        <xdr:cNvPr id="148" name="円/楕円 147"/>
        <xdr:cNvSpPr/>
      </xdr:nvSpPr>
      <xdr:spPr>
        <a:xfrm>
          <a:off x="1968500" y="96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139743</xdr:rowOff>
    </xdr:from>
    <xdr:ext cx="534377" cy="259045"/>
    <xdr:sp macro="" textlink="">
      <xdr:nvSpPr>
        <xdr:cNvPr id="149" name="テキスト ボックス 148"/>
        <xdr:cNvSpPr txBox="1"/>
      </xdr:nvSpPr>
      <xdr:spPr>
        <a:xfrm>
          <a:off x="1752111" y="97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161024</xdr:rowOff>
    </xdr:from>
    <xdr:to>
      <xdr:col>1</xdr:col>
      <xdr:colOff>485775</xdr:colOff>
      <xdr:row>56</xdr:row>
      <xdr:rowOff>91174</xdr:rowOff>
    </xdr:to>
    <xdr:sp macro="" textlink="">
      <xdr:nvSpPr>
        <xdr:cNvPr id="150" name="円/楕円 149"/>
        <xdr:cNvSpPr/>
      </xdr:nvSpPr>
      <xdr:spPr>
        <a:xfrm>
          <a:off x="1079500" y="95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82301</xdr:rowOff>
    </xdr:from>
    <xdr:ext cx="534377" cy="259045"/>
    <xdr:sp macro="" textlink="">
      <xdr:nvSpPr>
        <xdr:cNvPr id="151" name="テキスト ボックス 150"/>
        <xdr:cNvSpPr txBox="1"/>
      </xdr:nvSpPr>
      <xdr:spPr>
        <a:xfrm>
          <a:off x="863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129947</xdr:rowOff>
    </xdr:from>
    <xdr:to>
      <xdr:col>6</xdr:col>
      <xdr:colOff>511175</xdr:colOff>
      <xdr:row>77</xdr:row>
      <xdr:rowOff>154445</xdr:rowOff>
    </xdr:to>
    <xdr:cxnSp macro="">
      <xdr:nvCxnSpPr>
        <xdr:cNvPr id="180" name="直線コネクタ 179"/>
        <xdr:cNvCxnSpPr/>
      </xdr:nvCxnSpPr>
      <xdr:spPr>
        <a:xfrm flipV="1">
          <a:off x="3797300" y="13331597"/>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140843</xdr:rowOff>
    </xdr:from>
    <xdr:to>
      <xdr:col>5</xdr:col>
      <xdr:colOff>358775</xdr:colOff>
      <xdr:row>77</xdr:row>
      <xdr:rowOff>154445</xdr:rowOff>
    </xdr:to>
    <xdr:cxnSp macro="">
      <xdr:nvCxnSpPr>
        <xdr:cNvPr id="183" name="直線コネクタ 182"/>
        <xdr:cNvCxnSpPr/>
      </xdr:nvCxnSpPr>
      <xdr:spPr>
        <a:xfrm>
          <a:off x="2908300" y="13342493"/>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140843</xdr:rowOff>
    </xdr:from>
    <xdr:to>
      <xdr:col>4</xdr:col>
      <xdr:colOff>155575</xdr:colOff>
      <xdr:row>77</xdr:row>
      <xdr:rowOff>151625</xdr:rowOff>
    </xdr:to>
    <xdr:cxnSp macro="">
      <xdr:nvCxnSpPr>
        <xdr:cNvPr id="186" name="直線コネクタ 185"/>
        <xdr:cNvCxnSpPr/>
      </xdr:nvCxnSpPr>
      <xdr:spPr>
        <a:xfrm flipV="1">
          <a:off x="2019300" y="13342493"/>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126555</xdr:rowOff>
    </xdr:from>
    <xdr:to>
      <xdr:col>2</xdr:col>
      <xdr:colOff>638175</xdr:colOff>
      <xdr:row>77</xdr:row>
      <xdr:rowOff>151625</xdr:rowOff>
    </xdr:to>
    <xdr:cxnSp macro="">
      <xdr:nvCxnSpPr>
        <xdr:cNvPr id="189" name="直線コネクタ 188"/>
        <xdr:cNvCxnSpPr/>
      </xdr:nvCxnSpPr>
      <xdr:spPr>
        <a:xfrm>
          <a:off x="1130300" y="13328205"/>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79147</xdr:rowOff>
    </xdr:from>
    <xdr:to>
      <xdr:col>6</xdr:col>
      <xdr:colOff>561975</xdr:colOff>
      <xdr:row>78</xdr:row>
      <xdr:rowOff>9297</xdr:rowOff>
    </xdr:to>
    <xdr:sp macro="" textlink="">
      <xdr:nvSpPr>
        <xdr:cNvPr id="199" name="円/楕円 198"/>
        <xdr:cNvSpPr/>
      </xdr:nvSpPr>
      <xdr:spPr>
        <a:xfrm>
          <a:off x="45847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102024</xdr:rowOff>
    </xdr:from>
    <xdr:ext cx="469744" cy="259045"/>
    <xdr:sp macro="" textlink="">
      <xdr:nvSpPr>
        <xdr:cNvPr id="200" name="維持補修費該当値テキスト"/>
        <xdr:cNvSpPr txBox="1"/>
      </xdr:nvSpPr>
      <xdr:spPr>
        <a:xfrm>
          <a:off x="4686300" y="1313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103645</xdr:rowOff>
    </xdr:from>
    <xdr:to>
      <xdr:col>5</xdr:col>
      <xdr:colOff>409575</xdr:colOff>
      <xdr:row>78</xdr:row>
      <xdr:rowOff>33795</xdr:rowOff>
    </xdr:to>
    <xdr:sp macro="" textlink="">
      <xdr:nvSpPr>
        <xdr:cNvPr id="201" name="円/楕円 200"/>
        <xdr:cNvSpPr/>
      </xdr:nvSpPr>
      <xdr:spPr>
        <a:xfrm>
          <a:off x="3746500" y="133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24922</xdr:rowOff>
    </xdr:from>
    <xdr:ext cx="469744" cy="259045"/>
    <xdr:sp macro="" textlink="">
      <xdr:nvSpPr>
        <xdr:cNvPr id="202" name="テキスト ボックス 201"/>
        <xdr:cNvSpPr txBox="1"/>
      </xdr:nvSpPr>
      <xdr:spPr>
        <a:xfrm>
          <a:off x="3562427" y="133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90043</xdr:rowOff>
    </xdr:from>
    <xdr:to>
      <xdr:col>4</xdr:col>
      <xdr:colOff>206375</xdr:colOff>
      <xdr:row>78</xdr:row>
      <xdr:rowOff>20193</xdr:rowOff>
    </xdr:to>
    <xdr:sp macro="" textlink="">
      <xdr:nvSpPr>
        <xdr:cNvPr id="203" name="円/楕円 202"/>
        <xdr:cNvSpPr/>
      </xdr:nvSpPr>
      <xdr:spPr>
        <a:xfrm>
          <a:off x="2857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36720</xdr:rowOff>
    </xdr:from>
    <xdr:ext cx="469744" cy="259045"/>
    <xdr:sp macro="" textlink="">
      <xdr:nvSpPr>
        <xdr:cNvPr id="204" name="テキスト ボックス 203"/>
        <xdr:cNvSpPr txBox="1"/>
      </xdr:nvSpPr>
      <xdr:spPr>
        <a:xfrm>
          <a:off x="2673427"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100825</xdr:rowOff>
    </xdr:from>
    <xdr:to>
      <xdr:col>3</xdr:col>
      <xdr:colOff>3175</xdr:colOff>
      <xdr:row>78</xdr:row>
      <xdr:rowOff>30975</xdr:rowOff>
    </xdr:to>
    <xdr:sp macro="" textlink="">
      <xdr:nvSpPr>
        <xdr:cNvPr id="205" name="円/楕円 204"/>
        <xdr:cNvSpPr/>
      </xdr:nvSpPr>
      <xdr:spPr>
        <a:xfrm>
          <a:off x="1968500" y="133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47502</xdr:rowOff>
    </xdr:from>
    <xdr:ext cx="469744" cy="259045"/>
    <xdr:sp macro="" textlink="">
      <xdr:nvSpPr>
        <xdr:cNvPr id="206" name="テキスト ボックス 205"/>
        <xdr:cNvSpPr txBox="1"/>
      </xdr:nvSpPr>
      <xdr:spPr>
        <a:xfrm>
          <a:off x="1784427" y="1307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75755</xdr:rowOff>
    </xdr:from>
    <xdr:to>
      <xdr:col>1</xdr:col>
      <xdr:colOff>485775</xdr:colOff>
      <xdr:row>78</xdr:row>
      <xdr:rowOff>5905</xdr:rowOff>
    </xdr:to>
    <xdr:sp macro="" textlink="">
      <xdr:nvSpPr>
        <xdr:cNvPr id="207" name="円/楕円 206"/>
        <xdr:cNvSpPr/>
      </xdr:nvSpPr>
      <xdr:spPr>
        <a:xfrm>
          <a:off x="1079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22432</xdr:rowOff>
    </xdr:from>
    <xdr:ext cx="469744" cy="259045"/>
    <xdr:sp macro="" textlink="">
      <xdr:nvSpPr>
        <xdr:cNvPr id="208" name="テキスト ボックス 207"/>
        <xdr:cNvSpPr txBox="1"/>
      </xdr:nvSpPr>
      <xdr:spPr>
        <a:xfrm>
          <a:off x="895427" y="130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11836</xdr:rowOff>
    </xdr:from>
    <xdr:to>
      <xdr:col>6</xdr:col>
      <xdr:colOff>511175</xdr:colOff>
      <xdr:row>96</xdr:row>
      <xdr:rowOff>52857</xdr:rowOff>
    </xdr:to>
    <xdr:cxnSp macro="">
      <xdr:nvCxnSpPr>
        <xdr:cNvPr id="238" name="直線コネクタ 237"/>
        <xdr:cNvCxnSpPr/>
      </xdr:nvCxnSpPr>
      <xdr:spPr>
        <a:xfrm flipV="1">
          <a:off x="3797300" y="1647103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52857</xdr:rowOff>
    </xdr:from>
    <xdr:to>
      <xdr:col>5</xdr:col>
      <xdr:colOff>358775</xdr:colOff>
      <xdr:row>96</xdr:row>
      <xdr:rowOff>147473</xdr:rowOff>
    </xdr:to>
    <xdr:cxnSp macro="">
      <xdr:nvCxnSpPr>
        <xdr:cNvPr id="241" name="直線コネクタ 240"/>
        <xdr:cNvCxnSpPr/>
      </xdr:nvCxnSpPr>
      <xdr:spPr>
        <a:xfrm flipV="1">
          <a:off x="2908300" y="16512057"/>
          <a:ext cx="889000" cy="9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147473</xdr:rowOff>
    </xdr:from>
    <xdr:to>
      <xdr:col>4</xdr:col>
      <xdr:colOff>155575</xdr:colOff>
      <xdr:row>97</xdr:row>
      <xdr:rowOff>22516</xdr:rowOff>
    </xdr:to>
    <xdr:cxnSp macro="">
      <xdr:nvCxnSpPr>
        <xdr:cNvPr id="244" name="直線コネクタ 243"/>
        <xdr:cNvCxnSpPr/>
      </xdr:nvCxnSpPr>
      <xdr:spPr>
        <a:xfrm flipV="1">
          <a:off x="2019300" y="16606673"/>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22516</xdr:rowOff>
    </xdr:from>
    <xdr:to>
      <xdr:col>2</xdr:col>
      <xdr:colOff>638175</xdr:colOff>
      <xdr:row>97</xdr:row>
      <xdr:rowOff>88545</xdr:rowOff>
    </xdr:to>
    <xdr:cxnSp macro="">
      <xdr:nvCxnSpPr>
        <xdr:cNvPr id="247" name="直線コネクタ 246"/>
        <xdr:cNvCxnSpPr/>
      </xdr:nvCxnSpPr>
      <xdr:spPr>
        <a:xfrm flipV="1">
          <a:off x="1130300" y="16653166"/>
          <a:ext cx="889000" cy="6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132486</xdr:rowOff>
    </xdr:from>
    <xdr:to>
      <xdr:col>6</xdr:col>
      <xdr:colOff>561975</xdr:colOff>
      <xdr:row>96</xdr:row>
      <xdr:rowOff>62636</xdr:rowOff>
    </xdr:to>
    <xdr:sp macro="" textlink="">
      <xdr:nvSpPr>
        <xdr:cNvPr id="257" name="円/楕円 256"/>
        <xdr:cNvSpPr/>
      </xdr:nvSpPr>
      <xdr:spPr>
        <a:xfrm>
          <a:off x="4584700" y="164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155363</xdr:rowOff>
    </xdr:from>
    <xdr:ext cx="599010" cy="259045"/>
    <xdr:sp macro="" textlink="">
      <xdr:nvSpPr>
        <xdr:cNvPr id="258" name="扶助費該当値テキスト"/>
        <xdr:cNvSpPr txBox="1"/>
      </xdr:nvSpPr>
      <xdr:spPr>
        <a:xfrm>
          <a:off x="4686300" y="1627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2057</xdr:rowOff>
    </xdr:from>
    <xdr:to>
      <xdr:col>5</xdr:col>
      <xdr:colOff>409575</xdr:colOff>
      <xdr:row>96</xdr:row>
      <xdr:rowOff>103657</xdr:rowOff>
    </xdr:to>
    <xdr:sp macro="" textlink="">
      <xdr:nvSpPr>
        <xdr:cNvPr id="259" name="円/楕円 258"/>
        <xdr:cNvSpPr/>
      </xdr:nvSpPr>
      <xdr:spPr>
        <a:xfrm>
          <a:off x="3746500" y="16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120184</xdr:rowOff>
    </xdr:from>
    <xdr:ext cx="534377" cy="259045"/>
    <xdr:sp macro="" textlink="">
      <xdr:nvSpPr>
        <xdr:cNvPr id="260" name="テキスト ボックス 259"/>
        <xdr:cNvSpPr txBox="1"/>
      </xdr:nvSpPr>
      <xdr:spPr>
        <a:xfrm>
          <a:off x="3530111" y="162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96673</xdr:rowOff>
    </xdr:from>
    <xdr:to>
      <xdr:col>4</xdr:col>
      <xdr:colOff>206375</xdr:colOff>
      <xdr:row>97</xdr:row>
      <xdr:rowOff>26823</xdr:rowOff>
    </xdr:to>
    <xdr:sp macro="" textlink="">
      <xdr:nvSpPr>
        <xdr:cNvPr id="261" name="円/楕円 260"/>
        <xdr:cNvSpPr/>
      </xdr:nvSpPr>
      <xdr:spPr>
        <a:xfrm>
          <a:off x="2857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43350</xdr:rowOff>
    </xdr:from>
    <xdr:ext cx="534377" cy="259045"/>
    <xdr:sp macro="" textlink="">
      <xdr:nvSpPr>
        <xdr:cNvPr id="262" name="テキスト ボックス 261"/>
        <xdr:cNvSpPr txBox="1"/>
      </xdr:nvSpPr>
      <xdr:spPr>
        <a:xfrm>
          <a:off x="2641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143166</xdr:rowOff>
    </xdr:from>
    <xdr:to>
      <xdr:col>3</xdr:col>
      <xdr:colOff>3175</xdr:colOff>
      <xdr:row>97</xdr:row>
      <xdr:rowOff>73316</xdr:rowOff>
    </xdr:to>
    <xdr:sp macro="" textlink="">
      <xdr:nvSpPr>
        <xdr:cNvPr id="263" name="円/楕円 262"/>
        <xdr:cNvSpPr/>
      </xdr:nvSpPr>
      <xdr:spPr>
        <a:xfrm>
          <a:off x="1968500" y="166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89843</xdr:rowOff>
    </xdr:from>
    <xdr:ext cx="534377" cy="259045"/>
    <xdr:sp macro="" textlink="">
      <xdr:nvSpPr>
        <xdr:cNvPr id="264" name="テキスト ボックス 263"/>
        <xdr:cNvSpPr txBox="1"/>
      </xdr:nvSpPr>
      <xdr:spPr>
        <a:xfrm>
          <a:off x="1752111" y="1637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37745</xdr:rowOff>
    </xdr:from>
    <xdr:to>
      <xdr:col>1</xdr:col>
      <xdr:colOff>485775</xdr:colOff>
      <xdr:row>97</xdr:row>
      <xdr:rowOff>139345</xdr:rowOff>
    </xdr:to>
    <xdr:sp macro="" textlink="">
      <xdr:nvSpPr>
        <xdr:cNvPr id="265" name="円/楕円 264"/>
        <xdr:cNvSpPr/>
      </xdr:nvSpPr>
      <xdr:spPr>
        <a:xfrm>
          <a:off x="1079500" y="166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155872</xdr:rowOff>
    </xdr:from>
    <xdr:ext cx="534377" cy="259045"/>
    <xdr:sp macro="" textlink="">
      <xdr:nvSpPr>
        <xdr:cNvPr id="266" name="テキスト ボックス 265"/>
        <xdr:cNvSpPr txBox="1"/>
      </xdr:nvSpPr>
      <xdr:spPr>
        <a:xfrm>
          <a:off x="863111" y="164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117773</xdr:rowOff>
    </xdr:from>
    <xdr:to>
      <xdr:col>15</xdr:col>
      <xdr:colOff>180975</xdr:colOff>
      <xdr:row>35</xdr:row>
      <xdr:rowOff>150873</xdr:rowOff>
    </xdr:to>
    <xdr:cxnSp macro="">
      <xdr:nvCxnSpPr>
        <xdr:cNvPr id="299" name="直線コネクタ 298"/>
        <xdr:cNvCxnSpPr/>
      </xdr:nvCxnSpPr>
      <xdr:spPr>
        <a:xfrm flipV="1">
          <a:off x="9639300" y="6118523"/>
          <a:ext cx="8382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144196</xdr:rowOff>
    </xdr:from>
    <xdr:to>
      <xdr:col>14</xdr:col>
      <xdr:colOff>28575</xdr:colOff>
      <xdr:row>35</xdr:row>
      <xdr:rowOff>150873</xdr:rowOff>
    </xdr:to>
    <xdr:cxnSp macro="">
      <xdr:nvCxnSpPr>
        <xdr:cNvPr id="302" name="直線コネクタ 301"/>
        <xdr:cNvCxnSpPr/>
      </xdr:nvCxnSpPr>
      <xdr:spPr>
        <a:xfrm>
          <a:off x="8750300" y="6144946"/>
          <a:ext cx="889000" cy="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144196</xdr:rowOff>
    </xdr:from>
    <xdr:to>
      <xdr:col>12</xdr:col>
      <xdr:colOff>511175</xdr:colOff>
      <xdr:row>36</xdr:row>
      <xdr:rowOff>7493</xdr:rowOff>
    </xdr:to>
    <xdr:cxnSp macro="">
      <xdr:nvCxnSpPr>
        <xdr:cNvPr id="305" name="直線コネクタ 304"/>
        <xdr:cNvCxnSpPr/>
      </xdr:nvCxnSpPr>
      <xdr:spPr>
        <a:xfrm flipV="1">
          <a:off x="7861300" y="614494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168418</xdr:rowOff>
    </xdr:from>
    <xdr:to>
      <xdr:col>11</xdr:col>
      <xdr:colOff>307975</xdr:colOff>
      <xdr:row>36</xdr:row>
      <xdr:rowOff>7493</xdr:rowOff>
    </xdr:to>
    <xdr:cxnSp macro="">
      <xdr:nvCxnSpPr>
        <xdr:cNvPr id="308" name="直線コネクタ 307"/>
        <xdr:cNvCxnSpPr/>
      </xdr:nvCxnSpPr>
      <xdr:spPr>
        <a:xfrm>
          <a:off x="6972300" y="6169168"/>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66973</xdr:rowOff>
    </xdr:from>
    <xdr:to>
      <xdr:col>15</xdr:col>
      <xdr:colOff>231775</xdr:colOff>
      <xdr:row>35</xdr:row>
      <xdr:rowOff>168573</xdr:rowOff>
    </xdr:to>
    <xdr:sp macro="" textlink="">
      <xdr:nvSpPr>
        <xdr:cNvPr id="318" name="円/楕円 317"/>
        <xdr:cNvSpPr/>
      </xdr:nvSpPr>
      <xdr:spPr>
        <a:xfrm>
          <a:off x="10426700" y="60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89850</xdr:rowOff>
    </xdr:from>
    <xdr:ext cx="534377" cy="259045"/>
    <xdr:sp macro="" textlink="">
      <xdr:nvSpPr>
        <xdr:cNvPr id="319" name="補助費等該当値テキスト"/>
        <xdr:cNvSpPr txBox="1"/>
      </xdr:nvSpPr>
      <xdr:spPr>
        <a:xfrm>
          <a:off x="10528300" y="591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100073</xdr:rowOff>
    </xdr:from>
    <xdr:to>
      <xdr:col>14</xdr:col>
      <xdr:colOff>79375</xdr:colOff>
      <xdr:row>36</xdr:row>
      <xdr:rowOff>30223</xdr:rowOff>
    </xdr:to>
    <xdr:sp macro="" textlink="">
      <xdr:nvSpPr>
        <xdr:cNvPr id="320" name="円/楕円 319"/>
        <xdr:cNvSpPr/>
      </xdr:nvSpPr>
      <xdr:spPr>
        <a:xfrm>
          <a:off x="9588500" y="61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46750</xdr:rowOff>
    </xdr:from>
    <xdr:ext cx="534377" cy="259045"/>
    <xdr:sp macro="" textlink="">
      <xdr:nvSpPr>
        <xdr:cNvPr id="321" name="テキスト ボックス 320"/>
        <xdr:cNvSpPr txBox="1"/>
      </xdr:nvSpPr>
      <xdr:spPr>
        <a:xfrm>
          <a:off x="9372111" y="58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93396</xdr:rowOff>
    </xdr:from>
    <xdr:to>
      <xdr:col>12</xdr:col>
      <xdr:colOff>561975</xdr:colOff>
      <xdr:row>36</xdr:row>
      <xdr:rowOff>23546</xdr:rowOff>
    </xdr:to>
    <xdr:sp macro="" textlink="">
      <xdr:nvSpPr>
        <xdr:cNvPr id="322" name="円/楕円 321"/>
        <xdr:cNvSpPr/>
      </xdr:nvSpPr>
      <xdr:spPr>
        <a:xfrm>
          <a:off x="86995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40073</xdr:rowOff>
    </xdr:from>
    <xdr:ext cx="534377" cy="259045"/>
    <xdr:sp macro="" textlink="">
      <xdr:nvSpPr>
        <xdr:cNvPr id="323" name="テキスト ボックス 322"/>
        <xdr:cNvSpPr txBox="1"/>
      </xdr:nvSpPr>
      <xdr:spPr>
        <a:xfrm>
          <a:off x="8483111" y="58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128143</xdr:rowOff>
    </xdr:from>
    <xdr:to>
      <xdr:col>11</xdr:col>
      <xdr:colOff>358775</xdr:colOff>
      <xdr:row>36</xdr:row>
      <xdr:rowOff>58293</xdr:rowOff>
    </xdr:to>
    <xdr:sp macro="" textlink="">
      <xdr:nvSpPr>
        <xdr:cNvPr id="324" name="円/楕円 323"/>
        <xdr:cNvSpPr/>
      </xdr:nvSpPr>
      <xdr:spPr>
        <a:xfrm>
          <a:off x="7810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74820</xdr:rowOff>
    </xdr:from>
    <xdr:ext cx="534377" cy="259045"/>
    <xdr:sp macro="" textlink="">
      <xdr:nvSpPr>
        <xdr:cNvPr id="325" name="テキスト ボックス 324"/>
        <xdr:cNvSpPr txBox="1"/>
      </xdr:nvSpPr>
      <xdr:spPr>
        <a:xfrm>
          <a:off x="7594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117618</xdr:rowOff>
    </xdr:from>
    <xdr:to>
      <xdr:col>10</xdr:col>
      <xdr:colOff>155575</xdr:colOff>
      <xdr:row>36</xdr:row>
      <xdr:rowOff>47768</xdr:rowOff>
    </xdr:to>
    <xdr:sp macro="" textlink="">
      <xdr:nvSpPr>
        <xdr:cNvPr id="326" name="円/楕円 325"/>
        <xdr:cNvSpPr/>
      </xdr:nvSpPr>
      <xdr:spPr>
        <a:xfrm>
          <a:off x="6921500" y="6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64295</xdr:rowOff>
    </xdr:from>
    <xdr:ext cx="534377" cy="259045"/>
    <xdr:sp macro="" textlink="">
      <xdr:nvSpPr>
        <xdr:cNvPr id="327" name="テキスト ボックス 326"/>
        <xdr:cNvSpPr txBox="1"/>
      </xdr:nvSpPr>
      <xdr:spPr>
        <a:xfrm>
          <a:off x="6705111" y="58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27769</xdr:rowOff>
    </xdr:from>
    <xdr:to>
      <xdr:col>15</xdr:col>
      <xdr:colOff>180975</xdr:colOff>
      <xdr:row>58</xdr:row>
      <xdr:rowOff>42302</xdr:rowOff>
    </xdr:to>
    <xdr:cxnSp macro="">
      <xdr:nvCxnSpPr>
        <xdr:cNvPr id="354" name="直線コネクタ 353"/>
        <xdr:cNvCxnSpPr/>
      </xdr:nvCxnSpPr>
      <xdr:spPr>
        <a:xfrm>
          <a:off x="9639300" y="9971869"/>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14436</xdr:rowOff>
    </xdr:from>
    <xdr:to>
      <xdr:col>14</xdr:col>
      <xdr:colOff>28575</xdr:colOff>
      <xdr:row>58</xdr:row>
      <xdr:rowOff>27769</xdr:rowOff>
    </xdr:to>
    <xdr:cxnSp macro="">
      <xdr:nvCxnSpPr>
        <xdr:cNvPr id="357" name="直線コネクタ 356"/>
        <xdr:cNvCxnSpPr/>
      </xdr:nvCxnSpPr>
      <xdr:spPr>
        <a:xfrm>
          <a:off x="8750300" y="9958536"/>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14436</xdr:rowOff>
    </xdr:from>
    <xdr:to>
      <xdr:col>12</xdr:col>
      <xdr:colOff>511175</xdr:colOff>
      <xdr:row>58</xdr:row>
      <xdr:rowOff>59496</xdr:rowOff>
    </xdr:to>
    <xdr:cxnSp macro="">
      <xdr:nvCxnSpPr>
        <xdr:cNvPr id="360" name="直線コネクタ 359"/>
        <xdr:cNvCxnSpPr/>
      </xdr:nvCxnSpPr>
      <xdr:spPr>
        <a:xfrm flipV="1">
          <a:off x="7861300" y="9958536"/>
          <a:ext cx="889000" cy="4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59496</xdr:rowOff>
    </xdr:from>
    <xdr:to>
      <xdr:col>11</xdr:col>
      <xdr:colOff>307975</xdr:colOff>
      <xdr:row>58</xdr:row>
      <xdr:rowOff>78464</xdr:rowOff>
    </xdr:to>
    <xdr:cxnSp macro="">
      <xdr:nvCxnSpPr>
        <xdr:cNvPr id="363" name="直線コネクタ 362"/>
        <xdr:cNvCxnSpPr/>
      </xdr:nvCxnSpPr>
      <xdr:spPr>
        <a:xfrm flipV="1">
          <a:off x="6972300" y="10003596"/>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162952</xdr:rowOff>
    </xdr:from>
    <xdr:to>
      <xdr:col>15</xdr:col>
      <xdr:colOff>231775</xdr:colOff>
      <xdr:row>58</xdr:row>
      <xdr:rowOff>93102</xdr:rowOff>
    </xdr:to>
    <xdr:sp macro="" textlink="">
      <xdr:nvSpPr>
        <xdr:cNvPr id="373" name="円/楕円 372"/>
        <xdr:cNvSpPr/>
      </xdr:nvSpPr>
      <xdr:spPr>
        <a:xfrm>
          <a:off x="10426700" y="99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122329</xdr:rowOff>
    </xdr:from>
    <xdr:ext cx="599010" cy="259045"/>
    <xdr:sp macro="" textlink="">
      <xdr:nvSpPr>
        <xdr:cNvPr id="374" name="普通建設事業費該当値テキスト"/>
        <xdr:cNvSpPr txBox="1"/>
      </xdr:nvSpPr>
      <xdr:spPr>
        <a:xfrm>
          <a:off x="10528300" y="972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148419</xdr:rowOff>
    </xdr:from>
    <xdr:to>
      <xdr:col>14</xdr:col>
      <xdr:colOff>79375</xdr:colOff>
      <xdr:row>58</xdr:row>
      <xdr:rowOff>78569</xdr:rowOff>
    </xdr:to>
    <xdr:sp macro="" textlink="">
      <xdr:nvSpPr>
        <xdr:cNvPr id="375" name="円/楕円 374"/>
        <xdr:cNvSpPr/>
      </xdr:nvSpPr>
      <xdr:spPr>
        <a:xfrm>
          <a:off x="9588500" y="99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95096</xdr:rowOff>
    </xdr:from>
    <xdr:ext cx="599010" cy="259045"/>
    <xdr:sp macro="" textlink="">
      <xdr:nvSpPr>
        <xdr:cNvPr id="376" name="テキスト ボックス 375"/>
        <xdr:cNvSpPr txBox="1"/>
      </xdr:nvSpPr>
      <xdr:spPr>
        <a:xfrm>
          <a:off x="9339794" y="969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135086</xdr:rowOff>
    </xdr:from>
    <xdr:to>
      <xdr:col>12</xdr:col>
      <xdr:colOff>561975</xdr:colOff>
      <xdr:row>58</xdr:row>
      <xdr:rowOff>65236</xdr:rowOff>
    </xdr:to>
    <xdr:sp macro="" textlink="">
      <xdr:nvSpPr>
        <xdr:cNvPr id="377" name="円/楕円 376"/>
        <xdr:cNvSpPr/>
      </xdr:nvSpPr>
      <xdr:spPr>
        <a:xfrm>
          <a:off x="8699500" y="99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81763</xdr:rowOff>
    </xdr:from>
    <xdr:ext cx="599010" cy="259045"/>
    <xdr:sp macro="" textlink="">
      <xdr:nvSpPr>
        <xdr:cNvPr id="378" name="テキスト ボックス 377"/>
        <xdr:cNvSpPr txBox="1"/>
      </xdr:nvSpPr>
      <xdr:spPr>
        <a:xfrm>
          <a:off x="8450794" y="96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8696</xdr:rowOff>
    </xdr:from>
    <xdr:to>
      <xdr:col>11</xdr:col>
      <xdr:colOff>358775</xdr:colOff>
      <xdr:row>58</xdr:row>
      <xdr:rowOff>110296</xdr:rowOff>
    </xdr:to>
    <xdr:sp macro="" textlink="">
      <xdr:nvSpPr>
        <xdr:cNvPr id="379" name="円/楕円 378"/>
        <xdr:cNvSpPr/>
      </xdr:nvSpPr>
      <xdr:spPr>
        <a:xfrm>
          <a:off x="7810500" y="99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126823</xdr:rowOff>
    </xdr:from>
    <xdr:ext cx="534377" cy="259045"/>
    <xdr:sp macro="" textlink="">
      <xdr:nvSpPr>
        <xdr:cNvPr id="380" name="テキスト ボックス 379"/>
        <xdr:cNvSpPr txBox="1"/>
      </xdr:nvSpPr>
      <xdr:spPr>
        <a:xfrm>
          <a:off x="7594111" y="97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27664</xdr:rowOff>
    </xdr:from>
    <xdr:to>
      <xdr:col>10</xdr:col>
      <xdr:colOff>155575</xdr:colOff>
      <xdr:row>58</xdr:row>
      <xdr:rowOff>129264</xdr:rowOff>
    </xdr:to>
    <xdr:sp macro="" textlink="">
      <xdr:nvSpPr>
        <xdr:cNvPr id="381" name="円/楕円 380"/>
        <xdr:cNvSpPr/>
      </xdr:nvSpPr>
      <xdr:spPr>
        <a:xfrm>
          <a:off x="6921500" y="99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120391</xdr:rowOff>
    </xdr:from>
    <xdr:ext cx="534377" cy="259045"/>
    <xdr:sp macro="" textlink="">
      <xdr:nvSpPr>
        <xdr:cNvPr id="382" name="テキスト ボックス 381"/>
        <xdr:cNvSpPr txBox="1"/>
      </xdr:nvSpPr>
      <xdr:spPr>
        <a:xfrm>
          <a:off x="6705111" y="1006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163646</xdr:rowOff>
    </xdr:from>
    <xdr:to>
      <xdr:col>15</xdr:col>
      <xdr:colOff>180975</xdr:colOff>
      <xdr:row>79</xdr:row>
      <xdr:rowOff>1936</xdr:rowOff>
    </xdr:to>
    <xdr:cxnSp macro="">
      <xdr:nvCxnSpPr>
        <xdr:cNvPr id="411" name="直線コネクタ 410"/>
        <xdr:cNvCxnSpPr/>
      </xdr:nvCxnSpPr>
      <xdr:spPr>
        <a:xfrm flipV="1">
          <a:off x="9639300" y="13536746"/>
          <a:ext cx="8382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112846</xdr:rowOff>
    </xdr:from>
    <xdr:to>
      <xdr:col>15</xdr:col>
      <xdr:colOff>231775</xdr:colOff>
      <xdr:row>79</xdr:row>
      <xdr:rowOff>42996</xdr:rowOff>
    </xdr:to>
    <xdr:sp macro="" textlink="">
      <xdr:nvSpPr>
        <xdr:cNvPr id="421" name="円/楕円 420"/>
        <xdr:cNvSpPr/>
      </xdr:nvSpPr>
      <xdr:spPr>
        <a:xfrm>
          <a:off x="10426700" y="134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72223</xdr:rowOff>
    </xdr:from>
    <xdr:ext cx="534377" cy="259045"/>
    <xdr:sp macro="" textlink="">
      <xdr:nvSpPr>
        <xdr:cNvPr id="422" name="普通建設事業費 （ うち新規整備　）該当値テキスト"/>
        <xdr:cNvSpPr txBox="1"/>
      </xdr:nvSpPr>
      <xdr:spPr>
        <a:xfrm>
          <a:off x="10528300" y="132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122586</xdr:rowOff>
    </xdr:from>
    <xdr:to>
      <xdr:col>14</xdr:col>
      <xdr:colOff>79375</xdr:colOff>
      <xdr:row>79</xdr:row>
      <xdr:rowOff>52736</xdr:rowOff>
    </xdr:to>
    <xdr:sp macro="" textlink="">
      <xdr:nvSpPr>
        <xdr:cNvPr id="423" name="円/楕円 422"/>
        <xdr:cNvSpPr/>
      </xdr:nvSpPr>
      <xdr:spPr>
        <a:xfrm>
          <a:off x="9588500" y="134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43863</xdr:rowOff>
    </xdr:from>
    <xdr:ext cx="534377" cy="259045"/>
    <xdr:sp macro="" textlink="">
      <xdr:nvSpPr>
        <xdr:cNvPr id="424" name="テキスト ボックス 423"/>
        <xdr:cNvSpPr txBox="1"/>
      </xdr:nvSpPr>
      <xdr:spPr>
        <a:xfrm>
          <a:off x="9372111" y="135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164388</xdr:rowOff>
    </xdr:from>
    <xdr:to>
      <xdr:col>15</xdr:col>
      <xdr:colOff>180975</xdr:colOff>
      <xdr:row>97</xdr:row>
      <xdr:rowOff>7142</xdr:rowOff>
    </xdr:to>
    <xdr:cxnSp macro="">
      <xdr:nvCxnSpPr>
        <xdr:cNvPr id="453" name="直線コネクタ 452"/>
        <xdr:cNvCxnSpPr/>
      </xdr:nvCxnSpPr>
      <xdr:spPr>
        <a:xfrm>
          <a:off x="9639300" y="16452138"/>
          <a:ext cx="838200" cy="18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127792</xdr:rowOff>
    </xdr:from>
    <xdr:to>
      <xdr:col>15</xdr:col>
      <xdr:colOff>231775</xdr:colOff>
      <xdr:row>97</xdr:row>
      <xdr:rowOff>57942</xdr:rowOff>
    </xdr:to>
    <xdr:sp macro="" textlink="">
      <xdr:nvSpPr>
        <xdr:cNvPr id="463" name="円/楕円 462"/>
        <xdr:cNvSpPr/>
      </xdr:nvSpPr>
      <xdr:spPr>
        <a:xfrm>
          <a:off x="10426700" y="165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150669</xdr:rowOff>
    </xdr:from>
    <xdr:ext cx="534377" cy="259045"/>
    <xdr:sp macro="" textlink="">
      <xdr:nvSpPr>
        <xdr:cNvPr id="464" name="普通建設事業費 （ うち更新整備　）該当値テキスト"/>
        <xdr:cNvSpPr txBox="1"/>
      </xdr:nvSpPr>
      <xdr:spPr>
        <a:xfrm>
          <a:off x="10528300" y="164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113588</xdr:rowOff>
    </xdr:from>
    <xdr:to>
      <xdr:col>14</xdr:col>
      <xdr:colOff>79375</xdr:colOff>
      <xdr:row>96</xdr:row>
      <xdr:rowOff>43738</xdr:rowOff>
    </xdr:to>
    <xdr:sp macro="" textlink="">
      <xdr:nvSpPr>
        <xdr:cNvPr id="465" name="円/楕円 464"/>
        <xdr:cNvSpPr/>
      </xdr:nvSpPr>
      <xdr:spPr>
        <a:xfrm>
          <a:off x="9588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60265</xdr:rowOff>
    </xdr:from>
    <xdr:ext cx="534377" cy="259045"/>
    <xdr:sp macro="" textlink="">
      <xdr:nvSpPr>
        <xdr:cNvPr id="466" name="テキスト ボックス 465"/>
        <xdr:cNvSpPr txBox="1"/>
      </xdr:nvSpPr>
      <xdr:spPr>
        <a:xfrm>
          <a:off x="9372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89874</xdr:rowOff>
    </xdr:from>
    <xdr:to>
      <xdr:col>23</xdr:col>
      <xdr:colOff>517525</xdr:colOff>
      <xdr:row>38</xdr:row>
      <xdr:rowOff>112716</xdr:rowOff>
    </xdr:to>
    <xdr:cxnSp macro="">
      <xdr:nvCxnSpPr>
        <xdr:cNvPr id="493" name="直線コネクタ 492"/>
        <xdr:cNvCxnSpPr/>
      </xdr:nvCxnSpPr>
      <xdr:spPr>
        <a:xfrm flipV="1">
          <a:off x="15481300" y="6604974"/>
          <a:ext cx="8382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112716</xdr:rowOff>
    </xdr:from>
    <xdr:to>
      <xdr:col>22</xdr:col>
      <xdr:colOff>365125</xdr:colOff>
      <xdr:row>38</xdr:row>
      <xdr:rowOff>131104</xdr:rowOff>
    </xdr:to>
    <xdr:cxnSp macro="">
      <xdr:nvCxnSpPr>
        <xdr:cNvPr id="496" name="直線コネクタ 495"/>
        <xdr:cNvCxnSpPr/>
      </xdr:nvCxnSpPr>
      <xdr:spPr>
        <a:xfrm flipV="1">
          <a:off x="14592300" y="6627816"/>
          <a:ext cx="8890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127374</xdr:rowOff>
    </xdr:from>
    <xdr:to>
      <xdr:col>21</xdr:col>
      <xdr:colOff>161925</xdr:colOff>
      <xdr:row>38</xdr:row>
      <xdr:rowOff>131104</xdr:rowOff>
    </xdr:to>
    <xdr:cxnSp macro="">
      <xdr:nvCxnSpPr>
        <xdr:cNvPr id="499" name="直線コネクタ 498"/>
        <xdr:cNvCxnSpPr/>
      </xdr:nvCxnSpPr>
      <xdr:spPr>
        <a:xfrm>
          <a:off x="13703300" y="6642474"/>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121590</xdr:rowOff>
    </xdr:from>
    <xdr:to>
      <xdr:col>19</xdr:col>
      <xdr:colOff>644525</xdr:colOff>
      <xdr:row>38</xdr:row>
      <xdr:rowOff>127374</xdr:rowOff>
    </xdr:to>
    <xdr:cxnSp macro="">
      <xdr:nvCxnSpPr>
        <xdr:cNvPr id="502" name="直線コネクタ 501"/>
        <xdr:cNvCxnSpPr/>
      </xdr:nvCxnSpPr>
      <xdr:spPr>
        <a:xfrm>
          <a:off x="12814300" y="6636690"/>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39074</xdr:rowOff>
    </xdr:from>
    <xdr:to>
      <xdr:col>23</xdr:col>
      <xdr:colOff>568325</xdr:colOff>
      <xdr:row>38</xdr:row>
      <xdr:rowOff>140674</xdr:rowOff>
    </xdr:to>
    <xdr:sp macro="" textlink="">
      <xdr:nvSpPr>
        <xdr:cNvPr id="512" name="円/楕円 511"/>
        <xdr:cNvSpPr/>
      </xdr:nvSpPr>
      <xdr:spPr>
        <a:xfrm>
          <a:off x="16268700" y="65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169901</xdr:rowOff>
    </xdr:from>
    <xdr:ext cx="534377" cy="259045"/>
    <xdr:sp macro="" textlink="">
      <xdr:nvSpPr>
        <xdr:cNvPr id="513" name="災害復旧事業費該当値テキスト"/>
        <xdr:cNvSpPr txBox="1"/>
      </xdr:nvSpPr>
      <xdr:spPr>
        <a:xfrm>
          <a:off x="16370300" y="63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61916</xdr:rowOff>
    </xdr:from>
    <xdr:to>
      <xdr:col>22</xdr:col>
      <xdr:colOff>415925</xdr:colOff>
      <xdr:row>38</xdr:row>
      <xdr:rowOff>163516</xdr:rowOff>
    </xdr:to>
    <xdr:sp macro="" textlink="">
      <xdr:nvSpPr>
        <xdr:cNvPr id="514" name="円/楕円 513"/>
        <xdr:cNvSpPr/>
      </xdr:nvSpPr>
      <xdr:spPr>
        <a:xfrm>
          <a:off x="15430500" y="65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154643</xdr:rowOff>
    </xdr:from>
    <xdr:ext cx="469744" cy="259045"/>
    <xdr:sp macro="" textlink="">
      <xdr:nvSpPr>
        <xdr:cNvPr id="515" name="テキスト ボックス 514"/>
        <xdr:cNvSpPr txBox="1"/>
      </xdr:nvSpPr>
      <xdr:spPr>
        <a:xfrm>
          <a:off x="15246427" y="666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80304</xdr:rowOff>
    </xdr:from>
    <xdr:to>
      <xdr:col>21</xdr:col>
      <xdr:colOff>212725</xdr:colOff>
      <xdr:row>39</xdr:row>
      <xdr:rowOff>10454</xdr:rowOff>
    </xdr:to>
    <xdr:sp macro="" textlink="">
      <xdr:nvSpPr>
        <xdr:cNvPr id="516" name="円/楕円 515"/>
        <xdr:cNvSpPr/>
      </xdr:nvSpPr>
      <xdr:spPr>
        <a:xfrm>
          <a:off x="14541500" y="65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1581</xdr:rowOff>
    </xdr:from>
    <xdr:ext cx="469744" cy="259045"/>
    <xdr:sp macro="" textlink="">
      <xdr:nvSpPr>
        <xdr:cNvPr id="517" name="テキスト ボックス 516"/>
        <xdr:cNvSpPr txBox="1"/>
      </xdr:nvSpPr>
      <xdr:spPr>
        <a:xfrm>
          <a:off x="14357427" y="66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76574</xdr:rowOff>
    </xdr:from>
    <xdr:to>
      <xdr:col>20</xdr:col>
      <xdr:colOff>9525</xdr:colOff>
      <xdr:row>39</xdr:row>
      <xdr:rowOff>6724</xdr:rowOff>
    </xdr:to>
    <xdr:sp macro="" textlink="">
      <xdr:nvSpPr>
        <xdr:cNvPr id="518" name="円/楕円 517"/>
        <xdr:cNvSpPr/>
      </xdr:nvSpPr>
      <xdr:spPr>
        <a:xfrm>
          <a:off x="13652500" y="6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169301</xdr:rowOff>
    </xdr:from>
    <xdr:ext cx="469744" cy="259045"/>
    <xdr:sp macro="" textlink="">
      <xdr:nvSpPr>
        <xdr:cNvPr id="519" name="テキスト ボックス 518"/>
        <xdr:cNvSpPr txBox="1"/>
      </xdr:nvSpPr>
      <xdr:spPr>
        <a:xfrm>
          <a:off x="13468427" y="668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70790</xdr:rowOff>
    </xdr:from>
    <xdr:to>
      <xdr:col>18</xdr:col>
      <xdr:colOff>492125</xdr:colOff>
      <xdr:row>39</xdr:row>
      <xdr:rowOff>940</xdr:rowOff>
    </xdr:to>
    <xdr:sp macro="" textlink="">
      <xdr:nvSpPr>
        <xdr:cNvPr id="520" name="円/楕円 519"/>
        <xdr:cNvSpPr/>
      </xdr:nvSpPr>
      <xdr:spPr>
        <a:xfrm>
          <a:off x="12763500" y="65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163517</xdr:rowOff>
    </xdr:from>
    <xdr:ext cx="469744" cy="259045"/>
    <xdr:sp macro="" textlink="">
      <xdr:nvSpPr>
        <xdr:cNvPr id="521" name="テキスト ボックス 520"/>
        <xdr:cNvSpPr txBox="1"/>
      </xdr:nvSpPr>
      <xdr:spPr>
        <a:xfrm>
          <a:off x="12579427" y="66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102896</xdr:rowOff>
    </xdr:from>
    <xdr:to>
      <xdr:col>23</xdr:col>
      <xdr:colOff>517525</xdr:colOff>
      <xdr:row>77</xdr:row>
      <xdr:rowOff>108755</xdr:rowOff>
    </xdr:to>
    <xdr:cxnSp macro="">
      <xdr:nvCxnSpPr>
        <xdr:cNvPr id="605" name="直線コネクタ 604"/>
        <xdr:cNvCxnSpPr/>
      </xdr:nvCxnSpPr>
      <xdr:spPr>
        <a:xfrm>
          <a:off x="15481300" y="13304546"/>
          <a:ext cx="8382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93314</xdr:rowOff>
    </xdr:from>
    <xdr:to>
      <xdr:col>22</xdr:col>
      <xdr:colOff>365125</xdr:colOff>
      <xdr:row>77</xdr:row>
      <xdr:rowOff>102896</xdr:rowOff>
    </xdr:to>
    <xdr:cxnSp macro="">
      <xdr:nvCxnSpPr>
        <xdr:cNvPr id="608" name="直線コネクタ 607"/>
        <xdr:cNvCxnSpPr/>
      </xdr:nvCxnSpPr>
      <xdr:spPr>
        <a:xfrm>
          <a:off x="14592300" y="1329496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45247</xdr:rowOff>
    </xdr:from>
    <xdr:to>
      <xdr:col>21</xdr:col>
      <xdr:colOff>161925</xdr:colOff>
      <xdr:row>77</xdr:row>
      <xdr:rowOff>93314</xdr:rowOff>
    </xdr:to>
    <xdr:cxnSp macro="">
      <xdr:nvCxnSpPr>
        <xdr:cNvPr id="611" name="直線コネクタ 610"/>
        <xdr:cNvCxnSpPr/>
      </xdr:nvCxnSpPr>
      <xdr:spPr>
        <a:xfrm>
          <a:off x="13703300" y="13246897"/>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45247</xdr:rowOff>
    </xdr:from>
    <xdr:to>
      <xdr:col>19</xdr:col>
      <xdr:colOff>644525</xdr:colOff>
      <xdr:row>77</xdr:row>
      <xdr:rowOff>86962</xdr:rowOff>
    </xdr:to>
    <xdr:cxnSp macro="">
      <xdr:nvCxnSpPr>
        <xdr:cNvPr id="614" name="直線コネクタ 613"/>
        <xdr:cNvCxnSpPr/>
      </xdr:nvCxnSpPr>
      <xdr:spPr>
        <a:xfrm flipV="1">
          <a:off x="12814300" y="13246897"/>
          <a:ext cx="889000" cy="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57955</xdr:rowOff>
    </xdr:from>
    <xdr:to>
      <xdr:col>23</xdr:col>
      <xdr:colOff>568325</xdr:colOff>
      <xdr:row>77</xdr:row>
      <xdr:rowOff>159555</xdr:rowOff>
    </xdr:to>
    <xdr:sp macro="" textlink="">
      <xdr:nvSpPr>
        <xdr:cNvPr id="624" name="円/楕円 623"/>
        <xdr:cNvSpPr/>
      </xdr:nvSpPr>
      <xdr:spPr>
        <a:xfrm>
          <a:off x="16268700" y="132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80832</xdr:rowOff>
    </xdr:from>
    <xdr:ext cx="534377" cy="259045"/>
    <xdr:sp macro="" textlink="">
      <xdr:nvSpPr>
        <xdr:cNvPr id="625" name="公債費該当値テキスト"/>
        <xdr:cNvSpPr txBox="1"/>
      </xdr:nvSpPr>
      <xdr:spPr>
        <a:xfrm>
          <a:off x="16370300" y="131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52096</xdr:rowOff>
    </xdr:from>
    <xdr:to>
      <xdr:col>22</xdr:col>
      <xdr:colOff>415925</xdr:colOff>
      <xdr:row>77</xdr:row>
      <xdr:rowOff>153696</xdr:rowOff>
    </xdr:to>
    <xdr:sp macro="" textlink="">
      <xdr:nvSpPr>
        <xdr:cNvPr id="626" name="円/楕円 625"/>
        <xdr:cNvSpPr/>
      </xdr:nvSpPr>
      <xdr:spPr>
        <a:xfrm>
          <a:off x="15430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170223</xdr:rowOff>
    </xdr:from>
    <xdr:ext cx="534377" cy="259045"/>
    <xdr:sp macro="" textlink="">
      <xdr:nvSpPr>
        <xdr:cNvPr id="627" name="テキスト ボックス 626"/>
        <xdr:cNvSpPr txBox="1"/>
      </xdr:nvSpPr>
      <xdr:spPr>
        <a:xfrm>
          <a:off x="15214111" y="130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42514</xdr:rowOff>
    </xdr:from>
    <xdr:to>
      <xdr:col>21</xdr:col>
      <xdr:colOff>212725</xdr:colOff>
      <xdr:row>77</xdr:row>
      <xdr:rowOff>144114</xdr:rowOff>
    </xdr:to>
    <xdr:sp macro="" textlink="">
      <xdr:nvSpPr>
        <xdr:cNvPr id="628" name="円/楕円 627"/>
        <xdr:cNvSpPr/>
      </xdr:nvSpPr>
      <xdr:spPr>
        <a:xfrm>
          <a:off x="14541500" y="132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160641</xdr:rowOff>
    </xdr:from>
    <xdr:ext cx="534377" cy="259045"/>
    <xdr:sp macro="" textlink="">
      <xdr:nvSpPr>
        <xdr:cNvPr id="629" name="テキスト ボックス 628"/>
        <xdr:cNvSpPr txBox="1"/>
      </xdr:nvSpPr>
      <xdr:spPr>
        <a:xfrm>
          <a:off x="14325111" y="130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165897</xdr:rowOff>
    </xdr:from>
    <xdr:to>
      <xdr:col>20</xdr:col>
      <xdr:colOff>9525</xdr:colOff>
      <xdr:row>77</xdr:row>
      <xdr:rowOff>96047</xdr:rowOff>
    </xdr:to>
    <xdr:sp macro="" textlink="">
      <xdr:nvSpPr>
        <xdr:cNvPr id="630" name="円/楕円 629"/>
        <xdr:cNvSpPr/>
      </xdr:nvSpPr>
      <xdr:spPr>
        <a:xfrm>
          <a:off x="13652500" y="131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112574</xdr:rowOff>
    </xdr:from>
    <xdr:ext cx="534377" cy="259045"/>
    <xdr:sp macro="" textlink="">
      <xdr:nvSpPr>
        <xdr:cNvPr id="631" name="テキスト ボックス 630"/>
        <xdr:cNvSpPr txBox="1"/>
      </xdr:nvSpPr>
      <xdr:spPr>
        <a:xfrm>
          <a:off x="13436111" y="129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36162</xdr:rowOff>
    </xdr:from>
    <xdr:to>
      <xdr:col>18</xdr:col>
      <xdr:colOff>492125</xdr:colOff>
      <xdr:row>77</xdr:row>
      <xdr:rowOff>137762</xdr:rowOff>
    </xdr:to>
    <xdr:sp macro="" textlink="">
      <xdr:nvSpPr>
        <xdr:cNvPr id="632" name="円/楕円 631"/>
        <xdr:cNvSpPr/>
      </xdr:nvSpPr>
      <xdr:spPr>
        <a:xfrm>
          <a:off x="12763500" y="132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154289</xdr:rowOff>
    </xdr:from>
    <xdr:ext cx="534377" cy="259045"/>
    <xdr:sp macro="" textlink="">
      <xdr:nvSpPr>
        <xdr:cNvPr id="633" name="テキスト ボックス 632"/>
        <xdr:cNvSpPr txBox="1"/>
      </xdr:nvSpPr>
      <xdr:spPr>
        <a:xfrm>
          <a:off x="12547111" y="130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111164</xdr:rowOff>
    </xdr:from>
    <xdr:to>
      <xdr:col>23</xdr:col>
      <xdr:colOff>517525</xdr:colOff>
      <xdr:row>98</xdr:row>
      <xdr:rowOff>122653</xdr:rowOff>
    </xdr:to>
    <xdr:cxnSp macro="">
      <xdr:nvCxnSpPr>
        <xdr:cNvPr id="660" name="直線コネクタ 659"/>
        <xdr:cNvCxnSpPr/>
      </xdr:nvCxnSpPr>
      <xdr:spPr>
        <a:xfrm flipV="1">
          <a:off x="15481300" y="1691326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56162</xdr:rowOff>
    </xdr:from>
    <xdr:to>
      <xdr:col>22</xdr:col>
      <xdr:colOff>365125</xdr:colOff>
      <xdr:row>98</xdr:row>
      <xdr:rowOff>122653</xdr:rowOff>
    </xdr:to>
    <xdr:cxnSp macro="">
      <xdr:nvCxnSpPr>
        <xdr:cNvPr id="663" name="直線コネクタ 662"/>
        <xdr:cNvCxnSpPr/>
      </xdr:nvCxnSpPr>
      <xdr:spPr>
        <a:xfrm>
          <a:off x="14592300" y="16858262"/>
          <a:ext cx="889000" cy="6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56162</xdr:rowOff>
    </xdr:from>
    <xdr:to>
      <xdr:col>21</xdr:col>
      <xdr:colOff>161925</xdr:colOff>
      <xdr:row>98</xdr:row>
      <xdr:rowOff>129853</xdr:rowOff>
    </xdr:to>
    <xdr:cxnSp macro="">
      <xdr:nvCxnSpPr>
        <xdr:cNvPr id="666" name="直線コネクタ 665"/>
        <xdr:cNvCxnSpPr/>
      </xdr:nvCxnSpPr>
      <xdr:spPr>
        <a:xfrm flipV="1">
          <a:off x="13703300" y="16858262"/>
          <a:ext cx="889000" cy="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51864</xdr:rowOff>
    </xdr:from>
    <xdr:to>
      <xdr:col>19</xdr:col>
      <xdr:colOff>644525</xdr:colOff>
      <xdr:row>98</xdr:row>
      <xdr:rowOff>129853</xdr:rowOff>
    </xdr:to>
    <xdr:cxnSp macro="">
      <xdr:nvCxnSpPr>
        <xdr:cNvPr id="669" name="直線コネクタ 668"/>
        <xdr:cNvCxnSpPr/>
      </xdr:nvCxnSpPr>
      <xdr:spPr>
        <a:xfrm>
          <a:off x="12814300" y="16853964"/>
          <a:ext cx="889000" cy="7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60364</xdr:rowOff>
    </xdr:from>
    <xdr:to>
      <xdr:col>23</xdr:col>
      <xdr:colOff>568325</xdr:colOff>
      <xdr:row>98</xdr:row>
      <xdr:rowOff>161964</xdr:rowOff>
    </xdr:to>
    <xdr:sp macro="" textlink="">
      <xdr:nvSpPr>
        <xdr:cNvPr id="679" name="円/楕円 678"/>
        <xdr:cNvSpPr/>
      </xdr:nvSpPr>
      <xdr:spPr>
        <a:xfrm>
          <a:off x="16268700" y="168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71853</xdr:rowOff>
    </xdr:from>
    <xdr:to>
      <xdr:col>22</xdr:col>
      <xdr:colOff>415925</xdr:colOff>
      <xdr:row>99</xdr:row>
      <xdr:rowOff>2003</xdr:rowOff>
    </xdr:to>
    <xdr:sp macro="" textlink="">
      <xdr:nvSpPr>
        <xdr:cNvPr id="681" name="円/楕円 680"/>
        <xdr:cNvSpPr/>
      </xdr:nvSpPr>
      <xdr:spPr>
        <a:xfrm>
          <a:off x="15430500" y="168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164580</xdr:rowOff>
    </xdr:from>
    <xdr:ext cx="469744" cy="259045"/>
    <xdr:sp macro="" textlink="">
      <xdr:nvSpPr>
        <xdr:cNvPr id="682" name="テキスト ボックス 681"/>
        <xdr:cNvSpPr txBox="1"/>
      </xdr:nvSpPr>
      <xdr:spPr>
        <a:xfrm>
          <a:off x="15246427" y="1696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5362</xdr:rowOff>
    </xdr:from>
    <xdr:to>
      <xdr:col>21</xdr:col>
      <xdr:colOff>212725</xdr:colOff>
      <xdr:row>98</xdr:row>
      <xdr:rowOff>106962</xdr:rowOff>
    </xdr:to>
    <xdr:sp macro="" textlink="">
      <xdr:nvSpPr>
        <xdr:cNvPr id="683" name="円/楕円 682"/>
        <xdr:cNvSpPr/>
      </xdr:nvSpPr>
      <xdr:spPr>
        <a:xfrm>
          <a:off x="14541500" y="168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123489</xdr:rowOff>
    </xdr:from>
    <xdr:ext cx="534377" cy="259045"/>
    <xdr:sp macro="" textlink="">
      <xdr:nvSpPr>
        <xdr:cNvPr id="684" name="テキスト ボックス 683"/>
        <xdr:cNvSpPr txBox="1"/>
      </xdr:nvSpPr>
      <xdr:spPr>
        <a:xfrm>
          <a:off x="14325111" y="1658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79053</xdr:rowOff>
    </xdr:from>
    <xdr:to>
      <xdr:col>20</xdr:col>
      <xdr:colOff>9525</xdr:colOff>
      <xdr:row>99</xdr:row>
      <xdr:rowOff>9203</xdr:rowOff>
    </xdr:to>
    <xdr:sp macro="" textlink="">
      <xdr:nvSpPr>
        <xdr:cNvPr id="685" name="円/楕円 684"/>
        <xdr:cNvSpPr/>
      </xdr:nvSpPr>
      <xdr:spPr>
        <a:xfrm>
          <a:off x="13652500" y="168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330</xdr:rowOff>
    </xdr:from>
    <xdr:ext cx="469744" cy="259045"/>
    <xdr:sp macro="" textlink="">
      <xdr:nvSpPr>
        <xdr:cNvPr id="686" name="テキスト ボックス 685"/>
        <xdr:cNvSpPr txBox="1"/>
      </xdr:nvSpPr>
      <xdr:spPr>
        <a:xfrm>
          <a:off x="13468427" y="169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1064</xdr:rowOff>
    </xdr:from>
    <xdr:to>
      <xdr:col>18</xdr:col>
      <xdr:colOff>492125</xdr:colOff>
      <xdr:row>98</xdr:row>
      <xdr:rowOff>102664</xdr:rowOff>
    </xdr:to>
    <xdr:sp macro="" textlink="">
      <xdr:nvSpPr>
        <xdr:cNvPr id="687" name="円/楕円 686"/>
        <xdr:cNvSpPr/>
      </xdr:nvSpPr>
      <xdr:spPr>
        <a:xfrm>
          <a:off x="12763500" y="168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119191</xdr:rowOff>
    </xdr:from>
    <xdr:ext cx="534377" cy="259045"/>
    <xdr:sp macro="" textlink="">
      <xdr:nvSpPr>
        <xdr:cNvPr id="688" name="テキスト ボックス 687"/>
        <xdr:cNvSpPr txBox="1"/>
      </xdr:nvSpPr>
      <xdr:spPr>
        <a:xfrm>
          <a:off x="12547111" y="165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84699</xdr:rowOff>
    </xdr:from>
    <xdr:to>
      <xdr:col>32</xdr:col>
      <xdr:colOff>187325</xdr:colOff>
      <xdr:row>38</xdr:row>
      <xdr:rowOff>86939</xdr:rowOff>
    </xdr:to>
    <xdr:cxnSp macro="">
      <xdr:nvCxnSpPr>
        <xdr:cNvPr id="715" name="直線コネクタ 714"/>
        <xdr:cNvCxnSpPr/>
      </xdr:nvCxnSpPr>
      <xdr:spPr>
        <a:xfrm flipV="1">
          <a:off x="21323300" y="659979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86939</xdr:rowOff>
    </xdr:from>
    <xdr:to>
      <xdr:col>31</xdr:col>
      <xdr:colOff>34925</xdr:colOff>
      <xdr:row>38</xdr:row>
      <xdr:rowOff>138877</xdr:rowOff>
    </xdr:to>
    <xdr:cxnSp macro="">
      <xdr:nvCxnSpPr>
        <xdr:cNvPr id="718" name="直線コネクタ 717"/>
        <xdr:cNvCxnSpPr/>
      </xdr:nvCxnSpPr>
      <xdr:spPr>
        <a:xfrm flipV="1">
          <a:off x="20434300" y="6602039"/>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138877</xdr:rowOff>
    </xdr:from>
    <xdr:to>
      <xdr:col>29</xdr:col>
      <xdr:colOff>517525</xdr:colOff>
      <xdr:row>38</xdr:row>
      <xdr:rowOff>138923</xdr:rowOff>
    </xdr:to>
    <xdr:cxnSp macro="">
      <xdr:nvCxnSpPr>
        <xdr:cNvPr id="721" name="直線コネクタ 720"/>
        <xdr:cNvCxnSpPr/>
      </xdr:nvCxnSpPr>
      <xdr:spPr>
        <a:xfrm flipV="1">
          <a:off x="19545300" y="6653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138923</xdr:rowOff>
    </xdr:from>
    <xdr:to>
      <xdr:col>28</xdr:col>
      <xdr:colOff>314325</xdr:colOff>
      <xdr:row>38</xdr:row>
      <xdr:rowOff>139700</xdr:rowOff>
    </xdr:to>
    <xdr:cxnSp macro="">
      <xdr:nvCxnSpPr>
        <xdr:cNvPr id="724" name="直線コネクタ 723"/>
        <xdr:cNvCxnSpPr/>
      </xdr:nvCxnSpPr>
      <xdr:spPr>
        <a:xfrm flipV="1">
          <a:off x="18656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33899</xdr:rowOff>
    </xdr:from>
    <xdr:to>
      <xdr:col>32</xdr:col>
      <xdr:colOff>238125</xdr:colOff>
      <xdr:row>38</xdr:row>
      <xdr:rowOff>135499</xdr:rowOff>
    </xdr:to>
    <xdr:sp macro="" textlink="">
      <xdr:nvSpPr>
        <xdr:cNvPr id="734" name="円/楕円 733"/>
        <xdr:cNvSpPr/>
      </xdr:nvSpPr>
      <xdr:spPr>
        <a:xfrm>
          <a:off x="22110700" y="65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36139</xdr:rowOff>
    </xdr:from>
    <xdr:to>
      <xdr:col>31</xdr:col>
      <xdr:colOff>85725</xdr:colOff>
      <xdr:row>38</xdr:row>
      <xdr:rowOff>137739</xdr:rowOff>
    </xdr:to>
    <xdr:sp macro="" textlink="">
      <xdr:nvSpPr>
        <xdr:cNvPr id="736" name="円/楕円 735"/>
        <xdr:cNvSpPr/>
      </xdr:nvSpPr>
      <xdr:spPr>
        <a:xfrm>
          <a:off x="21272500" y="655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128866</xdr:rowOff>
    </xdr:from>
    <xdr:ext cx="469744" cy="259045"/>
    <xdr:sp macro="" textlink="">
      <xdr:nvSpPr>
        <xdr:cNvPr id="737" name="テキスト ボックス 736"/>
        <xdr:cNvSpPr txBox="1"/>
      </xdr:nvSpPr>
      <xdr:spPr>
        <a:xfrm>
          <a:off x="21088427" y="664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88077</xdr:rowOff>
    </xdr:from>
    <xdr:to>
      <xdr:col>29</xdr:col>
      <xdr:colOff>568325</xdr:colOff>
      <xdr:row>39</xdr:row>
      <xdr:rowOff>18227</xdr:rowOff>
    </xdr:to>
    <xdr:sp macro="" textlink="">
      <xdr:nvSpPr>
        <xdr:cNvPr id="738" name="円/楕円 737"/>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9354</xdr:rowOff>
    </xdr:from>
    <xdr:ext cx="313932" cy="259045"/>
    <xdr:sp macro="" textlink="">
      <xdr:nvSpPr>
        <xdr:cNvPr id="739" name="テキスト ボックス 738"/>
        <xdr:cNvSpPr txBox="1"/>
      </xdr:nvSpPr>
      <xdr:spPr>
        <a:xfrm>
          <a:off x="20277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88123</xdr:rowOff>
    </xdr:from>
    <xdr:to>
      <xdr:col>28</xdr:col>
      <xdr:colOff>365125</xdr:colOff>
      <xdr:row>39</xdr:row>
      <xdr:rowOff>18273</xdr:rowOff>
    </xdr:to>
    <xdr:sp macro="" textlink="">
      <xdr:nvSpPr>
        <xdr:cNvPr id="740" name="円/楕円 739"/>
        <xdr:cNvSpPr/>
      </xdr:nvSpPr>
      <xdr:spPr>
        <a:xfrm>
          <a:off x="19494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9400</xdr:rowOff>
    </xdr:from>
    <xdr:ext cx="313932" cy="259045"/>
    <xdr:sp macro="" textlink="">
      <xdr:nvSpPr>
        <xdr:cNvPr id="741" name="テキスト ボックス 740"/>
        <xdr:cNvSpPr txBox="1"/>
      </xdr:nvSpPr>
      <xdr:spPr>
        <a:xfrm>
          <a:off x="19388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91884</xdr:rowOff>
    </xdr:from>
    <xdr:to>
      <xdr:col>32</xdr:col>
      <xdr:colOff>187325</xdr:colOff>
      <xdr:row>58</xdr:row>
      <xdr:rowOff>157797</xdr:rowOff>
    </xdr:to>
    <xdr:cxnSp macro="">
      <xdr:nvCxnSpPr>
        <xdr:cNvPr id="772" name="直線コネクタ 771"/>
        <xdr:cNvCxnSpPr/>
      </xdr:nvCxnSpPr>
      <xdr:spPr>
        <a:xfrm flipV="1">
          <a:off x="21323300" y="10035984"/>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89827</xdr:rowOff>
    </xdr:from>
    <xdr:to>
      <xdr:col>31</xdr:col>
      <xdr:colOff>34925</xdr:colOff>
      <xdr:row>58</xdr:row>
      <xdr:rowOff>157797</xdr:rowOff>
    </xdr:to>
    <xdr:cxnSp macro="">
      <xdr:nvCxnSpPr>
        <xdr:cNvPr id="775" name="直線コネクタ 774"/>
        <xdr:cNvCxnSpPr/>
      </xdr:nvCxnSpPr>
      <xdr:spPr>
        <a:xfrm>
          <a:off x="20434300" y="9862477"/>
          <a:ext cx="889000" cy="2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89827</xdr:rowOff>
    </xdr:from>
    <xdr:to>
      <xdr:col>29</xdr:col>
      <xdr:colOff>517525</xdr:colOff>
      <xdr:row>58</xdr:row>
      <xdr:rowOff>141967</xdr:rowOff>
    </xdr:to>
    <xdr:cxnSp macro="">
      <xdr:nvCxnSpPr>
        <xdr:cNvPr id="778" name="直線コネクタ 777"/>
        <xdr:cNvCxnSpPr/>
      </xdr:nvCxnSpPr>
      <xdr:spPr>
        <a:xfrm flipV="1">
          <a:off x="19545300" y="9862477"/>
          <a:ext cx="889000" cy="2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141967</xdr:rowOff>
    </xdr:from>
    <xdr:to>
      <xdr:col>28</xdr:col>
      <xdr:colOff>314325</xdr:colOff>
      <xdr:row>59</xdr:row>
      <xdr:rowOff>18009</xdr:rowOff>
    </xdr:to>
    <xdr:cxnSp macro="">
      <xdr:nvCxnSpPr>
        <xdr:cNvPr id="781" name="直線コネクタ 780"/>
        <xdr:cNvCxnSpPr/>
      </xdr:nvCxnSpPr>
      <xdr:spPr>
        <a:xfrm flipV="1">
          <a:off x="18656300" y="10086067"/>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41084</xdr:rowOff>
    </xdr:from>
    <xdr:to>
      <xdr:col>32</xdr:col>
      <xdr:colOff>238125</xdr:colOff>
      <xdr:row>58</xdr:row>
      <xdr:rowOff>142684</xdr:rowOff>
    </xdr:to>
    <xdr:sp macro="" textlink="">
      <xdr:nvSpPr>
        <xdr:cNvPr id="791" name="円/楕円 790"/>
        <xdr:cNvSpPr/>
      </xdr:nvSpPr>
      <xdr:spPr>
        <a:xfrm>
          <a:off x="22110700" y="99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106997</xdr:rowOff>
    </xdr:from>
    <xdr:to>
      <xdr:col>31</xdr:col>
      <xdr:colOff>85725</xdr:colOff>
      <xdr:row>59</xdr:row>
      <xdr:rowOff>37147</xdr:rowOff>
    </xdr:to>
    <xdr:sp macro="" textlink="">
      <xdr:nvSpPr>
        <xdr:cNvPr id="793" name="円/楕円 792"/>
        <xdr:cNvSpPr/>
      </xdr:nvSpPr>
      <xdr:spPr>
        <a:xfrm>
          <a:off x="21272500" y="100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28274</xdr:rowOff>
    </xdr:from>
    <xdr:ext cx="469744" cy="259045"/>
    <xdr:sp macro="" textlink="">
      <xdr:nvSpPr>
        <xdr:cNvPr id="794" name="テキスト ボックス 793"/>
        <xdr:cNvSpPr txBox="1"/>
      </xdr:nvSpPr>
      <xdr:spPr>
        <a:xfrm>
          <a:off x="21088427" y="1014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39027</xdr:rowOff>
    </xdr:from>
    <xdr:to>
      <xdr:col>29</xdr:col>
      <xdr:colOff>568325</xdr:colOff>
      <xdr:row>57</xdr:row>
      <xdr:rowOff>140627</xdr:rowOff>
    </xdr:to>
    <xdr:sp macro="" textlink="">
      <xdr:nvSpPr>
        <xdr:cNvPr id="795" name="円/楕円 794"/>
        <xdr:cNvSpPr/>
      </xdr:nvSpPr>
      <xdr:spPr>
        <a:xfrm>
          <a:off x="20383500" y="98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157154</xdr:rowOff>
    </xdr:from>
    <xdr:ext cx="534377" cy="259045"/>
    <xdr:sp macro="" textlink="">
      <xdr:nvSpPr>
        <xdr:cNvPr id="796" name="テキスト ボックス 795"/>
        <xdr:cNvSpPr txBox="1"/>
      </xdr:nvSpPr>
      <xdr:spPr>
        <a:xfrm>
          <a:off x="20167111" y="95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91167</xdr:rowOff>
    </xdr:from>
    <xdr:to>
      <xdr:col>28</xdr:col>
      <xdr:colOff>365125</xdr:colOff>
      <xdr:row>59</xdr:row>
      <xdr:rowOff>21317</xdr:rowOff>
    </xdr:to>
    <xdr:sp macro="" textlink="">
      <xdr:nvSpPr>
        <xdr:cNvPr id="797" name="円/楕円 796"/>
        <xdr:cNvSpPr/>
      </xdr:nvSpPr>
      <xdr:spPr>
        <a:xfrm>
          <a:off x="19494500" y="10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12444</xdr:rowOff>
    </xdr:from>
    <xdr:ext cx="469744" cy="259045"/>
    <xdr:sp macro="" textlink="">
      <xdr:nvSpPr>
        <xdr:cNvPr id="798" name="テキスト ボックス 797"/>
        <xdr:cNvSpPr txBox="1"/>
      </xdr:nvSpPr>
      <xdr:spPr>
        <a:xfrm>
          <a:off x="19310427" y="101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138659</xdr:rowOff>
    </xdr:from>
    <xdr:to>
      <xdr:col>27</xdr:col>
      <xdr:colOff>161925</xdr:colOff>
      <xdr:row>59</xdr:row>
      <xdr:rowOff>68809</xdr:rowOff>
    </xdr:to>
    <xdr:sp macro="" textlink="">
      <xdr:nvSpPr>
        <xdr:cNvPr id="799" name="円/楕円 798"/>
        <xdr:cNvSpPr/>
      </xdr:nvSpPr>
      <xdr:spPr>
        <a:xfrm>
          <a:off x="18605500" y="100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59936</xdr:rowOff>
    </xdr:from>
    <xdr:ext cx="469744" cy="259045"/>
    <xdr:sp macro="" textlink="">
      <xdr:nvSpPr>
        <xdr:cNvPr id="800" name="テキスト ボックス 799"/>
        <xdr:cNvSpPr txBox="1"/>
      </xdr:nvSpPr>
      <xdr:spPr>
        <a:xfrm>
          <a:off x="18421427" y="1017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70663</xdr:rowOff>
    </xdr:from>
    <xdr:to>
      <xdr:col>32</xdr:col>
      <xdr:colOff>187325</xdr:colOff>
      <xdr:row>75</xdr:row>
      <xdr:rowOff>6826</xdr:rowOff>
    </xdr:to>
    <xdr:cxnSp macro="">
      <xdr:nvCxnSpPr>
        <xdr:cNvPr id="830" name="直線コネクタ 829"/>
        <xdr:cNvCxnSpPr/>
      </xdr:nvCxnSpPr>
      <xdr:spPr>
        <a:xfrm flipV="1">
          <a:off x="21323300" y="12757963"/>
          <a:ext cx="838200" cy="10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6826</xdr:rowOff>
    </xdr:from>
    <xdr:to>
      <xdr:col>31</xdr:col>
      <xdr:colOff>34925</xdr:colOff>
      <xdr:row>75</xdr:row>
      <xdr:rowOff>43002</xdr:rowOff>
    </xdr:to>
    <xdr:cxnSp macro="">
      <xdr:nvCxnSpPr>
        <xdr:cNvPr id="833" name="直線コネクタ 832"/>
        <xdr:cNvCxnSpPr/>
      </xdr:nvCxnSpPr>
      <xdr:spPr>
        <a:xfrm flipV="1">
          <a:off x="20434300" y="12865576"/>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43002</xdr:rowOff>
    </xdr:from>
    <xdr:to>
      <xdr:col>29</xdr:col>
      <xdr:colOff>517525</xdr:colOff>
      <xdr:row>75</xdr:row>
      <xdr:rowOff>73120</xdr:rowOff>
    </xdr:to>
    <xdr:cxnSp macro="">
      <xdr:nvCxnSpPr>
        <xdr:cNvPr id="836" name="直線コネクタ 835"/>
        <xdr:cNvCxnSpPr/>
      </xdr:nvCxnSpPr>
      <xdr:spPr>
        <a:xfrm flipV="1">
          <a:off x="19545300" y="12901752"/>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73120</xdr:rowOff>
    </xdr:from>
    <xdr:to>
      <xdr:col>28</xdr:col>
      <xdr:colOff>314325</xdr:colOff>
      <xdr:row>75</xdr:row>
      <xdr:rowOff>123565</xdr:rowOff>
    </xdr:to>
    <xdr:cxnSp macro="">
      <xdr:nvCxnSpPr>
        <xdr:cNvPr id="839" name="直線コネクタ 838"/>
        <xdr:cNvCxnSpPr/>
      </xdr:nvCxnSpPr>
      <xdr:spPr>
        <a:xfrm flipV="1">
          <a:off x="18656300" y="12931870"/>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19863</xdr:rowOff>
    </xdr:from>
    <xdr:to>
      <xdr:col>32</xdr:col>
      <xdr:colOff>238125</xdr:colOff>
      <xdr:row>74</xdr:row>
      <xdr:rowOff>121463</xdr:rowOff>
    </xdr:to>
    <xdr:sp macro="" textlink="">
      <xdr:nvSpPr>
        <xdr:cNvPr id="849" name="円/楕円 848"/>
        <xdr:cNvSpPr/>
      </xdr:nvSpPr>
      <xdr:spPr>
        <a:xfrm>
          <a:off x="22110700" y="127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42740</xdr:rowOff>
    </xdr:from>
    <xdr:ext cx="534377" cy="259045"/>
    <xdr:sp macro="" textlink="">
      <xdr:nvSpPr>
        <xdr:cNvPr id="850" name="繰出金該当値テキスト"/>
        <xdr:cNvSpPr txBox="1"/>
      </xdr:nvSpPr>
      <xdr:spPr>
        <a:xfrm>
          <a:off x="22212300" y="125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127476</xdr:rowOff>
    </xdr:from>
    <xdr:to>
      <xdr:col>31</xdr:col>
      <xdr:colOff>85725</xdr:colOff>
      <xdr:row>75</xdr:row>
      <xdr:rowOff>57626</xdr:rowOff>
    </xdr:to>
    <xdr:sp macro="" textlink="">
      <xdr:nvSpPr>
        <xdr:cNvPr id="851" name="円/楕円 850"/>
        <xdr:cNvSpPr/>
      </xdr:nvSpPr>
      <xdr:spPr>
        <a:xfrm>
          <a:off x="21272500" y="128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48753</xdr:rowOff>
    </xdr:from>
    <xdr:ext cx="534377" cy="259045"/>
    <xdr:sp macro="" textlink="">
      <xdr:nvSpPr>
        <xdr:cNvPr id="852" name="テキスト ボックス 851"/>
        <xdr:cNvSpPr txBox="1"/>
      </xdr:nvSpPr>
      <xdr:spPr>
        <a:xfrm>
          <a:off x="21056111" y="129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163652</xdr:rowOff>
    </xdr:from>
    <xdr:to>
      <xdr:col>29</xdr:col>
      <xdr:colOff>568325</xdr:colOff>
      <xdr:row>75</xdr:row>
      <xdr:rowOff>93802</xdr:rowOff>
    </xdr:to>
    <xdr:sp macro="" textlink="">
      <xdr:nvSpPr>
        <xdr:cNvPr id="853" name="円/楕円 852"/>
        <xdr:cNvSpPr/>
      </xdr:nvSpPr>
      <xdr:spPr>
        <a:xfrm>
          <a:off x="20383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84929</xdr:rowOff>
    </xdr:from>
    <xdr:ext cx="534377" cy="259045"/>
    <xdr:sp macro="" textlink="">
      <xdr:nvSpPr>
        <xdr:cNvPr id="854" name="テキスト ボックス 853"/>
        <xdr:cNvSpPr txBox="1"/>
      </xdr:nvSpPr>
      <xdr:spPr>
        <a:xfrm>
          <a:off x="20167111" y="1294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22320</xdr:rowOff>
    </xdr:from>
    <xdr:to>
      <xdr:col>28</xdr:col>
      <xdr:colOff>365125</xdr:colOff>
      <xdr:row>75</xdr:row>
      <xdr:rowOff>123920</xdr:rowOff>
    </xdr:to>
    <xdr:sp macro="" textlink="">
      <xdr:nvSpPr>
        <xdr:cNvPr id="855" name="円/楕円 854"/>
        <xdr:cNvSpPr/>
      </xdr:nvSpPr>
      <xdr:spPr>
        <a:xfrm>
          <a:off x="19494500" y="128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115047</xdr:rowOff>
    </xdr:from>
    <xdr:ext cx="534377" cy="259045"/>
    <xdr:sp macro="" textlink="">
      <xdr:nvSpPr>
        <xdr:cNvPr id="856" name="テキスト ボックス 855"/>
        <xdr:cNvSpPr txBox="1"/>
      </xdr:nvSpPr>
      <xdr:spPr>
        <a:xfrm>
          <a:off x="19278111" y="129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72765</xdr:rowOff>
    </xdr:from>
    <xdr:to>
      <xdr:col>27</xdr:col>
      <xdr:colOff>161925</xdr:colOff>
      <xdr:row>76</xdr:row>
      <xdr:rowOff>2915</xdr:rowOff>
    </xdr:to>
    <xdr:sp macro="" textlink="">
      <xdr:nvSpPr>
        <xdr:cNvPr id="857" name="円/楕円 856"/>
        <xdr:cNvSpPr/>
      </xdr:nvSpPr>
      <xdr:spPr>
        <a:xfrm>
          <a:off x="18605500" y="12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165492</xdr:rowOff>
    </xdr:from>
    <xdr:ext cx="534377" cy="259045"/>
    <xdr:sp macro="" textlink="">
      <xdr:nvSpPr>
        <xdr:cNvPr id="858" name="テキスト ボックス 857"/>
        <xdr:cNvSpPr txBox="1"/>
      </xdr:nvSpPr>
      <xdr:spPr>
        <a:xfrm>
          <a:off x="18389111" y="130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全体を見てみると、</a:t>
          </a:r>
          <a:r>
            <a:rPr kumimoji="1" lang="ja-JP" altLang="ja-JP" sz="1100">
              <a:solidFill>
                <a:sysClr val="windowText" lastClr="000000"/>
              </a:solidFill>
              <a:latin typeface="+mn-lt"/>
              <a:ea typeface="+mn-ea"/>
              <a:cs typeface="+mn-cs"/>
            </a:rPr>
            <a:t>失業対策費</a:t>
          </a:r>
          <a:r>
            <a:rPr kumimoji="1" lang="ja-JP" altLang="en-US" sz="1100">
              <a:solidFill>
                <a:sysClr val="windowText" lastClr="000000"/>
              </a:solidFill>
              <a:latin typeface="+mn-lt"/>
              <a:ea typeface="+mn-ea"/>
              <a:cs typeface="+mn-cs"/>
            </a:rPr>
            <a:t>は類似団体同様ゼロ</a:t>
          </a:r>
          <a:r>
            <a:rPr kumimoji="1" lang="ja-JP" altLang="ja-JP" sz="1100">
              <a:solidFill>
                <a:sysClr val="windowText" lastClr="000000"/>
              </a:solidFill>
              <a:latin typeface="+mn-lt"/>
              <a:ea typeface="+mn-ea"/>
              <a:cs typeface="+mn-cs"/>
            </a:rPr>
            <a:t>、</a:t>
          </a:r>
          <a:r>
            <a:rPr kumimoji="1" lang="ja-JP" altLang="ja-JP" sz="1100">
              <a:solidFill>
                <a:sysClr val="windowText" lastClr="000000"/>
              </a:solidFill>
              <a:effectLst/>
              <a:latin typeface="+mn-lt"/>
              <a:ea typeface="+mn-ea"/>
              <a:cs typeface="+mn-cs"/>
            </a:rPr>
            <a:t>投資及び出資金、貸付金、積立金</a:t>
          </a:r>
          <a:r>
            <a:rPr kumimoji="1" lang="ja-JP" altLang="en-US" sz="1100">
              <a:solidFill>
                <a:sysClr val="windowText" lastClr="000000"/>
              </a:solidFill>
              <a:effectLst/>
              <a:latin typeface="+mn-lt"/>
              <a:ea typeface="+mn-ea"/>
              <a:cs typeface="+mn-cs"/>
            </a:rPr>
            <a:t>、前年度繰上充用額</a:t>
          </a:r>
          <a:r>
            <a:rPr kumimoji="1" lang="ja-JP" altLang="ja-JP" sz="1100">
              <a:solidFill>
                <a:sysClr val="windowText" lastClr="000000"/>
              </a:solidFill>
              <a:effectLst/>
              <a:latin typeface="+mn-lt"/>
              <a:ea typeface="+mn-ea"/>
              <a:cs typeface="+mn-cs"/>
            </a:rPr>
            <a:t>は類似団体平均を下回っており、それ以外は類似団体平均を上回っている。理由については財政比較分析表で分析した通りであるが、</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年度に策定した「第２次行政改革大綱・推進計画」</a:t>
          </a:r>
          <a:r>
            <a:rPr lang="ja-JP" altLang="en-US" sz="1100" b="0" i="0" baseline="0">
              <a:solidFill>
                <a:sysClr val="windowText" lastClr="000000"/>
              </a:solidFill>
              <a:effectLst/>
              <a:latin typeface="+mn-lt"/>
              <a:ea typeface="+mn-ea"/>
              <a:cs typeface="+mn-cs"/>
            </a:rPr>
            <a:t>に基づき</a:t>
          </a:r>
          <a:r>
            <a:rPr lang="ja-JP" altLang="ja-JP" sz="1100" b="0" i="0" baseline="0">
              <a:solidFill>
                <a:sysClr val="windowText" lastClr="000000"/>
              </a:solidFill>
              <a:effectLst/>
              <a:latin typeface="+mn-lt"/>
              <a:ea typeface="+mn-ea"/>
              <a:cs typeface="+mn-cs"/>
            </a:rPr>
            <a:t>、事務・事業の見直しや行政の効率化に取り組み、財政の健全化に努める。 </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35,006
34,893
632.29
22,704,583
22,111,127
452,917
12,433,971
26,852,944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123698</xdr:rowOff>
    </xdr:from>
    <xdr:to>
      <xdr:col>6</xdr:col>
      <xdr:colOff>511175</xdr:colOff>
      <xdr:row>35</xdr:row>
      <xdr:rowOff>148653</xdr:rowOff>
    </xdr:to>
    <xdr:cxnSp macro="">
      <xdr:nvCxnSpPr>
        <xdr:cNvPr id="61" name="直線コネクタ 60"/>
        <xdr:cNvCxnSpPr/>
      </xdr:nvCxnSpPr>
      <xdr:spPr>
        <a:xfrm flipV="1">
          <a:off x="3797300" y="6124448"/>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118935</xdr:rowOff>
    </xdr:from>
    <xdr:to>
      <xdr:col>5</xdr:col>
      <xdr:colOff>358775</xdr:colOff>
      <xdr:row>35</xdr:row>
      <xdr:rowOff>148653</xdr:rowOff>
    </xdr:to>
    <xdr:cxnSp macro="">
      <xdr:nvCxnSpPr>
        <xdr:cNvPr id="64" name="直線コネクタ 63"/>
        <xdr:cNvCxnSpPr/>
      </xdr:nvCxnSpPr>
      <xdr:spPr>
        <a:xfrm>
          <a:off x="2908300" y="611968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76264</xdr:rowOff>
    </xdr:from>
    <xdr:to>
      <xdr:col>4</xdr:col>
      <xdr:colOff>155575</xdr:colOff>
      <xdr:row>35</xdr:row>
      <xdr:rowOff>118935</xdr:rowOff>
    </xdr:to>
    <xdr:cxnSp macro="">
      <xdr:nvCxnSpPr>
        <xdr:cNvPr id="67" name="直線コネクタ 66"/>
        <xdr:cNvCxnSpPr/>
      </xdr:nvCxnSpPr>
      <xdr:spPr>
        <a:xfrm>
          <a:off x="2019300" y="6077014"/>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119697</xdr:rowOff>
    </xdr:from>
    <xdr:to>
      <xdr:col>2</xdr:col>
      <xdr:colOff>638175</xdr:colOff>
      <xdr:row>35</xdr:row>
      <xdr:rowOff>76264</xdr:rowOff>
    </xdr:to>
    <xdr:cxnSp macro="">
      <xdr:nvCxnSpPr>
        <xdr:cNvPr id="70" name="直線コネクタ 69"/>
        <xdr:cNvCxnSpPr/>
      </xdr:nvCxnSpPr>
      <xdr:spPr>
        <a:xfrm>
          <a:off x="1130300" y="594899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80" name="円/楕円 79"/>
        <xdr:cNvSpPr/>
      </xdr:nvSpPr>
      <xdr:spPr>
        <a:xfrm>
          <a:off x="45847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51325</xdr:rowOff>
    </xdr:from>
    <xdr:ext cx="469744" cy="259045"/>
    <xdr:sp macro="" textlink="">
      <xdr:nvSpPr>
        <xdr:cNvPr id="81" name="議会費該当値テキスト"/>
        <xdr:cNvSpPr txBox="1"/>
      </xdr:nvSpPr>
      <xdr:spPr>
        <a:xfrm>
          <a:off x="4686300" y="605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97853</xdr:rowOff>
    </xdr:from>
    <xdr:to>
      <xdr:col>5</xdr:col>
      <xdr:colOff>409575</xdr:colOff>
      <xdr:row>36</xdr:row>
      <xdr:rowOff>28003</xdr:rowOff>
    </xdr:to>
    <xdr:sp macro="" textlink="">
      <xdr:nvSpPr>
        <xdr:cNvPr id="82" name="円/楕円 81"/>
        <xdr:cNvSpPr/>
      </xdr:nvSpPr>
      <xdr:spPr>
        <a:xfrm>
          <a:off x="3746500" y="60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19130</xdr:rowOff>
    </xdr:from>
    <xdr:ext cx="469744" cy="259045"/>
    <xdr:sp macro="" textlink="">
      <xdr:nvSpPr>
        <xdr:cNvPr id="83" name="テキスト ボックス 82"/>
        <xdr:cNvSpPr txBox="1"/>
      </xdr:nvSpPr>
      <xdr:spPr>
        <a:xfrm>
          <a:off x="3562427" y="619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68135</xdr:rowOff>
    </xdr:from>
    <xdr:to>
      <xdr:col>4</xdr:col>
      <xdr:colOff>206375</xdr:colOff>
      <xdr:row>35</xdr:row>
      <xdr:rowOff>169735</xdr:rowOff>
    </xdr:to>
    <xdr:sp macro="" textlink="">
      <xdr:nvSpPr>
        <xdr:cNvPr id="84" name="円/楕円 83"/>
        <xdr:cNvSpPr/>
      </xdr:nvSpPr>
      <xdr:spPr>
        <a:xfrm>
          <a:off x="2857500" y="60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160862</xdr:rowOff>
    </xdr:from>
    <xdr:ext cx="469744" cy="259045"/>
    <xdr:sp macro="" textlink="">
      <xdr:nvSpPr>
        <xdr:cNvPr id="85" name="テキスト ボックス 84"/>
        <xdr:cNvSpPr txBox="1"/>
      </xdr:nvSpPr>
      <xdr:spPr>
        <a:xfrm>
          <a:off x="2673427" y="61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25464</xdr:rowOff>
    </xdr:from>
    <xdr:to>
      <xdr:col>3</xdr:col>
      <xdr:colOff>3175</xdr:colOff>
      <xdr:row>35</xdr:row>
      <xdr:rowOff>127064</xdr:rowOff>
    </xdr:to>
    <xdr:sp macro="" textlink="">
      <xdr:nvSpPr>
        <xdr:cNvPr id="86" name="円/楕円 85"/>
        <xdr:cNvSpPr/>
      </xdr:nvSpPr>
      <xdr:spPr>
        <a:xfrm>
          <a:off x="1968500" y="60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143591</xdr:rowOff>
    </xdr:from>
    <xdr:ext cx="469744" cy="259045"/>
    <xdr:sp macro="" textlink="">
      <xdr:nvSpPr>
        <xdr:cNvPr id="87" name="テキスト ボックス 86"/>
        <xdr:cNvSpPr txBox="1"/>
      </xdr:nvSpPr>
      <xdr:spPr>
        <a:xfrm>
          <a:off x="1784427" y="58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68897</xdr:rowOff>
    </xdr:from>
    <xdr:to>
      <xdr:col>1</xdr:col>
      <xdr:colOff>485775</xdr:colOff>
      <xdr:row>34</xdr:row>
      <xdr:rowOff>170497</xdr:rowOff>
    </xdr:to>
    <xdr:sp macro="" textlink="">
      <xdr:nvSpPr>
        <xdr:cNvPr id="88" name="円/楕円 87"/>
        <xdr:cNvSpPr/>
      </xdr:nvSpPr>
      <xdr:spPr>
        <a:xfrm>
          <a:off x="1079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161624</xdr:rowOff>
    </xdr:from>
    <xdr:ext cx="469744" cy="259045"/>
    <xdr:sp macro="" textlink="">
      <xdr:nvSpPr>
        <xdr:cNvPr id="89" name="テキスト ボックス 88"/>
        <xdr:cNvSpPr txBox="1"/>
      </xdr:nvSpPr>
      <xdr:spPr>
        <a:xfrm>
          <a:off x="895427" y="599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54453</xdr:rowOff>
    </xdr:from>
    <xdr:to>
      <xdr:col>6</xdr:col>
      <xdr:colOff>511175</xdr:colOff>
      <xdr:row>58</xdr:row>
      <xdr:rowOff>72046</xdr:rowOff>
    </xdr:to>
    <xdr:cxnSp macro="">
      <xdr:nvCxnSpPr>
        <xdr:cNvPr id="118" name="直線コネクタ 117"/>
        <xdr:cNvCxnSpPr/>
      </xdr:nvCxnSpPr>
      <xdr:spPr>
        <a:xfrm>
          <a:off x="3797300" y="9998553"/>
          <a:ext cx="838200" cy="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14372</xdr:rowOff>
    </xdr:from>
    <xdr:to>
      <xdr:col>5</xdr:col>
      <xdr:colOff>358775</xdr:colOff>
      <xdr:row>58</xdr:row>
      <xdr:rowOff>54453</xdr:rowOff>
    </xdr:to>
    <xdr:cxnSp macro="">
      <xdr:nvCxnSpPr>
        <xdr:cNvPr id="121" name="直線コネクタ 120"/>
        <xdr:cNvCxnSpPr/>
      </xdr:nvCxnSpPr>
      <xdr:spPr>
        <a:xfrm>
          <a:off x="2908300" y="9958472"/>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14372</xdr:rowOff>
    </xdr:from>
    <xdr:to>
      <xdr:col>4</xdr:col>
      <xdr:colOff>155575</xdr:colOff>
      <xdr:row>58</xdr:row>
      <xdr:rowOff>86640</xdr:rowOff>
    </xdr:to>
    <xdr:cxnSp macro="">
      <xdr:nvCxnSpPr>
        <xdr:cNvPr id="124" name="直線コネクタ 123"/>
        <xdr:cNvCxnSpPr/>
      </xdr:nvCxnSpPr>
      <xdr:spPr>
        <a:xfrm flipV="1">
          <a:off x="2019300" y="9958472"/>
          <a:ext cx="889000" cy="7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30153</xdr:rowOff>
    </xdr:from>
    <xdr:to>
      <xdr:col>2</xdr:col>
      <xdr:colOff>638175</xdr:colOff>
      <xdr:row>58</xdr:row>
      <xdr:rowOff>86640</xdr:rowOff>
    </xdr:to>
    <xdr:cxnSp macro="">
      <xdr:nvCxnSpPr>
        <xdr:cNvPr id="127" name="直線コネクタ 126"/>
        <xdr:cNvCxnSpPr/>
      </xdr:nvCxnSpPr>
      <xdr:spPr>
        <a:xfrm>
          <a:off x="1130300" y="9974253"/>
          <a:ext cx="8890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21246</xdr:rowOff>
    </xdr:from>
    <xdr:to>
      <xdr:col>6</xdr:col>
      <xdr:colOff>561975</xdr:colOff>
      <xdr:row>58</xdr:row>
      <xdr:rowOff>122846</xdr:rowOff>
    </xdr:to>
    <xdr:sp macro="" textlink="">
      <xdr:nvSpPr>
        <xdr:cNvPr id="137" name="円/楕円 136"/>
        <xdr:cNvSpPr/>
      </xdr:nvSpPr>
      <xdr:spPr>
        <a:xfrm>
          <a:off x="4584700" y="99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3653</xdr:rowOff>
    </xdr:from>
    <xdr:to>
      <xdr:col>5</xdr:col>
      <xdr:colOff>409575</xdr:colOff>
      <xdr:row>58</xdr:row>
      <xdr:rowOff>105253</xdr:rowOff>
    </xdr:to>
    <xdr:sp macro="" textlink="">
      <xdr:nvSpPr>
        <xdr:cNvPr id="139" name="円/楕円 138"/>
        <xdr:cNvSpPr/>
      </xdr:nvSpPr>
      <xdr:spPr>
        <a:xfrm>
          <a:off x="3746500" y="99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96380</xdr:rowOff>
    </xdr:from>
    <xdr:ext cx="534377" cy="259045"/>
    <xdr:sp macro="" textlink="">
      <xdr:nvSpPr>
        <xdr:cNvPr id="140" name="テキスト ボックス 139"/>
        <xdr:cNvSpPr txBox="1"/>
      </xdr:nvSpPr>
      <xdr:spPr>
        <a:xfrm>
          <a:off x="3530111" y="100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135022</xdr:rowOff>
    </xdr:from>
    <xdr:to>
      <xdr:col>4</xdr:col>
      <xdr:colOff>206375</xdr:colOff>
      <xdr:row>58</xdr:row>
      <xdr:rowOff>65172</xdr:rowOff>
    </xdr:to>
    <xdr:sp macro="" textlink="">
      <xdr:nvSpPr>
        <xdr:cNvPr id="141" name="円/楕円 140"/>
        <xdr:cNvSpPr/>
      </xdr:nvSpPr>
      <xdr:spPr>
        <a:xfrm>
          <a:off x="2857500" y="99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81699</xdr:rowOff>
    </xdr:from>
    <xdr:ext cx="599010" cy="259045"/>
    <xdr:sp macro="" textlink="">
      <xdr:nvSpPr>
        <xdr:cNvPr id="142" name="テキスト ボックス 141"/>
        <xdr:cNvSpPr txBox="1"/>
      </xdr:nvSpPr>
      <xdr:spPr>
        <a:xfrm>
          <a:off x="2608794" y="968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35840</xdr:rowOff>
    </xdr:from>
    <xdr:to>
      <xdr:col>3</xdr:col>
      <xdr:colOff>3175</xdr:colOff>
      <xdr:row>58</xdr:row>
      <xdr:rowOff>137440</xdr:rowOff>
    </xdr:to>
    <xdr:sp macro="" textlink="">
      <xdr:nvSpPr>
        <xdr:cNvPr id="143" name="円/楕円 142"/>
        <xdr:cNvSpPr/>
      </xdr:nvSpPr>
      <xdr:spPr>
        <a:xfrm>
          <a:off x="1968500" y="99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128567</xdr:rowOff>
    </xdr:from>
    <xdr:ext cx="534377" cy="259045"/>
    <xdr:sp macro="" textlink="">
      <xdr:nvSpPr>
        <xdr:cNvPr id="144" name="テキスト ボックス 143"/>
        <xdr:cNvSpPr txBox="1"/>
      </xdr:nvSpPr>
      <xdr:spPr>
        <a:xfrm>
          <a:off x="1752111" y="100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150803</xdr:rowOff>
    </xdr:from>
    <xdr:to>
      <xdr:col>1</xdr:col>
      <xdr:colOff>485775</xdr:colOff>
      <xdr:row>58</xdr:row>
      <xdr:rowOff>80953</xdr:rowOff>
    </xdr:to>
    <xdr:sp macro="" textlink="">
      <xdr:nvSpPr>
        <xdr:cNvPr id="145" name="円/楕円 144"/>
        <xdr:cNvSpPr/>
      </xdr:nvSpPr>
      <xdr:spPr>
        <a:xfrm>
          <a:off x="1079500" y="992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97480</xdr:rowOff>
    </xdr:from>
    <xdr:ext cx="534377" cy="259045"/>
    <xdr:sp macro="" textlink="">
      <xdr:nvSpPr>
        <xdr:cNvPr id="146" name="テキスト ボックス 145"/>
        <xdr:cNvSpPr txBox="1"/>
      </xdr:nvSpPr>
      <xdr:spPr>
        <a:xfrm>
          <a:off x="863111" y="969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168999</xdr:rowOff>
    </xdr:from>
    <xdr:to>
      <xdr:col>6</xdr:col>
      <xdr:colOff>511175</xdr:colOff>
      <xdr:row>75</xdr:row>
      <xdr:rowOff>29614</xdr:rowOff>
    </xdr:to>
    <xdr:cxnSp macro="">
      <xdr:nvCxnSpPr>
        <xdr:cNvPr id="176" name="直線コネクタ 175"/>
        <xdr:cNvCxnSpPr/>
      </xdr:nvCxnSpPr>
      <xdr:spPr>
        <a:xfrm flipV="1">
          <a:off x="3797300" y="12856299"/>
          <a:ext cx="8382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29614</xdr:rowOff>
    </xdr:from>
    <xdr:to>
      <xdr:col>5</xdr:col>
      <xdr:colOff>358775</xdr:colOff>
      <xdr:row>75</xdr:row>
      <xdr:rowOff>94247</xdr:rowOff>
    </xdr:to>
    <xdr:cxnSp macro="">
      <xdr:nvCxnSpPr>
        <xdr:cNvPr id="179" name="直線コネクタ 178"/>
        <xdr:cNvCxnSpPr/>
      </xdr:nvCxnSpPr>
      <xdr:spPr>
        <a:xfrm flipV="1">
          <a:off x="2908300" y="12888364"/>
          <a:ext cx="889000" cy="6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94247</xdr:rowOff>
    </xdr:from>
    <xdr:to>
      <xdr:col>4</xdr:col>
      <xdr:colOff>155575</xdr:colOff>
      <xdr:row>75</xdr:row>
      <xdr:rowOff>171087</xdr:rowOff>
    </xdr:to>
    <xdr:cxnSp macro="">
      <xdr:nvCxnSpPr>
        <xdr:cNvPr id="182" name="直線コネクタ 181"/>
        <xdr:cNvCxnSpPr/>
      </xdr:nvCxnSpPr>
      <xdr:spPr>
        <a:xfrm flipV="1">
          <a:off x="2019300" y="12952997"/>
          <a:ext cx="889000" cy="7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171087</xdr:rowOff>
    </xdr:from>
    <xdr:to>
      <xdr:col>2</xdr:col>
      <xdr:colOff>638175</xdr:colOff>
      <xdr:row>76</xdr:row>
      <xdr:rowOff>57336</xdr:rowOff>
    </xdr:to>
    <xdr:cxnSp macro="">
      <xdr:nvCxnSpPr>
        <xdr:cNvPr id="185" name="直線コネクタ 184"/>
        <xdr:cNvCxnSpPr/>
      </xdr:nvCxnSpPr>
      <xdr:spPr>
        <a:xfrm flipV="1">
          <a:off x="1130300" y="13029837"/>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118199</xdr:rowOff>
    </xdr:from>
    <xdr:to>
      <xdr:col>6</xdr:col>
      <xdr:colOff>561975</xdr:colOff>
      <xdr:row>75</xdr:row>
      <xdr:rowOff>48349</xdr:rowOff>
    </xdr:to>
    <xdr:sp macro="" textlink="">
      <xdr:nvSpPr>
        <xdr:cNvPr id="195" name="円/楕円 194"/>
        <xdr:cNvSpPr/>
      </xdr:nvSpPr>
      <xdr:spPr>
        <a:xfrm>
          <a:off x="4584700" y="128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141076</xdr:rowOff>
    </xdr:from>
    <xdr:ext cx="599010" cy="259045"/>
    <xdr:sp macro="" textlink="">
      <xdr:nvSpPr>
        <xdr:cNvPr id="196" name="民生費該当値テキスト"/>
        <xdr:cNvSpPr txBox="1"/>
      </xdr:nvSpPr>
      <xdr:spPr>
        <a:xfrm>
          <a:off x="4686300" y="1265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196,155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150264</xdr:rowOff>
    </xdr:from>
    <xdr:to>
      <xdr:col>5</xdr:col>
      <xdr:colOff>409575</xdr:colOff>
      <xdr:row>75</xdr:row>
      <xdr:rowOff>80414</xdr:rowOff>
    </xdr:to>
    <xdr:sp macro="" textlink="">
      <xdr:nvSpPr>
        <xdr:cNvPr id="197" name="円/楕円 196"/>
        <xdr:cNvSpPr/>
      </xdr:nvSpPr>
      <xdr:spPr>
        <a:xfrm>
          <a:off x="3746500" y="128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96941</xdr:rowOff>
    </xdr:from>
    <xdr:ext cx="599010" cy="259045"/>
    <xdr:sp macro="" textlink="">
      <xdr:nvSpPr>
        <xdr:cNvPr id="198" name="テキスト ボックス 197"/>
        <xdr:cNvSpPr txBox="1"/>
      </xdr:nvSpPr>
      <xdr:spPr>
        <a:xfrm>
          <a:off x="3497794" y="1261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43447</xdr:rowOff>
    </xdr:from>
    <xdr:to>
      <xdr:col>4</xdr:col>
      <xdr:colOff>206375</xdr:colOff>
      <xdr:row>75</xdr:row>
      <xdr:rowOff>145047</xdr:rowOff>
    </xdr:to>
    <xdr:sp macro="" textlink="">
      <xdr:nvSpPr>
        <xdr:cNvPr id="199" name="円/楕円 198"/>
        <xdr:cNvSpPr/>
      </xdr:nvSpPr>
      <xdr:spPr>
        <a:xfrm>
          <a:off x="2857500" y="129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161574</xdr:rowOff>
    </xdr:from>
    <xdr:ext cx="599010" cy="259045"/>
    <xdr:sp macro="" textlink="">
      <xdr:nvSpPr>
        <xdr:cNvPr id="200" name="テキスト ボックス 199"/>
        <xdr:cNvSpPr txBox="1"/>
      </xdr:nvSpPr>
      <xdr:spPr>
        <a:xfrm>
          <a:off x="2608794" y="1267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183,465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120286</xdr:rowOff>
    </xdr:from>
    <xdr:to>
      <xdr:col>3</xdr:col>
      <xdr:colOff>3175</xdr:colOff>
      <xdr:row>76</xdr:row>
      <xdr:rowOff>50437</xdr:rowOff>
    </xdr:to>
    <xdr:sp macro="" textlink="">
      <xdr:nvSpPr>
        <xdr:cNvPr id="201" name="円/楕円 200"/>
        <xdr:cNvSpPr/>
      </xdr:nvSpPr>
      <xdr:spPr>
        <a:xfrm>
          <a:off x="1968500" y="129790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66963</xdr:rowOff>
    </xdr:from>
    <xdr:ext cx="599010" cy="259045"/>
    <xdr:sp macro="" textlink="">
      <xdr:nvSpPr>
        <xdr:cNvPr id="202" name="テキスト ボックス 201"/>
        <xdr:cNvSpPr txBox="1"/>
      </xdr:nvSpPr>
      <xdr:spPr>
        <a:xfrm>
          <a:off x="1719794" y="1275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6536</xdr:rowOff>
    </xdr:from>
    <xdr:to>
      <xdr:col>1</xdr:col>
      <xdr:colOff>485775</xdr:colOff>
      <xdr:row>76</xdr:row>
      <xdr:rowOff>108136</xdr:rowOff>
    </xdr:to>
    <xdr:sp macro="" textlink="">
      <xdr:nvSpPr>
        <xdr:cNvPr id="203" name="円/楕円 202"/>
        <xdr:cNvSpPr/>
      </xdr:nvSpPr>
      <xdr:spPr>
        <a:xfrm>
          <a:off x="1079500" y="130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124662</xdr:rowOff>
    </xdr:from>
    <xdr:ext cx="599010" cy="259045"/>
    <xdr:sp macro="" textlink="">
      <xdr:nvSpPr>
        <xdr:cNvPr id="204" name="テキスト ボックス 203"/>
        <xdr:cNvSpPr txBox="1"/>
      </xdr:nvSpPr>
      <xdr:spPr>
        <a:xfrm>
          <a:off x="830794" y="1281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110113</xdr:rowOff>
    </xdr:from>
    <xdr:to>
      <xdr:col>6</xdr:col>
      <xdr:colOff>511175</xdr:colOff>
      <xdr:row>96</xdr:row>
      <xdr:rowOff>6459</xdr:rowOff>
    </xdr:to>
    <xdr:cxnSp macro="">
      <xdr:nvCxnSpPr>
        <xdr:cNvPr id="235" name="直線コネクタ 234"/>
        <xdr:cNvCxnSpPr/>
      </xdr:nvCxnSpPr>
      <xdr:spPr>
        <a:xfrm flipV="1">
          <a:off x="3797300" y="16397863"/>
          <a:ext cx="8382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32269</xdr:rowOff>
    </xdr:from>
    <xdr:to>
      <xdr:col>5</xdr:col>
      <xdr:colOff>358775</xdr:colOff>
      <xdr:row>96</xdr:row>
      <xdr:rowOff>6459</xdr:rowOff>
    </xdr:to>
    <xdr:cxnSp macro="">
      <xdr:nvCxnSpPr>
        <xdr:cNvPr id="238" name="直線コネクタ 237"/>
        <xdr:cNvCxnSpPr/>
      </xdr:nvCxnSpPr>
      <xdr:spPr>
        <a:xfrm>
          <a:off x="2908300" y="16320019"/>
          <a:ext cx="889000" cy="1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32269</xdr:rowOff>
    </xdr:from>
    <xdr:to>
      <xdr:col>4</xdr:col>
      <xdr:colOff>155575</xdr:colOff>
      <xdr:row>95</xdr:row>
      <xdr:rowOff>168058</xdr:rowOff>
    </xdr:to>
    <xdr:cxnSp macro="">
      <xdr:nvCxnSpPr>
        <xdr:cNvPr id="241" name="直線コネクタ 240"/>
        <xdr:cNvCxnSpPr/>
      </xdr:nvCxnSpPr>
      <xdr:spPr>
        <a:xfrm flipV="1">
          <a:off x="2019300" y="16320019"/>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168058</xdr:rowOff>
    </xdr:from>
    <xdr:to>
      <xdr:col>2</xdr:col>
      <xdr:colOff>638175</xdr:colOff>
      <xdr:row>96</xdr:row>
      <xdr:rowOff>12064</xdr:rowOff>
    </xdr:to>
    <xdr:cxnSp macro="">
      <xdr:nvCxnSpPr>
        <xdr:cNvPr id="244" name="直線コネクタ 243"/>
        <xdr:cNvCxnSpPr/>
      </xdr:nvCxnSpPr>
      <xdr:spPr>
        <a:xfrm flipV="1">
          <a:off x="1130300" y="16455808"/>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59313</xdr:rowOff>
    </xdr:from>
    <xdr:to>
      <xdr:col>6</xdr:col>
      <xdr:colOff>561975</xdr:colOff>
      <xdr:row>95</xdr:row>
      <xdr:rowOff>160913</xdr:rowOff>
    </xdr:to>
    <xdr:sp macro="" textlink="">
      <xdr:nvSpPr>
        <xdr:cNvPr id="254" name="円/楕円 253"/>
        <xdr:cNvSpPr/>
      </xdr:nvSpPr>
      <xdr:spPr>
        <a:xfrm>
          <a:off x="4584700" y="163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82190</xdr:rowOff>
    </xdr:from>
    <xdr:ext cx="534377" cy="259045"/>
    <xdr:sp macro="" textlink="">
      <xdr:nvSpPr>
        <xdr:cNvPr id="255" name="衛生費該当値テキスト"/>
        <xdr:cNvSpPr txBox="1"/>
      </xdr:nvSpPr>
      <xdr:spPr>
        <a:xfrm>
          <a:off x="4686300" y="1619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127109</xdr:rowOff>
    </xdr:from>
    <xdr:to>
      <xdr:col>5</xdr:col>
      <xdr:colOff>409575</xdr:colOff>
      <xdr:row>96</xdr:row>
      <xdr:rowOff>57259</xdr:rowOff>
    </xdr:to>
    <xdr:sp macro="" textlink="">
      <xdr:nvSpPr>
        <xdr:cNvPr id="256" name="円/楕円 255"/>
        <xdr:cNvSpPr/>
      </xdr:nvSpPr>
      <xdr:spPr>
        <a:xfrm>
          <a:off x="3746500" y="164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73786</xdr:rowOff>
    </xdr:from>
    <xdr:ext cx="534377" cy="259045"/>
    <xdr:sp macro="" textlink="">
      <xdr:nvSpPr>
        <xdr:cNvPr id="257" name="テキスト ボックス 256"/>
        <xdr:cNvSpPr txBox="1"/>
      </xdr:nvSpPr>
      <xdr:spPr>
        <a:xfrm>
          <a:off x="3530111" y="161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152919</xdr:rowOff>
    </xdr:from>
    <xdr:to>
      <xdr:col>4</xdr:col>
      <xdr:colOff>206375</xdr:colOff>
      <xdr:row>95</xdr:row>
      <xdr:rowOff>83069</xdr:rowOff>
    </xdr:to>
    <xdr:sp macro="" textlink="">
      <xdr:nvSpPr>
        <xdr:cNvPr id="258" name="円/楕円 257"/>
        <xdr:cNvSpPr/>
      </xdr:nvSpPr>
      <xdr:spPr>
        <a:xfrm>
          <a:off x="2857500" y="162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99596</xdr:rowOff>
    </xdr:from>
    <xdr:ext cx="534377" cy="259045"/>
    <xdr:sp macro="" textlink="">
      <xdr:nvSpPr>
        <xdr:cNvPr id="259" name="テキスト ボックス 258"/>
        <xdr:cNvSpPr txBox="1"/>
      </xdr:nvSpPr>
      <xdr:spPr>
        <a:xfrm>
          <a:off x="2641111" y="1604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69,119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117258</xdr:rowOff>
    </xdr:from>
    <xdr:to>
      <xdr:col>3</xdr:col>
      <xdr:colOff>3175</xdr:colOff>
      <xdr:row>96</xdr:row>
      <xdr:rowOff>47408</xdr:rowOff>
    </xdr:to>
    <xdr:sp macro="" textlink="">
      <xdr:nvSpPr>
        <xdr:cNvPr id="260" name="円/楕円 259"/>
        <xdr:cNvSpPr/>
      </xdr:nvSpPr>
      <xdr:spPr>
        <a:xfrm>
          <a:off x="1968500" y="164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63935</xdr:rowOff>
    </xdr:from>
    <xdr:ext cx="534377" cy="259045"/>
    <xdr:sp macro="" textlink="">
      <xdr:nvSpPr>
        <xdr:cNvPr id="261" name="テキスト ボックス 260"/>
        <xdr:cNvSpPr txBox="1"/>
      </xdr:nvSpPr>
      <xdr:spPr>
        <a:xfrm>
          <a:off x="1752111" y="161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56,645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132714</xdr:rowOff>
    </xdr:from>
    <xdr:to>
      <xdr:col>1</xdr:col>
      <xdr:colOff>485775</xdr:colOff>
      <xdr:row>96</xdr:row>
      <xdr:rowOff>62864</xdr:rowOff>
    </xdr:to>
    <xdr:sp macro="" textlink="">
      <xdr:nvSpPr>
        <xdr:cNvPr id="262" name="円/楕円 261"/>
        <xdr:cNvSpPr/>
      </xdr:nvSpPr>
      <xdr:spPr>
        <a:xfrm>
          <a:off x="1079500" y="164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79391</xdr:rowOff>
    </xdr:from>
    <xdr:ext cx="534377" cy="259045"/>
    <xdr:sp macro="" textlink="">
      <xdr:nvSpPr>
        <xdr:cNvPr id="263" name="テキスト ボックス 262"/>
        <xdr:cNvSpPr txBox="1"/>
      </xdr:nvSpPr>
      <xdr:spPr>
        <a:xfrm>
          <a:off x="863111" y="161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55372</xdr:rowOff>
    </xdr:from>
    <xdr:to>
      <xdr:col>15</xdr:col>
      <xdr:colOff>180975</xdr:colOff>
      <xdr:row>38</xdr:row>
      <xdr:rowOff>75438</xdr:rowOff>
    </xdr:to>
    <xdr:cxnSp macro="">
      <xdr:nvCxnSpPr>
        <xdr:cNvPr id="292" name="直線コネクタ 291"/>
        <xdr:cNvCxnSpPr/>
      </xdr:nvCxnSpPr>
      <xdr:spPr>
        <a:xfrm>
          <a:off x="9639300" y="5541772"/>
          <a:ext cx="838200" cy="10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55372</xdr:rowOff>
    </xdr:from>
    <xdr:to>
      <xdr:col>14</xdr:col>
      <xdr:colOff>28575</xdr:colOff>
      <xdr:row>33</xdr:row>
      <xdr:rowOff>72009</xdr:rowOff>
    </xdr:to>
    <xdr:cxnSp macro="">
      <xdr:nvCxnSpPr>
        <xdr:cNvPr id="295" name="直線コネクタ 294"/>
        <xdr:cNvCxnSpPr/>
      </xdr:nvCxnSpPr>
      <xdr:spPr>
        <a:xfrm flipV="1">
          <a:off x="8750300" y="5541772"/>
          <a:ext cx="889000" cy="1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72009</xdr:rowOff>
    </xdr:from>
    <xdr:to>
      <xdr:col>12</xdr:col>
      <xdr:colOff>511175</xdr:colOff>
      <xdr:row>33</xdr:row>
      <xdr:rowOff>163576</xdr:rowOff>
    </xdr:to>
    <xdr:cxnSp macro="">
      <xdr:nvCxnSpPr>
        <xdr:cNvPr id="298" name="直線コネクタ 297"/>
        <xdr:cNvCxnSpPr/>
      </xdr:nvCxnSpPr>
      <xdr:spPr>
        <a:xfrm flipV="1">
          <a:off x="7861300" y="5729859"/>
          <a:ext cx="889000" cy="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157734</xdr:rowOff>
    </xdr:from>
    <xdr:to>
      <xdr:col>11</xdr:col>
      <xdr:colOff>307975</xdr:colOff>
      <xdr:row>33</xdr:row>
      <xdr:rowOff>163576</xdr:rowOff>
    </xdr:to>
    <xdr:cxnSp macro="">
      <xdr:nvCxnSpPr>
        <xdr:cNvPr id="301" name="直線コネクタ 300"/>
        <xdr:cNvCxnSpPr/>
      </xdr:nvCxnSpPr>
      <xdr:spPr>
        <a:xfrm>
          <a:off x="6972300" y="5129784"/>
          <a:ext cx="889000" cy="69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24638</xdr:rowOff>
    </xdr:from>
    <xdr:to>
      <xdr:col>15</xdr:col>
      <xdr:colOff>231775</xdr:colOff>
      <xdr:row>38</xdr:row>
      <xdr:rowOff>126238</xdr:rowOff>
    </xdr:to>
    <xdr:sp macro="" textlink="">
      <xdr:nvSpPr>
        <xdr:cNvPr id="311" name="円/楕円 310"/>
        <xdr:cNvSpPr/>
      </xdr:nvSpPr>
      <xdr:spPr>
        <a:xfrm>
          <a:off x="10426700" y="65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47515</xdr:rowOff>
    </xdr:from>
    <xdr:ext cx="469744" cy="259045"/>
    <xdr:sp macro="" textlink="">
      <xdr:nvSpPr>
        <xdr:cNvPr id="312" name="労働費該当値テキスト"/>
        <xdr:cNvSpPr txBox="1"/>
      </xdr:nvSpPr>
      <xdr:spPr>
        <a:xfrm>
          <a:off x="10528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4572</xdr:rowOff>
    </xdr:from>
    <xdr:to>
      <xdr:col>14</xdr:col>
      <xdr:colOff>79375</xdr:colOff>
      <xdr:row>32</xdr:row>
      <xdr:rowOff>106172</xdr:rowOff>
    </xdr:to>
    <xdr:sp macro="" textlink="">
      <xdr:nvSpPr>
        <xdr:cNvPr id="313" name="円/楕円 312"/>
        <xdr:cNvSpPr/>
      </xdr:nvSpPr>
      <xdr:spPr>
        <a:xfrm>
          <a:off x="9588500" y="54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122699</xdr:rowOff>
    </xdr:from>
    <xdr:ext cx="469744" cy="259045"/>
    <xdr:sp macro="" textlink="">
      <xdr:nvSpPr>
        <xdr:cNvPr id="314" name="テキスト ボックス 313"/>
        <xdr:cNvSpPr txBox="1"/>
      </xdr:nvSpPr>
      <xdr:spPr>
        <a:xfrm>
          <a:off x="9404427" y="526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21209</xdr:rowOff>
    </xdr:from>
    <xdr:to>
      <xdr:col>12</xdr:col>
      <xdr:colOff>561975</xdr:colOff>
      <xdr:row>33</xdr:row>
      <xdr:rowOff>122809</xdr:rowOff>
    </xdr:to>
    <xdr:sp macro="" textlink="">
      <xdr:nvSpPr>
        <xdr:cNvPr id="315" name="円/楕円 314"/>
        <xdr:cNvSpPr/>
      </xdr:nvSpPr>
      <xdr:spPr>
        <a:xfrm>
          <a:off x="8699500" y="56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139336</xdr:rowOff>
    </xdr:from>
    <xdr:ext cx="469744" cy="259045"/>
    <xdr:sp macro="" textlink="">
      <xdr:nvSpPr>
        <xdr:cNvPr id="316" name="テキスト ボックス 315"/>
        <xdr:cNvSpPr txBox="1"/>
      </xdr:nvSpPr>
      <xdr:spPr>
        <a:xfrm>
          <a:off x="8515427" y="545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112776</xdr:rowOff>
    </xdr:from>
    <xdr:to>
      <xdr:col>11</xdr:col>
      <xdr:colOff>358775</xdr:colOff>
      <xdr:row>34</xdr:row>
      <xdr:rowOff>42926</xdr:rowOff>
    </xdr:to>
    <xdr:sp macro="" textlink="">
      <xdr:nvSpPr>
        <xdr:cNvPr id="317" name="円/楕円 316"/>
        <xdr:cNvSpPr/>
      </xdr:nvSpPr>
      <xdr:spPr>
        <a:xfrm>
          <a:off x="7810500" y="57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59453</xdr:rowOff>
    </xdr:from>
    <xdr:ext cx="469744" cy="259045"/>
    <xdr:sp macro="" textlink="">
      <xdr:nvSpPr>
        <xdr:cNvPr id="318" name="テキスト ボックス 317"/>
        <xdr:cNvSpPr txBox="1"/>
      </xdr:nvSpPr>
      <xdr:spPr>
        <a:xfrm>
          <a:off x="7626427"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106934</xdr:rowOff>
    </xdr:from>
    <xdr:to>
      <xdr:col>10</xdr:col>
      <xdr:colOff>155575</xdr:colOff>
      <xdr:row>30</xdr:row>
      <xdr:rowOff>37084</xdr:rowOff>
    </xdr:to>
    <xdr:sp macro="" textlink="">
      <xdr:nvSpPr>
        <xdr:cNvPr id="319" name="円/楕円 318"/>
        <xdr:cNvSpPr/>
      </xdr:nvSpPr>
      <xdr:spPr>
        <a:xfrm>
          <a:off x="6921500" y="50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53611</xdr:rowOff>
    </xdr:from>
    <xdr:ext cx="534377" cy="259045"/>
    <xdr:sp macro="" textlink="">
      <xdr:nvSpPr>
        <xdr:cNvPr id="320" name="テキスト ボックス 319"/>
        <xdr:cNvSpPr txBox="1"/>
      </xdr:nvSpPr>
      <xdr:spPr>
        <a:xfrm>
          <a:off x="6705111" y="48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49540</xdr:rowOff>
    </xdr:from>
    <xdr:to>
      <xdr:col>15</xdr:col>
      <xdr:colOff>180975</xdr:colOff>
      <xdr:row>57</xdr:row>
      <xdr:rowOff>72501</xdr:rowOff>
    </xdr:to>
    <xdr:cxnSp macro="">
      <xdr:nvCxnSpPr>
        <xdr:cNvPr id="347" name="直線コネクタ 346"/>
        <xdr:cNvCxnSpPr/>
      </xdr:nvCxnSpPr>
      <xdr:spPr>
        <a:xfrm flipV="1">
          <a:off x="9639300" y="9822190"/>
          <a:ext cx="8382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54908</xdr:rowOff>
    </xdr:from>
    <xdr:to>
      <xdr:col>14</xdr:col>
      <xdr:colOff>28575</xdr:colOff>
      <xdr:row>57</xdr:row>
      <xdr:rowOff>72501</xdr:rowOff>
    </xdr:to>
    <xdr:cxnSp macro="">
      <xdr:nvCxnSpPr>
        <xdr:cNvPr id="350" name="直線コネクタ 349"/>
        <xdr:cNvCxnSpPr/>
      </xdr:nvCxnSpPr>
      <xdr:spPr>
        <a:xfrm>
          <a:off x="8750300" y="9827558"/>
          <a:ext cx="889000" cy="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54908</xdr:rowOff>
    </xdr:from>
    <xdr:to>
      <xdr:col>12</xdr:col>
      <xdr:colOff>511175</xdr:colOff>
      <xdr:row>57</xdr:row>
      <xdr:rowOff>63210</xdr:rowOff>
    </xdr:to>
    <xdr:cxnSp macro="">
      <xdr:nvCxnSpPr>
        <xdr:cNvPr id="353" name="直線コネクタ 352"/>
        <xdr:cNvCxnSpPr/>
      </xdr:nvCxnSpPr>
      <xdr:spPr>
        <a:xfrm flipV="1">
          <a:off x="7861300" y="9827558"/>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63210</xdr:rowOff>
    </xdr:from>
    <xdr:to>
      <xdr:col>11</xdr:col>
      <xdr:colOff>307975</xdr:colOff>
      <xdr:row>57</xdr:row>
      <xdr:rowOff>77722</xdr:rowOff>
    </xdr:to>
    <xdr:cxnSp macro="">
      <xdr:nvCxnSpPr>
        <xdr:cNvPr id="356" name="直線コネクタ 355"/>
        <xdr:cNvCxnSpPr/>
      </xdr:nvCxnSpPr>
      <xdr:spPr>
        <a:xfrm flipV="1">
          <a:off x="6972300" y="9835860"/>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170190</xdr:rowOff>
    </xdr:from>
    <xdr:to>
      <xdr:col>15</xdr:col>
      <xdr:colOff>231775</xdr:colOff>
      <xdr:row>57</xdr:row>
      <xdr:rowOff>100340</xdr:rowOff>
    </xdr:to>
    <xdr:sp macro="" textlink="">
      <xdr:nvSpPr>
        <xdr:cNvPr id="366" name="円/楕円 365"/>
        <xdr:cNvSpPr/>
      </xdr:nvSpPr>
      <xdr:spPr>
        <a:xfrm>
          <a:off x="10426700" y="97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148617</xdr:rowOff>
    </xdr:from>
    <xdr:ext cx="534377" cy="259045"/>
    <xdr:sp macro="" textlink="">
      <xdr:nvSpPr>
        <xdr:cNvPr id="367" name="農林水産業費該当値テキスト"/>
        <xdr:cNvSpPr txBox="1"/>
      </xdr:nvSpPr>
      <xdr:spPr>
        <a:xfrm>
          <a:off x="10528300" y="97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21701</xdr:rowOff>
    </xdr:from>
    <xdr:to>
      <xdr:col>14</xdr:col>
      <xdr:colOff>79375</xdr:colOff>
      <xdr:row>57</xdr:row>
      <xdr:rowOff>123301</xdr:rowOff>
    </xdr:to>
    <xdr:sp macro="" textlink="">
      <xdr:nvSpPr>
        <xdr:cNvPr id="368" name="円/楕円 367"/>
        <xdr:cNvSpPr/>
      </xdr:nvSpPr>
      <xdr:spPr>
        <a:xfrm>
          <a:off x="9588500" y="97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114428</xdr:rowOff>
    </xdr:from>
    <xdr:ext cx="534377" cy="259045"/>
    <xdr:sp macro="" textlink="">
      <xdr:nvSpPr>
        <xdr:cNvPr id="369" name="テキスト ボックス 368"/>
        <xdr:cNvSpPr txBox="1"/>
      </xdr:nvSpPr>
      <xdr:spPr>
        <a:xfrm>
          <a:off x="9372111" y="98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4108</xdr:rowOff>
    </xdr:from>
    <xdr:to>
      <xdr:col>12</xdr:col>
      <xdr:colOff>561975</xdr:colOff>
      <xdr:row>57</xdr:row>
      <xdr:rowOff>105708</xdr:rowOff>
    </xdr:to>
    <xdr:sp macro="" textlink="">
      <xdr:nvSpPr>
        <xdr:cNvPr id="370" name="円/楕円 369"/>
        <xdr:cNvSpPr/>
      </xdr:nvSpPr>
      <xdr:spPr>
        <a:xfrm>
          <a:off x="8699500" y="97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96835</xdr:rowOff>
    </xdr:from>
    <xdr:ext cx="534377" cy="259045"/>
    <xdr:sp macro="" textlink="">
      <xdr:nvSpPr>
        <xdr:cNvPr id="371" name="テキスト ボックス 370"/>
        <xdr:cNvSpPr txBox="1"/>
      </xdr:nvSpPr>
      <xdr:spPr>
        <a:xfrm>
          <a:off x="8483111" y="98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12410</xdr:rowOff>
    </xdr:from>
    <xdr:to>
      <xdr:col>11</xdr:col>
      <xdr:colOff>358775</xdr:colOff>
      <xdr:row>57</xdr:row>
      <xdr:rowOff>114010</xdr:rowOff>
    </xdr:to>
    <xdr:sp macro="" textlink="">
      <xdr:nvSpPr>
        <xdr:cNvPr id="372" name="円/楕円 371"/>
        <xdr:cNvSpPr/>
      </xdr:nvSpPr>
      <xdr:spPr>
        <a:xfrm>
          <a:off x="7810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130537</xdr:rowOff>
    </xdr:from>
    <xdr:ext cx="534377" cy="259045"/>
    <xdr:sp macro="" textlink="">
      <xdr:nvSpPr>
        <xdr:cNvPr id="373" name="テキスト ボックス 372"/>
        <xdr:cNvSpPr txBox="1"/>
      </xdr:nvSpPr>
      <xdr:spPr>
        <a:xfrm>
          <a:off x="7594111" y="95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26922</xdr:rowOff>
    </xdr:from>
    <xdr:to>
      <xdr:col>10</xdr:col>
      <xdr:colOff>155575</xdr:colOff>
      <xdr:row>57</xdr:row>
      <xdr:rowOff>128522</xdr:rowOff>
    </xdr:to>
    <xdr:sp macro="" textlink="">
      <xdr:nvSpPr>
        <xdr:cNvPr id="374" name="円/楕円 373"/>
        <xdr:cNvSpPr/>
      </xdr:nvSpPr>
      <xdr:spPr>
        <a:xfrm>
          <a:off x="6921500" y="97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145049</xdr:rowOff>
    </xdr:from>
    <xdr:ext cx="534377" cy="259045"/>
    <xdr:sp macro="" textlink="">
      <xdr:nvSpPr>
        <xdr:cNvPr id="375" name="テキスト ボックス 374"/>
        <xdr:cNvSpPr txBox="1"/>
      </xdr:nvSpPr>
      <xdr:spPr>
        <a:xfrm>
          <a:off x="6705111" y="957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138623</xdr:rowOff>
    </xdr:from>
    <xdr:to>
      <xdr:col>15</xdr:col>
      <xdr:colOff>180975</xdr:colOff>
      <xdr:row>78</xdr:row>
      <xdr:rowOff>27000</xdr:rowOff>
    </xdr:to>
    <xdr:cxnSp macro="">
      <xdr:nvCxnSpPr>
        <xdr:cNvPr id="406" name="直線コネクタ 405"/>
        <xdr:cNvCxnSpPr/>
      </xdr:nvCxnSpPr>
      <xdr:spPr>
        <a:xfrm flipV="1">
          <a:off x="9639300" y="13168823"/>
          <a:ext cx="838200" cy="2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27000</xdr:rowOff>
    </xdr:from>
    <xdr:to>
      <xdr:col>14</xdr:col>
      <xdr:colOff>28575</xdr:colOff>
      <xdr:row>78</xdr:row>
      <xdr:rowOff>54203</xdr:rowOff>
    </xdr:to>
    <xdr:cxnSp macro="">
      <xdr:nvCxnSpPr>
        <xdr:cNvPr id="409" name="直線コネクタ 408"/>
        <xdr:cNvCxnSpPr/>
      </xdr:nvCxnSpPr>
      <xdr:spPr>
        <a:xfrm flipV="1">
          <a:off x="8750300" y="13400100"/>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54203</xdr:rowOff>
    </xdr:from>
    <xdr:to>
      <xdr:col>12</xdr:col>
      <xdr:colOff>511175</xdr:colOff>
      <xdr:row>78</xdr:row>
      <xdr:rowOff>120531</xdr:rowOff>
    </xdr:to>
    <xdr:cxnSp macro="">
      <xdr:nvCxnSpPr>
        <xdr:cNvPr id="412" name="直線コネクタ 411"/>
        <xdr:cNvCxnSpPr/>
      </xdr:nvCxnSpPr>
      <xdr:spPr>
        <a:xfrm flipV="1">
          <a:off x="7861300" y="13427303"/>
          <a:ext cx="889000" cy="6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120531</xdr:rowOff>
    </xdr:from>
    <xdr:to>
      <xdr:col>11</xdr:col>
      <xdr:colOff>307975</xdr:colOff>
      <xdr:row>79</xdr:row>
      <xdr:rowOff>1070</xdr:rowOff>
    </xdr:to>
    <xdr:cxnSp macro="">
      <xdr:nvCxnSpPr>
        <xdr:cNvPr id="415" name="直線コネクタ 414"/>
        <xdr:cNvCxnSpPr/>
      </xdr:nvCxnSpPr>
      <xdr:spPr>
        <a:xfrm flipV="1">
          <a:off x="6972300" y="13493631"/>
          <a:ext cx="889000" cy="5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87823</xdr:rowOff>
    </xdr:from>
    <xdr:to>
      <xdr:col>15</xdr:col>
      <xdr:colOff>231775</xdr:colOff>
      <xdr:row>77</xdr:row>
      <xdr:rowOff>17973</xdr:rowOff>
    </xdr:to>
    <xdr:sp macro="" textlink="">
      <xdr:nvSpPr>
        <xdr:cNvPr id="425" name="円/楕円 424"/>
        <xdr:cNvSpPr/>
      </xdr:nvSpPr>
      <xdr:spPr>
        <a:xfrm>
          <a:off x="10426700" y="131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110700</xdr:rowOff>
    </xdr:from>
    <xdr:ext cx="534377" cy="259045"/>
    <xdr:sp macro="" textlink="">
      <xdr:nvSpPr>
        <xdr:cNvPr id="426" name="商工費該当値テキスト"/>
        <xdr:cNvSpPr txBox="1"/>
      </xdr:nvSpPr>
      <xdr:spPr>
        <a:xfrm>
          <a:off x="10528300" y="1296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147650</xdr:rowOff>
    </xdr:from>
    <xdr:to>
      <xdr:col>14</xdr:col>
      <xdr:colOff>79375</xdr:colOff>
      <xdr:row>78</xdr:row>
      <xdr:rowOff>77800</xdr:rowOff>
    </xdr:to>
    <xdr:sp macro="" textlink="">
      <xdr:nvSpPr>
        <xdr:cNvPr id="427" name="円/楕円 426"/>
        <xdr:cNvSpPr/>
      </xdr:nvSpPr>
      <xdr:spPr>
        <a:xfrm>
          <a:off x="9588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68927</xdr:rowOff>
    </xdr:from>
    <xdr:ext cx="534377" cy="259045"/>
    <xdr:sp macro="" textlink="">
      <xdr:nvSpPr>
        <xdr:cNvPr id="428" name="テキスト ボックス 427"/>
        <xdr:cNvSpPr txBox="1"/>
      </xdr:nvSpPr>
      <xdr:spPr>
        <a:xfrm>
          <a:off x="9372111" y="134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3403</xdr:rowOff>
    </xdr:from>
    <xdr:to>
      <xdr:col>12</xdr:col>
      <xdr:colOff>561975</xdr:colOff>
      <xdr:row>78</xdr:row>
      <xdr:rowOff>105003</xdr:rowOff>
    </xdr:to>
    <xdr:sp macro="" textlink="">
      <xdr:nvSpPr>
        <xdr:cNvPr id="429" name="円/楕円 428"/>
        <xdr:cNvSpPr/>
      </xdr:nvSpPr>
      <xdr:spPr>
        <a:xfrm>
          <a:off x="8699500" y="13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96130</xdr:rowOff>
    </xdr:from>
    <xdr:ext cx="534377" cy="259045"/>
    <xdr:sp macro="" textlink="">
      <xdr:nvSpPr>
        <xdr:cNvPr id="430" name="テキスト ボックス 429"/>
        <xdr:cNvSpPr txBox="1"/>
      </xdr:nvSpPr>
      <xdr:spPr>
        <a:xfrm>
          <a:off x="8483111" y="134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69731</xdr:rowOff>
    </xdr:from>
    <xdr:to>
      <xdr:col>11</xdr:col>
      <xdr:colOff>358775</xdr:colOff>
      <xdr:row>78</xdr:row>
      <xdr:rowOff>171331</xdr:rowOff>
    </xdr:to>
    <xdr:sp macro="" textlink="">
      <xdr:nvSpPr>
        <xdr:cNvPr id="431" name="円/楕円 430"/>
        <xdr:cNvSpPr/>
      </xdr:nvSpPr>
      <xdr:spPr>
        <a:xfrm>
          <a:off x="7810500" y="134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162458</xdr:rowOff>
    </xdr:from>
    <xdr:ext cx="469744" cy="259045"/>
    <xdr:sp macro="" textlink="">
      <xdr:nvSpPr>
        <xdr:cNvPr id="432" name="テキスト ボックス 431"/>
        <xdr:cNvSpPr txBox="1"/>
      </xdr:nvSpPr>
      <xdr:spPr>
        <a:xfrm>
          <a:off x="7626427" y="135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121720</xdr:rowOff>
    </xdr:from>
    <xdr:to>
      <xdr:col>10</xdr:col>
      <xdr:colOff>155575</xdr:colOff>
      <xdr:row>79</xdr:row>
      <xdr:rowOff>51870</xdr:rowOff>
    </xdr:to>
    <xdr:sp macro="" textlink="">
      <xdr:nvSpPr>
        <xdr:cNvPr id="433" name="円/楕円 432"/>
        <xdr:cNvSpPr/>
      </xdr:nvSpPr>
      <xdr:spPr>
        <a:xfrm>
          <a:off x="6921500" y="134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42997</xdr:rowOff>
    </xdr:from>
    <xdr:ext cx="469744" cy="259045"/>
    <xdr:sp macro="" textlink="">
      <xdr:nvSpPr>
        <xdr:cNvPr id="434" name="テキスト ボックス 433"/>
        <xdr:cNvSpPr txBox="1"/>
      </xdr:nvSpPr>
      <xdr:spPr>
        <a:xfrm>
          <a:off x="6737427" y="135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95586</xdr:rowOff>
    </xdr:from>
    <xdr:to>
      <xdr:col>15</xdr:col>
      <xdr:colOff>180975</xdr:colOff>
      <xdr:row>98</xdr:row>
      <xdr:rowOff>99433</xdr:rowOff>
    </xdr:to>
    <xdr:cxnSp macro="">
      <xdr:nvCxnSpPr>
        <xdr:cNvPr id="461" name="直線コネクタ 460"/>
        <xdr:cNvCxnSpPr/>
      </xdr:nvCxnSpPr>
      <xdr:spPr>
        <a:xfrm>
          <a:off x="9639300" y="16897686"/>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95586</xdr:rowOff>
    </xdr:from>
    <xdr:to>
      <xdr:col>14</xdr:col>
      <xdr:colOff>28575</xdr:colOff>
      <xdr:row>98</xdr:row>
      <xdr:rowOff>101552</xdr:rowOff>
    </xdr:to>
    <xdr:cxnSp macro="">
      <xdr:nvCxnSpPr>
        <xdr:cNvPr id="464" name="直線コネクタ 463"/>
        <xdr:cNvCxnSpPr/>
      </xdr:nvCxnSpPr>
      <xdr:spPr>
        <a:xfrm flipV="1">
          <a:off x="8750300" y="16897686"/>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100082</xdr:rowOff>
    </xdr:from>
    <xdr:to>
      <xdr:col>12</xdr:col>
      <xdr:colOff>511175</xdr:colOff>
      <xdr:row>98</xdr:row>
      <xdr:rowOff>101552</xdr:rowOff>
    </xdr:to>
    <xdr:cxnSp macro="">
      <xdr:nvCxnSpPr>
        <xdr:cNvPr id="467" name="直線コネクタ 466"/>
        <xdr:cNvCxnSpPr/>
      </xdr:nvCxnSpPr>
      <xdr:spPr>
        <a:xfrm>
          <a:off x="7861300" y="1690218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100082</xdr:rowOff>
    </xdr:from>
    <xdr:to>
      <xdr:col>11</xdr:col>
      <xdr:colOff>307975</xdr:colOff>
      <xdr:row>98</xdr:row>
      <xdr:rowOff>101527</xdr:rowOff>
    </xdr:to>
    <xdr:cxnSp macro="">
      <xdr:nvCxnSpPr>
        <xdr:cNvPr id="470" name="直線コネクタ 469"/>
        <xdr:cNvCxnSpPr/>
      </xdr:nvCxnSpPr>
      <xdr:spPr>
        <a:xfrm flipV="1">
          <a:off x="6972300" y="16902182"/>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48633</xdr:rowOff>
    </xdr:from>
    <xdr:to>
      <xdr:col>15</xdr:col>
      <xdr:colOff>231775</xdr:colOff>
      <xdr:row>98</xdr:row>
      <xdr:rowOff>150233</xdr:rowOff>
    </xdr:to>
    <xdr:sp macro="" textlink="">
      <xdr:nvSpPr>
        <xdr:cNvPr id="480" name="円/楕円 479"/>
        <xdr:cNvSpPr/>
      </xdr:nvSpPr>
      <xdr:spPr>
        <a:xfrm>
          <a:off x="10426700" y="1685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44786</xdr:rowOff>
    </xdr:from>
    <xdr:to>
      <xdr:col>14</xdr:col>
      <xdr:colOff>79375</xdr:colOff>
      <xdr:row>98</xdr:row>
      <xdr:rowOff>146386</xdr:rowOff>
    </xdr:to>
    <xdr:sp macro="" textlink="">
      <xdr:nvSpPr>
        <xdr:cNvPr id="482" name="円/楕円 481"/>
        <xdr:cNvSpPr/>
      </xdr:nvSpPr>
      <xdr:spPr>
        <a:xfrm>
          <a:off x="9588500" y="1684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137513</xdr:rowOff>
    </xdr:from>
    <xdr:ext cx="534377" cy="259045"/>
    <xdr:sp macro="" textlink="">
      <xdr:nvSpPr>
        <xdr:cNvPr id="483" name="テキスト ボックス 482"/>
        <xdr:cNvSpPr txBox="1"/>
      </xdr:nvSpPr>
      <xdr:spPr>
        <a:xfrm>
          <a:off x="9372111" y="1693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50752</xdr:rowOff>
    </xdr:from>
    <xdr:to>
      <xdr:col>12</xdr:col>
      <xdr:colOff>561975</xdr:colOff>
      <xdr:row>98</xdr:row>
      <xdr:rowOff>152352</xdr:rowOff>
    </xdr:to>
    <xdr:sp macro="" textlink="">
      <xdr:nvSpPr>
        <xdr:cNvPr id="484" name="円/楕円 483"/>
        <xdr:cNvSpPr/>
      </xdr:nvSpPr>
      <xdr:spPr>
        <a:xfrm>
          <a:off x="8699500" y="168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143479</xdr:rowOff>
    </xdr:from>
    <xdr:ext cx="534377" cy="259045"/>
    <xdr:sp macro="" textlink="">
      <xdr:nvSpPr>
        <xdr:cNvPr id="485" name="テキスト ボックス 484"/>
        <xdr:cNvSpPr txBox="1"/>
      </xdr:nvSpPr>
      <xdr:spPr>
        <a:xfrm>
          <a:off x="8483111" y="169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49282</xdr:rowOff>
    </xdr:from>
    <xdr:to>
      <xdr:col>11</xdr:col>
      <xdr:colOff>358775</xdr:colOff>
      <xdr:row>98</xdr:row>
      <xdr:rowOff>150882</xdr:rowOff>
    </xdr:to>
    <xdr:sp macro="" textlink="">
      <xdr:nvSpPr>
        <xdr:cNvPr id="486" name="円/楕円 485"/>
        <xdr:cNvSpPr/>
      </xdr:nvSpPr>
      <xdr:spPr>
        <a:xfrm>
          <a:off x="7810500" y="168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142009</xdr:rowOff>
    </xdr:from>
    <xdr:ext cx="534377" cy="259045"/>
    <xdr:sp macro="" textlink="">
      <xdr:nvSpPr>
        <xdr:cNvPr id="487" name="テキスト ボックス 486"/>
        <xdr:cNvSpPr txBox="1"/>
      </xdr:nvSpPr>
      <xdr:spPr>
        <a:xfrm>
          <a:off x="7594111" y="169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50727</xdr:rowOff>
    </xdr:from>
    <xdr:to>
      <xdr:col>10</xdr:col>
      <xdr:colOff>155575</xdr:colOff>
      <xdr:row>98</xdr:row>
      <xdr:rowOff>152327</xdr:rowOff>
    </xdr:to>
    <xdr:sp macro="" textlink="">
      <xdr:nvSpPr>
        <xdr:cNvPr id="488" name="円/楕円 487"/>
        <xdr:cNvSpPr/>
      </xdr:nvSpPr>
      <xdr:spPr>
        <a:xfrm>
          <a:off x="6921500" y="168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143454</xdr:rowOff>
    </xdr:from>
    <xdr:ext cx="534377" cy="259045"/>
    <xdr:sp macro="" textlink="">
      <xdr:nvSpPr>
        <xdr:cNvPr id="489" name="テキスト ボックス 488"/>
        <xdr:cNvSpPr txBox="1"/>
      </xdr:nvSpPr>
      <xdr:spPr>
        <a:xfrm>
          <a:off x="6705111" y="169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138296</xdr:rowOff>
    </xdr:from>
    <xdr:to>
      <xdr:col>23</xdr:col>
      <xdr:colOff>517525</xdr:colOff>
      <xdr:row>35</xdr:row>
      <xdr:rowOff>119681</xdr:rowOff>
    </xdr:to>
    <xdr:cxnSp macro="">
      <xdr:nvCxnSpPr>
        <xdr:cNvPr id="520" name="直線コネクタ 519"/>
        <xdr:cNvCxnSpPr/>
      </xdr:nvCxnSpPr>
      <xdr:spPr>
        <a:xfrm>
          <a:off x="15481300" y="5796146"/>
          <a:ext cx="838200" cy="3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138296</xdr:rowOff>
    </xdr:from>
    <xdr:to>
      <xdr:col>22</xdr:col>
      <xdr:colOff>365125</xdr:colOff>
      <xdr:row>34</xdr:row>
      <xdr:rowOff>66385</xdr:rowOff>
    </xdr:to>
    <xdr:cxnSp macro="">
      <xdr:nvCxnSpPr>
        <xdr:cNvPr id="523" name="直線コネクタ 522"/>
        <xdr:cNvCxnSpPr/>
      </xdr:nvCxnSpPr>
      <xdr:spPr>
        <a:xfrm flipV="1">
          <a:off x="14592300" y="5796146"/>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66385</xdr:rowOff>
    </xdr:from>
    <xdr:to>
      <xdr:col>21</xdr:col>
      <xdr:colOff>161925</xdr:colOff>
      <xdr:row>37</xdr:row>
      <xdr:rowOff>68230</xdr:rowOff>
    </xdr:to>
    <xdr:cxnSp macro="">
      <xdr:nvCxnSpPr>
        <xdr:cNvPr id="526" name="直線コネクタ 525"/>
        <xdr:cNvCxnSpPr/>
      </xdr:nvCxnSpPr>
      <xdr:spPr>
        <a:xfrm flipV="1">
          <a:off x="13703300" y="5895685"/>
          <a:ext cx="889000" cy="5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68230</xdr:rowOff>
    </xdr:from>
    <xdr:to>
      <xdr:col>19</xdr:col>
      <xdr:colOff>644525</xdr:colOff>
      <xdr:row>37</xdr:row>
      <xdr:rowOff>134475</xdr:rowOff>
    </xdr:to>
    <xdr:cxnSp macro="">
      <xdr:nvCxnSpPr>
        <xdr:cNvPr id="529" name="直線コネクタ 528"/>
        <xdr:cNvCxnSpPr/>
      </xdr:nvCxnSpPr>
      <xdr:spPr>
        <a:xfrm flipV="1">
          <a:off x="12814300" y="6411880"/>
          <a:ext cx="889000" cy="6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68881</xdr:rowOff>
    </xdr:from>
    <xdr:to>
      <xdr:col>23</xdr:col>
      <xdr:colOff>568325</xdr:colOff>
      <xdr:row>35</xdr:row>
      <xdr:rowOff>170481</xdr:rowOff>
    </xdr:to>
    <xdr:sp macro="" textlink="">
      <xdr:nvSpPr>
        <xdr:cNvPr id="539" name="円/楕円 538"/>
        <xdr:cNvSpPr/>
      </xdr:nvSpPr>
      <xdr:spPr>
        <a:xfrm>
          <a:off x="16268700" y="60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91758</xdr:rowOff>
    </xdr:from>
    <xdr:ext cx="534377" cy="259045"/>
    <xdr:sp macro="" textlink="">
      <xdr:nvSpPr>
        <xdr:cNvPr id="540" name="消防費該当値テキスト"/>
        <xdr:cNvSpPr txBox="1"/>
      </xdr:nvSpPr>
      <xdr:spPr>
        <a:xfrm>
          <a:off x="16370300" y="59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40,726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87496</xdr:rowOff>
    </xdr:from>
    <xdr:to>
      <xdr:col>22</xdr:col>
      <xdr:colOff>415925</xdr:colOff>
      <xdr:row>34</xdr:row>
      <xdr:rowOff>17646</xdr:rowOff>
    </xdr:to>
    <xdr:sp macro="" textlink="">
      <xdr:nvSpPr>
        <xdr:cNvPr id="541" name="円/楕円 540"/>
        <xdr:cNvSpPr/>
      </xdr:nvSpPr>
      <xdr:spPr>
        <a:xfrm>
          <a:off x="15430500" y="57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34173</xdr:rowOff>
    </xdr:from>
    <xdr:ext cx="534377" cy="259045"/>
    <xdr:sp macro="" textlink="">
      <xdr:nvSpPr>
        <xdr:cNvPr id="542" name="テキスト ボックス 541"/>
        <xdr:cNvSpPr txBox="1"/>
      </xdr:nvSpPr>
      <xdr:spPr>
        <a:xfrm>
          <a:off x="15214111" y="55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15585</xdr:rowOff>
    </xdr:from>
    <xdr:to>
      <xdr:col>21</xdr:col>
      <xdr:colOff>212725</xdr:colOff>
      <xdr:row>34</xdr:row>
      <xdr:rowOff>117185</xdr:rowOff>
    </xdr:to>
    <xdr:sp macro="" textlink="">
      <xdr:nvSpPr>
        <xdr:cNvPr id="543" name="円/楕円 542"/>
        <xdr:cNvSpPr/>
      </xdr:nvSpPr>
      <xdr:spPr>
        <a:xfrm>
          <a:off x="14541500" y="58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133712</xdr:rowOff>
    </xdr:from>
    <xdr:ext cx="534377" cy="259045"/>
    <xdr:sp macro="" textlink="">
      <xdr:nvSpPr>
        <xdr:cNvPr id="544" name="テキスト ボックス 543"/>
        <xdr:cNvSpPr txBox="1"/>
      </xdr:nvSpPr>
      <xdr:spPr>
        <a:xfrm>
          <a:off x="14325111" y="56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17430</xdr:rowOff>
    </xdr:from>
    <xdr:to>
      <xdr:col>20</xdr:col>
      <xdr:colOff>9525</xdr:colOff>
      <xdr:row>37</xdr:row>
      <xdr:rowOff>119030</xdr:rowOff>
    </xdr:to>
    <xdr:sp macro="" textlink="">
      <xdr:nvSpPr>
        <xdr:cNvPr id="545" name="円/楕円 544"/>
        <xdr:cNvSpPr/>
      </xdr:nvSpPr>
      <xdr:spPr>
        <a:xfrm>
          <a:off x="13652500" y="63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135557</xdr:rowOff>
    </xdr:from>
    <xdr:ext cx="534377" cy="259045"/>
    <xdr:sp macro="" textlink="">
      <xdr:nvSpPr>
        <xdr:cNvPr id="546" name="テキスト ボックス 545"/>
        <xdr:cNvSpPr txBox="1"/>
      </xdr:nvSpPr>
      <xdr:spPr>
        <a:xfrm>
          <a:off x="13436111" y="61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83675</xdr:rowOff>
    </xdr:from>
    <xdr:to>
      <xdr:col>18</xdr:col>
      <xdr:colOff>492125</xdr:colOff>
      <xdr:row>38</xdr:row>
      <xdr:rowOff>13825</xdr:rowOff>
    </xdr:to>
    <xdr:sp macro="" textlink="">
      <xdr:nvSpPr>
        <xdr:cNvPr id="547" name="円/楕円 546"/>
        <xdr:cNvSpPr/>
      </xdr:nvSpPr>
      <xdr:spPr>
        <a:xfrm>
          <a:off x="12763500" y="64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4952</xdr:rowOff>
    </xdr:from>
    <xdr:ext cx="534377" cy="259045"/>
    <xdr:sp macro="" textlink="">
      <xdr:nvSpPr>
        <xdr:cNvPr id="548" name="テキスト ボックス 547"/>
        <xdr:cNvSpPr txBox="1"/>
      </xdr:nvSpPr>
      <xdr:spPr>
        <a:xfrm>
          <a:off x="12547111" y="65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15584</xdr:rowOff>
    </xdr:from>
    <xdr:to>
      <xdr:col>23</xdr:col>
      <xdr:colOff>517525</xdr:colOff>
      <xdr:row>57</xdr:row>
      <xdr:rowOff>140908</xdr:rowOff>
    </xdr:to>
    <xdr:cxnSp macro="">
      <xdr:nvCxnSpPr>
        <xdr:cNvPr id="579" name="直線コネクタ 578"/>
        <xdr:cNvCxnSpPr/>
      </xdr:nvCxnSpPr>
      <xdr:spPr>
        <a:xfrm flipV="1">
          <a:off x="15481300" y="9788234"/>
          <a:ext cx="838200" cy="1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66489</xdr:rowOff>
    </xdr:from>
    <xdr:to>
      <xdr:col>22</xdr:col>
      <xdr:colOff>365125</xdr:colOff>
      <xdr:row>57</xdr:row>
      <xdr:rowOff>140908</xdr:rowOff>
    </xdr:to>
    <xdr:cxnSp macro="">
      <xdr:nvCxnSpPr>
        <xdr:cNvPr id="582" name="直線コネクタ 581"/>
        <xdr:cNvCxnSpPr/>
      </xdr:nvCxnSpPr>
      <xdr:spPr>
        <a:xfrm>
          <a:off x="14592300" y="9667689"/>
          <a:ext cx="889000" cy="2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66489</xdr:rowOff>
    </xdr:from>
    <xdr:to>
      <xdr:col>21</xdr:col>
      <xdr:colOff>161925</xdr:colOff>
      <xdr:row>56</xdr:row>
      <xdr:rowOff>159255</xdr:rowOff>
    </xdr:to>
    <xdr:cxnSp macro="">
      <xdr:nvCxnSpPr>
        <xdr:cNvPr id="585" name="直線コネクタ 584"/>
        <xdr:cNvCxnSpPr/>
      </xdr:nvCxnSpPr>
      <xdr:spPr>
        <a:xfrm flipV="1">
          <a:off x="13703300" y="9667689"/>
          <a:ext cx="8890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159255</xdr:rowOff>
    </xdr:from>
    <xdr:to>
      <xdr:col>19</xdr:col>
      <xdr:colOff>644525</xdr:colOff>
      <xdr:row>57</xdr:row>
      <xdr:rowOff>37412</xdr:rowOff>
    </xdr:to>
    <xdr:cxnSp macro="">
      <xdr:nvCxnSpPr>
        <xdr:cNvPr id="588" name="直線コネクタ 587"/>
        <xdr:cNvCxnSpPr/>
      </xdr:nvCxnSpPr>
      <xdr:spPr>
        <a:xfrm flipV="1">
          <a:off x="12814300" y="9760455"/>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136234</xdr:rowOff>
    </xdr:from>
    <xdr:to>
      <xdr:col>23</xdr:col>
      <xdr:colOff>568325</xdr:colOff>
      <xdr:row>57</xdr:row>
      <xdr:rowOff>66384</xdr:rowOff>
    </xdr:to>
    <xdr:sp macro="" textlink="">
      <xdr:nvSpPr>
        <xdr:cNvPr id="598" name="円/楕円 597"/>
        <xdr:cNvSpPr/>
      </xdr:nvSpPr>
      <xdr:spPr>
        <a:xfrm>
          <a:off x="16268700" y="97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159111</xdr:rowOff>
    </xdr:from>
    <xdr:ext cx="534377" cy="259045"/>
    <xdr:sp macro="" textlink="">
      <xdr:nvSpPr>
        <xdr:cNvPr id="599" name="教育費該当値テキスト"/>
        <xdr:cNvSpPr txBox="1"/>
      </xdr:nvSpPr>
      <xdr:spPr>
        <a:xfrm>
          <a:off x="16370300" y="95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90108</xdr:rowOff>
    </xdr:from>
    <xdr:to>
      <xdr:col>22</xdr:col>
      <xdr:colOff>415925</xdr:colOff>
      <xdr:row>58</xdr:row>
      <xdr:rowOff>20258</xdr:rowOff>
    </xdr:to>
    <xdr:sp macro="" textlink="">
      <xdr:nvSpPr>
        <xdr:cNvPr id="600" name="円/楕円 599"/>
        <xdr:cNvSpPr/>
      </xdr:nvSpPr>
      <xdr:spPr>
        <a:xfrm>
          <a:off x="15430500" y="98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11385</xdr:rowOff>
    </xdr:from>
    <xdr:ext cx="534377" cy="259045"/>
    <xdr:sp macro="" textlink="">
      <xdr:nvSpPr>
        <xdr:cNvPr id="601" name="テキスト ボックス 600"/>
        <xdr:cNvSpPr txBox="1"/>
      </xdr:nvSpPr>
      <xdr:spPr>
        <a:xfrm>
          <a:off x="15214111" y="99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15689</xdr:rowOff>
    </xdr:from>
    <xdr:to>
      <xdr:col>21</xdr:col>
      <xdr:colOff>212725</xdr:colOff>
      <xdr:row>56</xdr:row>
      <xdr:rowOff>117289</xdr:rowOff>
    </xdr:to>
    <xdr:sp macro="" textlink="">
      <xdr:nvSpPr>
        <xdr:cNvPr id="602" name="円/楕円 601"/>
        <xdr:cNvSpPr/>
      </xdr:nvSpPr>
      <xdr:spPr>
        <a:xfrm>
          <a:off x="14541500" y="96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133816</xdr:rowOff>
    </xdr:from>
    <xdr:ext cx="534377" cy="259045"/>
    <xdr:sp macro="" textlink="">
      <xdr:nvSpPr>
        <xdr:cNvPr id="603" name="テキスト ボックス 602"/>
        <xdr:cNvSpPr txBox="1"/>
      </xdr:nvSpPr>
      <xdr:spPr>
        <a:xfrm>
          <a:off x="14325111" y="93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108455</xdr:rowOff>
    </xdr:from>
    <xdr:to>
      <xdr:col>20</xdr:col>
      <xdr:colOff>9525</xdr:colOff>
      <xdr:row>57</xdr:row>
      <xdr:rowOff>38605</xdr:rowOff>
    </xdr:to>
    <xdr:sp macro="" textlink="">
      <xdr:nvSpPr>
        <xdr:cNvPr id="604" name="円/楕円 603"/>
        <xdr:cNvSpPr/>
      </xdr:nvSpPr>
      <xdr:spPr>
        <a:xfrm>
          <a:off x="13652500" y="97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55132</xdr:rowOff>
    </xdr:from>
    <xdr:ext cx="534377" cy="259045"/>
    <xdr:sp macro="" textlink="">
      <xdr:nvSpPr>
        <xdr:cNvPr id="605" name="テキスト ボックス 604"/>
        <xdr:cNvSpPr txBox="1"/>
      </xdr:nvSpPr>
      <xdr:spPr>
        <a:xfrm>
          <a:off x="13436111" y="94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158062</xdr:rowOff>
    </xdr:from>
    <xdr:to>
      <xdr:col>18</xdr:col>
      <xdr:colOff>492125</xdr:colOff>
      <xdr:row>57</xdr:row>
      <xdr:rowOff>88212</xdr:rowOff>
    </xdr:to>
    <xdr:sp macro="" textlink="">
      <xdr:nvSpPr>
        <xdr:cNvPr id="606" name="円/楕円 605"/>
        <xdr:cNvSpPr/>
      </xdr:nvSpPr>
      <xdr:spPr>
        <a:xfrm>
          <a:off x="12763500" y="97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104739</xdr:rowOff>
    </xdr:from>
    <xdr:ext cx="534377" cy="259045"/>
    <xdr:sp macro="" textlink="">
      <xdr:nvSpPr>
        <xdr:cNvPr id="607" name="テキスト ボックス 606"/>
        <xdr:cNvSpPr txBox="1"/>
      </xdr:nvSpPr>
      <xdr:spPr>
        <a:xfrm>
          <a:off x="12547111" y="95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89874</xdr:rowOff>
    </xdr:from>
    <xdr:to>
      <xdr:col>23</xdr:col>
      <xdr:colOff>517525</xdr:colOff>
      <xdr:row>78</xdr:row>
      <xdr:rowOff>112716</xdr:rowOff>
    </xdr:to>
    <xdr:cxnSp macro="">
      <xdr:nvCxnSpPr>
        <xdr:cNvPr id="634" name="直線コネクタ 633"/>
        <xdr:cNvCxnSpPr/>
      </xdr:nvCxnSpPr>
      <xdr:spPr>
        <a:xfrm flipV="1">
          <a:off x="15481300" y="13462974"/>
          <a:ext cx="8382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112716</xdr:rowOff>
    </xdr:from>
    <xdr:to>
      <xdr:col>22</xdr:col>
      <xdr:colOff>365125</xdr:colOff>
      <xdr:row>78</xdr:row>
      <xdr:rowOff>131105</xdr:rowOff>
    </xdr:to>
    <xdr:cxnSp macro="">
      <xdr:nvCxnSpPr>
        <xdr:cNvPr id="637" name="直線コネクタ 636"/>
        <xdr:cNvCxnSpPr/>
      </xdr:nvCxnSpPr>
      <xdr:spPr>
        <a:xfrm flipV="1">
          <a:off x="14592300" y="13485816"/>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127374</xdr:rowOff>
    </xdr:from>
    <xdr:to>
      <xdr:col>21</xdr:col>
      <xdr:colOff>161925</xdr:colOff>
      <xdr:row>78</xdr:row>
      <xdr:rowOff>131105</xdr:rowOff>
    </xdr:to>
    <xdr:cxnSp macro="">
      <xdr:nvCxnSpPr>
        <xdr:cNvPr id="640" name="直線コネクタ 639"/>
        <xdr:cNvCxnSpPr/>
      </xdr:nvCxnSpPr>
      <xdr:spPr>
        <a:xfrm>
          <a:off x="13703300" y="13500474"/>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121591</xdr:rowOff>
    </xdr:from>
    <xdr:to>
      <xdr:col>19</xdr:col>
      <xdr:colOff>644525</xdr:colOff>
      <xdr:row>78</xdr:row>
      <xdr:rowOff>127374</xdr:rowOff>
    </xdr:to>
    <xdr:cxnSp macro="">
      <xdr:nvCxnSpPr>
        <xdr:cNvPr id="643" name="直線コネクタ 642"/>
        <xdr:cNvCxnSpPr/>
      </xdr:nvCxnSpPr>
      <xdr:spPr>
        <a:xfrm>
          <a:off x="12814300" y="13494691"/>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39074</xdr:rowOff>
    </xdr:from>
    <xdr:to>
      <xdr:col>23</xdr:col>
      <xdr:colOff>568325</xdr:colOff>
      <xdr:row>78</xdr:row>
      <xdr:rowOff>140674</xdr:rowOff>
    </xdr:to>
    <xdr:sp macro="" textlink="">
      <xdr:nvSpPr>
        <xdr:cNvPr id="653" name="円/楕円 652"/>
        <xdr:cNvSpPr/>
      </xdr:nvSpPr>
      <xdr:spPr>
        <a:xfrm>
          <a:off x="16268700" y="134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169901</xdr:rowOff>
    </xdr:from>
    <xdr:ext cx="534377" cy="259045"/>
    <xdr:sp macro="" textlink="">
      <xdr:nvSpPr>
        <xdr:cNvPr id="654" name="災害復旧費該当値テキスト"/>
        <xdr:cNvSpPr txBox="1"/>
      </xdr:nvSpPr>
      <xdr:spPr>
        <a:xfrm>
          <a:off x="16370300" y="1320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61916</xdr:rowOff>
    </xdr:from>
    <xdr:to>
      <xdr:col>22</xdr:col>
      <xdr:colOff>415925</xdr:colOff>
      <xdr:row>78</xdr:row>
      <xdr:rowOff>163516</xdr:rowOff>
    </xdr:to>
    <xdr:sp macro="" textlink="">
      <xdr:nvSpPr>
        <xdr:cNvPr id="655" name="円/楕円 654"/>
        <xdr:cNvSpPr/>
      </xdr:nvSpPr>
      <xdr:spPr>
        <a:xfrm>
          <a:off x="15430500" y="13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154643</xdr:rowOff>
    </xdr:from>
    <xdr:ext cx="469744" cy="259045"/>
    <xdr:sp macro="" textlink="">
      <xdr:nvSpPr>
        <xdr:cNvPr id="656" name="テキスト ボックス 655"/>
        <xdr:cNvSpPr txBox="1"/>
      </xdr:nvSpPr>
      <xdr:spPr>
        <a:xfrm>
          <a:off x="15246427" y="1352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80305</xdr:rowOff>
    </xdr:from>
    <xdr:to>
      <xdr:col>21</xdr:col>
      <xdr:colOff>212725</xdr:colOff>
      <xdr:row>79</xdr:row>
      <xdr:rowOff>10455</xdr:rowOff>
    </xdr:to>
    <xdr:sp macro="" textlink="">
      <xdr:nvSpPr>
        <xdr:cNvPr id="657" name="円/楕円 656"/>
        <xdr:cNvSpPr/>
      </xdr:nvSpPr>
      <xdr:spPr>
        <a:xfrm>
          <a:off x="14541500" y="134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1582</xdr:rowOff>
    </xdr:from>
    <xdr:ext cx="469744" cy="259045"/>
    <xdr:sp macro="" textlink="">
      <xdr:nvSpPr>
        <xdr:cNvPr id="658" name="テキスト ボックス 657"/>
        <xdr:cNvSpPr txBox="1"/>
      </xdr:nvSpPr>
      <xdr:spPr>
        <a:xfrm>
          <a:off x="14357427" y="135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76574</xdr:rowOff>
    </xdr:from>
    <xdr:to>
      <xdr:col>20</xdr:col>
      <xdr:colOff>9525</xdr:colOff>
      <xdr:row>79</xdr:row>
      <xdr:rowOff>6724</xdr:rowOff>
    </xdr:to>
    <xdr:sp macro="" textlink="">
      <xdr:nvSpPr>
        <xdr:cNvPr id="659" name="円/楕円 658"/>
        <xdr:cNvSpPr/>
      </xdr:nvSpPr>
      <xdr:spPr>
        <a:xfrm>
          <a:off x="13652500" y="134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169301</xdr:rowOff>
    </xdr:from>
    <xdr:ext cx="469744" cy="259045"/>
    <xdr:sp macro="" textlink="">
      <xdr:nvSpPr>
        <xdr:cNvPr id="660" name="テキスト ボックス 659"/>
        <xdr:cNvSpPr txBox="1"/>
      </xdr:nvSpPr>
      <xdr:spPr>
        <a:xfrm>
          <a:off x="13468427" y="135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70791</xdr:rowOff>
    </xdr:from>
    <xdr:to>
      <xdr:col>18</xdr:col>
      <xdr:colOff>492125</xdr:colOff>
      <xdr:row>79</xdr:row>
      <xdr:rowOff>941</xdr:rowOff>
    </xdr:to>
    <xdr:sp macro="" textlink="">
      <xdr:nvSpPr>
        <xdr:cNvPr id="661" name="円/楕円 660"/>
        <xdr:cNvSpPr/>
      </xdr:nvSpPr>
      <xdr:spPr>
        <a:xfrm>
          <a:off x="12763500" y="134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163518</xdr:rowOff>
    </xdr:from>
    <xdr:ext cx="469744" cy="259045"/>
    <xdr:sp macro="" textlink="">
      <xdr:nvSpPr>
        <xdr:cNvPr id="662" name="テキスト ボックス 661"/>
        <xdr:cNvSpPr txBox="1"/>
      </xdr:nvSpPr>
      <xdr:spPr>
        <a:xfrm>
          <a:off x="12579427" y="1353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102896</xdr:rowOff>
    </xdr:from>
    <xdr:to>
      <xdr:col>23</xdr:col>
      <xdr:colOff>517525</xdr:colOff>
      <xdr:row>97</xdr:row>
      <xdr:rowOff>108755</xdr:rowOff>
    </xdr:to>
    <xdr:cxnSp macro="">
      <xdr:nvCxnSpPr>
        <xdr:cNvPr id="691" name="直線コネクタ 690"/>
        <xdr:cNvCxnSpPr/>
      </xdr:nvCxnSpPr>
      <xdr:spPr>
        <a:xfrm>
          <a:off x="15481300" y="16733546"/>
          <a:ext cx="8382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93314</xdr:rowOff>
    </xdr:from>
    <xdr:to>
      <xdr:col>22</xdr:col>
      <xdr:colOff>365125</xdr:colOff>
      <xdr:row>97</xdr:row>
      <xdr:rowOff>102896</xdr:rowOff>
    </xdr:to>
    <xdr:cxnSp macro="">
      <xdr:nvCxnSpPr>
        <xdr:cNvPr id="694" name="直線コネクタ 693"/>
        <xdr:cNvCxnSpPr/>
      </xdr:nvCxnSpPr>
      <xdr:spPr>
        <a:xfrm>
          <a:off x="14592300" y="1672396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45247</xdr:rowOff>
    </xdr:from>
    <xdr:to>
      <xdr:col>21</xdr:col>
      <xdr:colOff>161925</xdr:colOff>
      <xdr:row>97</xdr:row>
      <xdr:rowOff>93314</xdr:rowOff>
    </xdr:to>
    <xdr:cxnSp macro="">
      <xdr:nvCxnSpPr>
        <xdr:cNvPr id="697" name="直線コネクタ 696"/>
        <xdr:cNvCxnSpPr/>
      </xdr:nvCxnSpPr>
      <xdr:spPr>
        <a:xfrm>
          <a:off x="13703300" y="16675897"/>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45247</xdr:rowOff>
    </xdr:from>
    <xdr:to>
      <xdr:col>19</xdr:col>
      <xdr:colOff>644525</xdr:colOff>
      <xdr:row>97</xdr:row>
      <xdr:rowOff>86962</xdr:rowOff>
    </xdr:to>
    <xdr:cxnSp macro="">
      <xdr:nvCxnSpPr>
        <xdr:cNvPr id="700" name="直線コネクタ 699"/>
        <xdr:cNvCxnSpPr/>
      </xdr:nvCxnSpPr>
      <xdr:spPr>
        <a:xfrm flipV="1">
          <a:off x="12814300" y="16675897"/>
          <a:ext cx="889000" cy="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57955</xdr:rowOff>
    </xdr:from>
    <xdr:to>
      <xdr:col>23</xdr:col>
      <xdr:colOff>568325</xdr:colOff>
      <xdr:row>97</xdr:row>
      <xdr:rowOff>159555</xdr:rowOff>
    </xdr:to>
    <xdr:sp macro="" textlink="">
      <xdr:nvSpPr>
        <xdr:cNvPr id="710" name="円/楕円 709"/>
        <xdr:cNvSpPr/>
      </xdr:nvSpPr>
      <xdr:spPr>
        <a:xfrm>
          <a:off x="16268700" y="16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80832</xdr:rowOff>
    </xdr:from>
    <xdr:ext cx="534377" cy="259045"/>
    <xdr:sp macro="" textlink="">
      <xdr:nvSpPr>
        <xdr:cNvPr id="711" name="公債費該当値テキスト"/>
        <xdr:cNvSpPr txBox="1"/>
      </xdr:nvSpPr>
      <xdr:spPr>
        <a:xfrm>
          <a:off x="16370300" y="165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52096</xdr:rowOff>
    </xdr:from>
    <xdr:to>
      <xdr:col>22</xdr:col>
      <xdr:colOff>415925</xdr:colOff>
      <xdr:row>97</xdr:row>
      <xdr:rowOff>153696</xdr:rowOff>
    </xdr:to>
    <xdr:sp macro="" textlink="">
      <xdr:nvSpPr>
        <xdr:cNvPr id="712" name="円/楕円 711"/>
        <xdr:cNvSpPr/>
      </xdr:nvSpPr>
      <xdr:spPr>
        <a:xfrm>
          <a:off x="15430500" y="166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170223</xdr:rowOff>
    </xdr:from>
    <xdr:ext cx="534377" cy="259045"/>
    <xdr:sp macro="" textlink="">
      <xdr:nvSpPr>
        <xdr:cNvPr id="713" name="テキスト ボックス 712"/>
        <xdr:cNvSpPr txBox="1"/>
      </xdr:nvSpPr>
      <xdr:spPr>
        <a:xfrm>
          <a:off x="15214111" y="164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42514</xdr:rowOff>
    </xdr:from>
    <xdr:to>
      <xdr:col>21</xdr:col>
      <xdr:colOff>212725</xdr:colOff>
      <xdr:row>97</xdr:row>
      <xdr:rowOff>144114</xdr:rowOff>
    </xdr:to>
    <xdr:sp macro="" textlink="">
      <xdr:nvSpPr>
        <xdr:cNvPr id="714" name="円/楕円 713"/>
        <xdr:cNvSpPr/>
      </xdr:nvSpPr>
      <xdr:spPr>
        <a:xfrm>
          <a:off x="14541500" y="166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160641</xdr:rowOff>
    </xdr:from>
    <xdr:ext cx="534377" cy="259045"/>
    <xdr:sp macro="" textlink="">
      <xdr:nvSpPr>
        <xdr:cNvPr id="715" name="テキスト ボックス 714"/>
        <xdr:cNvSpPr txBox="1"/>
      </xdr:nvSpPr>
      <xdr:spPr>
        <a:xfrm>
          <a:off x="14325111" y="164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165897</xdr:rowOff>
    </xdr:from>
    <xdr:to>
      <xdr:col>20</xdr:col>
      <xdr:colOff>9525</xdr:colOff>
      <xdr:row>97</xdr:row>
      <xdr:rowOff>96047</xdr:rowOff>
    </xdr:to>
    <xdr:sp macro="" textlink="">
      <xdr:nvSpPr>
        <xdr:cNvPr id="716" name="円/楕円 715"/>
        <xdr:cNvSpPr/>
      </xdr:nvSpPr>
      <xdr:spPr>
        <a:xfrm>
          <a:off x="13652500" y="166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112574</xdr:rowOff>
    </xdr:from>
    <xdr:ext cx="534377" cy="259045"/>
    <xdr:sp macro="" textlink="">
      <xdr:nvSpPr>
        <xdr:cNvPr id="717" name="テキスト ボックス 716"/>
        <xdr:cNvSpPr txBox="1"/>
      </xdr:nvSpPr>
      <xdr:spPr>
        <a:xfrm>
          <a:off x="13436111" y="1640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36162</xdr:rowOff>
    </xdr:from>
    <xdr:to>
      <xdr:col>18</xdr:col>
      <xdr:colOff>492125</xdr:colOff>
      <xdr:row>97</xdr:row>
      <xdr:rowOff>137762</xdr:rowOff>
    </xdr:to>
    <xdr:sp macro="" textlink="">
      <xdr:nvSpPr>
        <xdr:cNvPr id="718" name="円/楕円 717"/>
        <xdr:cNvSpPr/>
      </xdr:nvSpPr>
      <xdr:spPr>
        <a:xfrm>
          <a:off x="12763500" y="166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154289</xdr:rowOff>
    </xdr:from>
    <xdr:ext cx="534377" cy="259045"/>
    <xdr:sp macro="" textlink="">
      <xdr:nvSpPr>
        <xdr:cNvPr id="719" name="テキスト ボックス 718"/>
        <xdr:cNvSpPr txBox="1"/>
      </xdr:nvSpPr>
      <xdr:spPr>
        <a:xfrm>
          <a:off x="12547111" y="164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右肩上がりに増加しており、障害者総合支援費や生活保護費など、扶助費の増加と連動している。労働費の減少は、緊急雇用創出臨時特例基金事業の終了に伴うものである。商工費の増加は、消費喚起としてプレミアム付き商品券を発行するなど地域住民生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緊急支援事業を実施したことや、道の駅整備事業の増加などによるものが主な理由である。消防費は西土佐消防署庁舎本体工事の完成や、津波避難タワーや津波避難路など、東日本大震災から喫緊の課題として取り組んできた防災対策事業が一定落ち着いてきたことなどにより、減少している。教育費は小中学校の屋内運動場改築事業の増加などにより、前年度から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前年度の実質単年度収支は</a:t>
          </a:r>
          <a:r>
            <a:rPr lang="en-US" altLang="ja-JP" sz="1100" b="0" i="0" baseline="0">
              <a:solidFill>
                <a:schemeClr val="dk1"/>
              </a:solidFill>
              <a:effectLst/>
              <a:latin typeface="+mn-lt"/>
              <a:ea typeface="+mn-ea"/>
              <a:cs typeface="+mn-cs"/>
            </a:rPr>
            <a:t>338,443</a:t>
          </a:r>
          <a:r>
            <a:rPr lang="ja-JP" altLang="ja-JP" sz="1100" b="0" i="0" baseline="0">
              <a:solidFill>
                <a:schemeClr val="dk1"/>
              </a:solidFill>
              <a:effectLst/>
              <a:latin typeface="+mn-lt"/>
              <a:ea typeface="+mn-ea"/>
              <a:cs typeface="+mn-cs"/>
            </a:rPr>
            <a:t>千円で、前々年度の実質単年度収支が市民病院への経営支援として</a:t>
          </a:r>
          <a:r>
            <a:rPr lang="en-US" altLang="ja-JP" sz="1100" b="0" i="0" baseline="0">
              <a:solidFill>
                <a:schemeClr val="dk1"/>
              </a:solidFill>
              <a:effectLst/>
              <a:latin typeface="+mn-lt"/>
              <a:ea typeface="+mn-ea"/>
              <a:cs typeface="+mn-cs"/>
            </a:rPr>
            <a:t>500,000</a:t>
          </a:r>
          <a:r>
            <a:rPr lang="ja-JP" altLang="ja-JP" sz="1100" b="0" i="0" baseline="0">
              <a:solidFill>
                <a:schemeClr val="dk1"/>
              </a:solidFill>
              <a:effectLst/>
              <a:latin typeface="+mn-lt"/>
              <a:ea typeface="+mn-ea"/>
              <a:cs typeface="+mn-cs"/>
            </a:rPr>
            <a:t>千円の貸付を行ったことにより▲</a:t>
          </a:r>
          <a:r>
            <a:rPr lang="en-US" altLang="ja-JP" sz="1100" b="0" i="0" baseline="0">
              <a:solidFill>
                <a:schemeClr val="dk1"/>
              </a:solidFill>
              <a:effectLst/>
              <a:latin typeface="+mn-lt"/>
              <a:ea typeface="+mn-ea"/>
              <a:cs typeface="+mn-cs"/>
            </a:rPr>
            <a:t>142,504</a:t>
          </a:r>
          <a:r>
            <a:rPr lang="ja-JP" altLang="ja-JP" sz="1100" b="0" i="0" baseline="0">
              <a:solidFill>
                <a:schemeClr val="dk1"/>
              </a:solidFill>
              <a:effectLst/>
              <a:latin typeface="+mn-lt"/>
              <a:ea typeface="+mn-ea"/>
              <a:cs typeface="+mn-cs"/>
            </a:rPr>
            <a:t>千円と大幅な赤字となっていたことや、国の経済対策交付金の影響などにより、その差が大きく、大幅な黒字となっていた。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そのため、本年度は、実質単年度収支は</a:t>
          </a:r>
          <a:r>
            <a:rPr lang="en-US" altLang="ja-JP" sz="1100" b="0" i="0" baseline="0">
              <a:solidFill>
                <a:schemeClr val="dk1"/>
              </a:solidFill>
              <a:effectLst/>
              <a:latin typeface="+mn-lt"/>
              <a:ea typeface="+mn-ea"/>
              <a:cs typeface="+mn-cs"/>
            </a:rPr>
            <a:t>117,203</a:t>
          </a:r>
          <a:r>
            <a:rPr lang="ja-JP" altLang="ja-JP" sz="1100" b="0" i="0" baseline="0">
              <a:solidFill>
                <a:schemeClr val="dk1"/>
              </a:solidFill>
              <a:effectLst/>
              <a:latin typeface="+mn-lt"/>
              <a:ea typeface="+mn-ea"/>
              <a:cs typeface="+mn-cs"/>
            </a:rPr>
            <a:t>千円と黒字ではあるが、前年度と比較すると</a:t>
          </a:r>
          <a:r>
            <a:rPr lang="en-US" altLang="ja-JP" sz="1100" b="0" i="0" baseline="0">
              <a:solidFill>
                <a:schemeClr val="dk1"/>
              </a:solidFill>
              <a:effectLst/>
              <a:latin typeface="+mn-lt"/>
              <a:ea typeface="+mn-ea"/>
              <a:cs typeface="+mn-cs"/>
            </a:rPr>
            <a:t>221,240</a:t>
          </a:r>
          <a:r>
            <a:rPr lang="ja-JP" altLang="ja-JP" sz="1100" b="0" i="0" baseline="0">
              <a:solidFill>
                <a:schemeClr val="dk1"/>
              </a:solidFill>
              <a:effectLst/>
              <a:latin typeface="+mn-lt"/>
              <a:ea typeface="+mn-ea"/>
              <a:cs typeface="+mn-cs"/>
            </a:rPr>
            <a:t>千円減少している。また、黒字の要因としては、基金の取り崩しを積極的に行ったことが主なものであり、今後の合併支援措置の縮減・廃止による歳入の減少とともに、退職手当、市民病院の経営支援、防災対策など、多額の財政負担が必要と見込まれるため、今後も一層の行財政健全化に努める必要がある。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連結対象会計実質収支の合計の標準財政規模に対する比率は、</a:t>
          </a:r>
          <a:r>
            <a:rPr lang="en-US" altLang="ja-JP" sz="1100" b="0" i="0" baseline="0">
              <a:solidFill>
                <a:schemeClr val="dk1"/>
              </a:solidFill>
              <a:effectLst/>
              <a:latin typeface="+mn-lt"/>
              <a:ea typeface="+mn-ea"/>
              <a:cs typeface="+mn-cs"/>
            </a:rPr>
            <a:t>7.44</a:t>
          </a:r>
          <a:r>
            <a:rPr lang="ja-JP" altLang="ja-JP" sz="1100" b="0" i="0" baseline="0">
              <a:solidFill>
                <a:schemeClr val="dk1"/>
              </a:solidFill>
              <a:effectLst/>
              <a:latin typeface="+mn-lt"/>
              <a:ea typeface="+mn-ea"/>
              <a:cs typeface="+mn-cs"/>
            </a:rPr>
            <a:t>％の黒字となっている。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連結対象の</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会計のうち</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会計、国民健康保険会計診療施設勘定が赤字である。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ただし、当該会計を含め、ほとんどの特別会計、企業会計が一般会計からの繰出しに頼っている状況にある。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今後も独立採算の原則を再認識し、料金改定や徴収強化、一層の経費削減など経営の健全化に努めていく必要がある。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22704583</v>
      </c>
      <c r="BO4" s="379"/>
      <c r="BP4" s="379"/>
      <c r="BQ4" s="379"/>
      <c r="BR4" s="379"/>
      <c r="BS4" s="379"/>
      <c r="BT4" s="379"/>
      <c r="BU4" s="380"/>
      <c r="BV4" s="378">
        <v>22525121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22111127</v>
      </c>
      <c r="BO5" s="416"/>
      <c r="BP5" s="416"/>
      <c r="BQ5" s="416"/>
      <c r="BR5" s="416"/>
      <c r="BS5" s="416"/>
      <c r="BT5" s="416"/>
      <c r="BU5" s="417"/>
      <c r="BV5" s="415">
        <v>22065809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88.6</v>
      </c>
      <c r="CU5" s="413"/>
      <c r="CV5" s="413"/>
      <c r="CW5" s="413"/>
      <c r="CX5" s="413"/>
      <c r="CY5" s="413"/>
      <c r="CZ5" s="413"/>
      <c r="DA5" s="414"/>
      <c r="DB5" s="412">
        <v>90.3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593456</v>
      </c>
      <c r="BO6" s="416"/>
      <c r="BP6" s="416"/>
      <c r="BQ6" s="416"/>
      <c r="BR6" s="416"/>
      <c r="BS6" s="416"/>
      <c r="BT6" s="416"/>
      <c r="BU6" s="417"/>
      <c r="BV6" s="415">
        <v>459312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v>
      </c>
      <c r="CU6" s="453"/>
      <c r="CV6" s="453"/>
      <c r="CW6" s="453"/>
      <c r="CX6" s="453"/>
      <c r="CY6" s="453"/>
      <c r="CZ6" s="453"/>
      <c r="DA6" s="454"/>
      <c r="DB6" s="452">
        <v>96.2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140539</v>
      </c>
      <c r="BO7" s="416"/>
      <c r="BP7" s="416"/>
      <c r="BQ7" s="416"/>
      <c r="BR7" s="416"/>
      <c r="BS7" s="416"/>
      <c r="BT7" s="416"/>
      <c r="BU7" s="417"/>
      <c r="BV7" s="415">
        <v>119694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12433971</v>
      </c>
      <c r="CU7" s="416"/>
      <c r="CV7" s="416"/>
      <c r="CW7" s="416"/>
      <c r="CX7" s="416"/>
      <c r="CY7" s="416"/>
      <c r="CZ7" s="416"/>
      <c r="DA7" s="417"/>
      <c r="DB7" s="415">
        <v>12110320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452917</v>
      </c>
      <c r="BO8" s="416"/>
      <c r="BP8" s="416"/>
      <c r="BQ8" s="416"/>
      <c r="BR8" s="416"/>
      <c r="BS8" s="416"/>
      <c r="BT8" s="416"/>
      <c r="BU8" s="417"/>
      <c r="BV8" s="415">
        <v>339618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34313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113299</v>
      </c>
      <c r="BO9" s="416"/>
      <c r="BP9" s="416"/>
      <c r="BQ9" s="416"/>
      <c r="BR9" s="416"/>
      <c r="BS9" s="416"/>
      <c r="BT9" s="416"/>
      <c r="BU9" s="417"/>
      <c r="BV9" s="415">
        <v>336344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17.899999999999999</v>
      </c>
      <c r="CU9" s="413"/>
      <c r="CV9" s="413"/>
      <c r="CW9" s="413"/>
      <c r="CX9" s="413"/>
      <c r="CY9" s="413"/>
      <c r="CZ9" s="413"/>
      <c r="DA9" s="414"/>
      <c r="DB9" s="412">
        <v>18.100000000000001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35933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204</v>
      </c>
      <c r="BO10" s="416"/>
      <c r="BP10" s="416"/>
      <c r="BQ10" s="416"/>
      <c r="BR10" s="416"/>
      <c r="BS10" s="416"/>
      <c r="BT10" s="416"/>
      <c r="BU10" s="417"/>
      <c r="BV10" s="415">
        <v>201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3700</v>
      </c>
      <c r="BO11" s="416"/>
      <c r="BP11" s="416"/>
      <c r="BQ11" s="416"/>
      <c r="BR11" s="416"/>
      <c r="BS11" s="416"/>
      <c r="BT11" s="416"/>
      <c r="BU11" s="417"/>
      <c r="BV11" s="415">
        <v>1898</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35006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34893</v>
      </c>
      <c r="S13" s="497"/>
      <c r="T13" s="497"/>
      <c r="U13" s="497"/>
      <c r="V13" s="498"/>
      <c r="W13" s="431" t="s">
        <v>118</v>
      </c>
      <c r="X13" s="432"/>
      <c r="Y13" s="432"/>
      <c r="Z13" s="432"/>
      <c r="AA13" s="432"/>
      <c r="AB13" s="422"/>
      <c r="AC13" s="466">
        <v>1873</v>
      </c>
      <c r="AD13" s="467"/>
      <c r="AE13" s="467"/>
      <c r="AF13" s="467"/>
      <c r="AG13" s="506"/>
      <c r="AH13" s="466">
        <v>2062</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117203</v>
      </c>
      <c r="BO13" s="416"/>
      <c r="BP13" s="416"/>
      <c r="BQ13" s="416"/>
      <c r="BR13" s="416"/>
      <c r="BS13" s="416"/>
      <c r="BT13" s="416"/>
      <c r="BU13" s="417"/>
      <c r="BV13" s="415">
        <v>338443</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13.1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35401</v>
      </c>
      <c r="S14" s="497"/>
      <c r="T14" s="497"/>
      <c r="U14" s="497"/>
      <c r="V14" s="498"/>
      <c r="W14" s="405"/>
      <c r="X14" s="406"/>
      <c r="Y14" s="406"/>
      <c r="Z14" s="406"/>
      <c r="AA14" s="406"/>
      <c r="AB14" s="395"/>
      <c r="AC14" s="499">
        <v>11.6</v>
      </c>
      <c r="AD14" s="500"/>
      <c r="AE14" s="500"/>
      <c r="AF14" s="500"/>
      <c r="AG14" s="501"/>
      <c r="AH14" s="499">
        <v>11.3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134.1</v>
      </c>
      <c r="CU14" s="511"/>
      <c r="CV14" s="511"/>
      <c r="CW14" s="511"/>
      <c r="CX14" s="511"/>
      <c r="CY14" s="511"/>
      <c r="CZ14" s="511"/>
      <c r="DA14" s="512"/>
      <c r="DB14" s="510">
        <v>142.30000000000001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35289</v>
      </c>
      <c r="S15" s="497"/>
      <c r="T15" s="497"/>
      <c r="U15" s="497"/>
      <c r="V15" s="498"/>
      <c r="W15" s="431" t="s">
        <v>124</v>
      </c>
      <c r="X15" s="432"/>
      <c r="Y15" s="432"/>
      <c r="Z15" s="432"/>
      <c r="AA15" s="432"/>
      <c r="AB15" s="422"/>
      <c r="AC15" s="466">
        <v>2483</v>
      </c>
      <c r="AD15" s="467"/>
      <c r="AE15" s="467"/>
      <c r="AF15" s="467"/>
      <c r="AG15" s="506"/>
      <c r="AH15" s="466">
        <v>3273</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3470487</v>
      </c>
      <c r="BO15" s="379"/>
      <c r="BP15" s="379"/>
      <c r="BQ15" s="379"/>
      <c r="BR15" s="379"/>
      <c r="BS15" s="379"/>
      <c r="BT15" s="379"/>
      <c r="BU15" s="380"/>
      <c r="BV15" s="378">
        <v>3299622</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15.3</v>
      </c>
      <c r="AD16" s="500"/>
      <c r="AE16" s="500"/>
      <c r="AF16" s="500"/>
      <c r="AG16" s="501"/>
      <c r="AH16" s="499">
        <v>18</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10403007</v>
      </c>
      <c r="BO16" s="416"/>
      <c r="BP16" s="416"/>
      <c r="BQ16" s="416"/>
      <c r="BR16" s="416"/>
      <c r="BS16" s="416"/>
      <c r="BT16" s="416"/>
      <c r="BU16" s="417"/>
      <c r="BV16" s="415">
        <v>9916458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11853</v>
      </c>
      <c r="AD17" s="467"/>
      <c r="AE17" s="467"/>
      <c r="AF17" s="467"/>
      <c r="AG17" s="506"/>
      <c r="AH17" s="466">
        <v>12814</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4377430</v>
      </c>
      <c r="BO17" s="416"/>
      <c r="BP17" s="416"/>
      <c r="BQ17" s="416"/>
      <c r="BR17" s="416"/>
      <c r="BS17" s="416"/>
      <c r="BT17" s="416"/>
      <c r="BU17" s="417"/>
      <c r="BV17" s="415">
        <v>4212344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632.29</v>
      </c>
      <c r="M18" s="528"/>
      <c r="N18" s="528"/>
      <c r="O18" s="528"/>
      <c r="P18" s="528"/>
      <c r="Q18" s="528"/>
      <c r="R18" s="529"/>
      <c r="S18" s="529"/>
      <c r="T18" s="529"/>
      <c r="U18" s="529"/>
      <c r="V18" s="530"/>
      <c r="W18" s="433"/>
      <c r="X18" s="434"/>
      <c r="Y18" s="434"/>
      <c r="Z18" s="434"/>
      <c r="AA18" s="434"/>
      <c r="AB18" s="425"/>
      <c r="AC18" s="531">
        <v>73.099999999999994</v>
      </c>
      <c r="AD18" s="532"/>
      <c r="AE18" s="532"/>
      <c r="AF18" s="532"/>
      <c r="AG18" s="533"/>
      <c r="AH18" s="531">
        <v>70.5</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11222722</v>
      </c>
      <c r="BO18" s="416"/>
      <c r="BP18" s="416"/>
      <c r="BQ18" s="416"/>
      <c r="BR18" s="416"/>
      <c r="BS18" s="416"/>
      <c r="BT18" s="416"/>
      <c r="BU18" s="417"/>
      <c r="BV18" s="415">
        <v>11069921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14156140</v>
      </c>
      <c r="BO19" s="416"/>
      <c r="BP19" s="416"/>
      <c r="BQ19" s="416"/>
      <c r="BR19" s="416"/>
      <c r="BS19" s="416"/>
      <c r="BT19" s="416"/>
      <c r="BU19" s="417"/>
      <c r="BV19" s="415">
        <v>14475582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14771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26852944</v>
      </c>
      <c r="BO23" s="416"/>
      <c r="BP23" s="416"/>
      <c r="BQ23" s="416"/>
      <c r="BR23" s="416"/>
      <c r="BS23" s="416"/>
      <c r="BT23" s="416"/>
      <c r="BU23" s="417"/>
      <c r="BV23" s="415">
        <v>26495110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6560</v>
      </c>
      <c r="R24" s="467"/>
      <c r="S24" s="467"/>
      <c r="T24" s="467"/>
      <c r="U24" s="467"/>
      <c r="V24" s="506"/>
      <c r="W24" s="561"/>
      <c r="X24" s="549"/>
      <c r="Y24" s="550"/>
      <c r="Z24" s="465" t="s">
        <v>147</v>
      </c>
      <c r="AA24" s="445"/>
      <c r="AB24" s="445"/>
      <c r="AC24" s="445"/>
      <c r="AD24" s="445"/>
      <c r="AE24" s="445"/>
      <c r="AF24" s="445"/>
      <c r="AG24" s="446"/>
      <c r="AH24" s="466">
        <v>404</v>
      </c>
      <c r="AI24" s="467"/>
      <c r="AJ24" s="467"/>
      <c r="AK24" s="467"/>
      <c r="AL24" s="506"/>
      <c r="AM24" s="466">
        <v>1217656</v>
      </c>
      <c r="AN24" s="467"/>
      <c r="AO24" s="467"/>
      <c r="AP24" s="467"/>
      <c r="AQ24" s="467"/>
      <c r="AR24" s="506"/>
      <c r="AS24" s="466">
        <v>3014</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17619180</v>
      </c>
      <c r="BO24" s="416"/>
      <c r="BP24" s="416"/>
      <c r="BQ24" s="416"/>
      <c r="BR24" s="416"/>
      <c r="BS24" s="416"/>
      <c r="BT24" s="416"/>
      <c r="BU24" s="417"/>
      <c r="BV24" s="415">
        <v>17021866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2</v>
      </c>
      <c r="M25" s="467"/>
      <c r="N25" s="467"/>
      <c r="O25" s="467"/>
      <c r="P25" s="506"/>
      <c r="Q25" s="466">
        <v>6249</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1407006</v>
      </c>
      <c r="BO25" s="379"/>
      <c r="BP25" s="379"/>
      <c r="BQ25" s="379"/>
      <c r="BR25" s="379"/>
      <c r="BS25" s="379"/>
      <c r="BT25" s="379"/>
      <c r="BU25" s="380"/>
      <c r="BV25" s="378">
        <v>1244486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5682</v>
      </c>
      <c r="R26" s="467"/>
      <c r="S26" s="467"/>
      <c r="T26" s="467"/>
      <c r="U26" s="467"/>
      <c r="V26" s="506"/>
      <c r="W26" s="561"/>
      <c r="X26" s="549"/>
      <c r="Y26" s="550"/>
      <c r="Z26" s="465" t="s">
        <v>154</v>
      </c>
      <c r="AA26" s="571"/>
      <c r="AB26" s="571"/>
      <c r="AC26" s="571"/>
      <c r="AD26" s="571"/>
      <c r="AE26" s="571"/>
      <c r="AF26" s="571"/>
      <c r="AG26" s="572"/>
      <c r="AH26" s="466">
        <v>42</v>
      </c>
      <c r="AI26" s="467"/>
      <c r="AJ26" s="467"/>
      <c r="AK26" s="467"/>
      <c r="AL26" s="506"/>
      <c r="AM26" s="466">
        <v>140700</v>
      </c>
      <c r="AN26" s="467"/>
      <c r="AO26" s="467"/>
      <c r="AP26" s="467"/>
      <c r="AQ26" s="467"/>
      <c r="AR26" s="506"/>
      <c r="AS26" s="466">
        <v>3350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3760</v>
      </c>
      <c r="R27" s="467"/>
      <c r="S27" s="467"/>
      <c r="T27" s="467"/>
      <c r="U27" s="467"/>
      <c r="V27" s="506"/>
      <c r="W27" s="561"/>
      <c r="X27" s="549"/>
      <c r="Y27" s="550"/>
      <c r="Z27" s="465" t="s">
        <v>157</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532795</v>
      </c>
      <c r="BO27" s="585"/>
      <c r="BP27" s="585"/>
      <c r="BQ27" s="585"/>
      <c r="BR27" s="585"/>
      <c r="BS27" s="585"/>
      <c r="BT27" s="585"/>
      <c r="BU27" s="586"/>
      <c r="BV27" s="584">
        <v>532164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3152</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350978</v>
      </c>
      <c r="BO28" s="379"/>
      <c r="BP28" s="379"/>
      <c r="BQ28" s="379"/>
      <c r="BR28" s="379"/>
      <c r="BS28" s="379"/>
      <c r="BT28" s="379"/>
      <c r="BU28" s="380"/>
      <c r="BV28" s="378">
        <v>350774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18</v>
      </c>
      <c r="M29" s="467"/>
      <c r="N29" s="467"/>
      <c r="O29" s="467"/>
      <c r="P29" s="506"/>
      <c r="Q29" s="466">
        <v>2938</v>
      </c>
      <c r="R29" s="467"/>
      <c r="S29" s="467"/>
      <c r="T29" s="467"/>
      <c r="U29" s="467"/>
      <c r="V29" s="506"/>
      <c r="W29" s="562"/>
      <c r="X29" s="563"/>
      <c r="Y29" s="564"/>
      <c r="Z29" s="465" t="s">
        <v>164</v>
      </c>
      <c r="AA29" s="445"/>
      <c r="AB29" s="445"/>
      <c r="AC29" s="445"/>
      <c r="AD29" s="445"/>
      <c r="AE29" s="445"/>
      <c r="AF29" s="445"/>
      <c r="AG29" s="446"/>
      <c r="AH29" s="466">
        <v>404</v>
      </c>
      <c r="AI29" s="467"/>
      <c r="AJ29" s="467"/>
      <c r="AK29" s="467"/>
      <c r="AL29" s="506"/>
      <c r="AM29" s="466">
        <v>1217656</v>
      </c>
      <c r="AN29" s="467"/>
      <c r="AO29" s="467"/>
      <c r="AP29" s="467"/>
      <c r="AQ29" s="467"/>
      <c r="AR29" s="506"/>
      <c r="AS29" s="466">
        <v>3014</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2433874</v>
      </c>
      <c r="BO29" s="416"/>
      <c r="BP29" s="416"/>
      <c r="BQ29" s="416"/>
      <c r="BR29" s="416"/>
      <c r="BS29" s="416"/>
      <c r="BT29" s="416"/>
      <c r="BU29" s="417"/>
      <c r="BV29" s="415">
        <v>2093373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94.3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1954420</v>
      </c>
      <c r="BO30" s="585"/>
      <c r="BP30" s="585"/>
      <c r="BQ30" s="585"/>
      <c r="BR30" s="585"/>
      <c r="BS30" s="585"/>
      <c r="BT30" s="585"/>
      <c r="BU30" s="586"/>
      <c r="BV30" s="584">
        <v>2027584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四万十市国民健康保険会計事業勘定</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IF('各会計、関係団体の財政状況及び健全化判断比率'!B33="","",'各会計、関係団体の財政状況及び健全化判断比率'!B33)</f>
        <v>四万十市水道事業会計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IF('各会計、関係団体の財政状況及び健全化判断比率'!B35="","",'各会計、関係団体の財政状況及び健全化判断比率'!B35)</f>
        <v>四万十市簡易水道事業会計</v>
      </c>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こうち人づくり広域連合</v>
      </c>
      <c r="BZ34" s="597"/>
      <c r="CA34" s="597"/>
      <c r="CB34" s="597"/>
      <c r="CC34" s="597"/>
      <c r="CD34" s="597"/>
      <c r="CE34" s="597"/>
      <c r="CF34" s="597"/>
      <c r="CG34" s="597"/>
      <c r="CH34" s="597"/>
      <c r="CI34" s="597"/>
      <c r="CJ34" s="597"/>
      <c r="CK34" s="597"/>
      <c r="CL34" s="597"/>
      <c r="CM34" s="597"/>
      <c r="CN34" s="165"/>
      <c r="CO34" s="596">
        <f>IF(CQ34="","",MAX(C34:D43,U34:V43,AM34:AN43,BE34:BF43,BW34:BX43)+1)</f>
        <v>28</v>
      </c>
      <c r="CP34" s="596"/>
      <c r="CQ34" s="597" t="str">
        <f>IF('各会計、関係団体の財政状況及び健全化判断比率'!BS7="","",'各会計、関係団体の財政状況及び健全化判断比率'!BS7)</f>
        <v>（公財）四万十市体育協会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四万十市奥屋内へき地出張診療所会計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四万十市国民健康保険会計診療施設勘定</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IF('各会計、関係団体の財政状況及び健全化判断比率'!B34="","",'各会計、関係団体の財政状況及び健全化判断比率'!B34)</f>
        <v>四万十市病院事業会計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IF('各会計、関係団体の財政状況及び健全化判断比率'!B36="","",'各会計、関係団体の財政状況及び健全化判断比率'!B36)</f>
        <v>幡多公設地方卸売市場事業会計</v>
      </c>
      <c r="BH35" s="597"/>
      <c r="BI35" s="597"/>
      <c r="BJ35" s="597"/>
      <c r="BK35" s="597"/>
      <c r="BL35" s="597"/>
      <c r="BM35" s="597"/>
      <c r="BN35" s="597"/>
      <c r="BO35" s="597"/>
      <c r="BP35" s="597"/>
      <c r="BQ35" s="597"/>
      <c r="BR35" s="597"/>
      <c r="BS35" s="597"/>
      <c r="BT35" s="597"/>
      <c r="BU35" s="597"/>
      <c r="BV35" s="165"/>
      <c r="BW35" s="596">
        <f t="shared" ref="BW35:BW43" si="2">IF(BY35="","",BW34+1)</f>
        <v>19</v>
      </c>
      <c r="BX35" s="596"/>
      <c r="BY35" s="597" t="str">
        <f>IF('各会計、関係団体の財政状況及び健全化判断比率'!B69="","",'各会計、関係団体の財政状況及び健全化判断比率'!B69)</f>
        <v>高知県市町村総合事務組合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29</v>
      </c>
      <c r="CP35" s="596"/>
      <c r="CQ35" s="597" t="str">
        <f>IF('各会計、関係団体の財政状況及び健全化判断比率'!BS8="","",'各会計、関係団体の財政状況及び健全化判断比率'!BS8)</f>
        <v>（公財）四万十市公園管理公社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四万十市住宅新築資金等貸付事業会計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四万十市介護保険会計保険事業勘定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15</v>
      </c>
      <c r="BF36" s="596"/>
      <c r="BG36" s="597" t="str">
        <f>IF('各会計、関係団体の財政状況及び健全化判断比率'!B37="","",'各会計、関係団体の財政状況及び健全化判断比率'!B37)</f>
        <v>四万十市と畜場会計</v>
      </c>
      <c r="BH36" s="597"/>
      <c r="BI36" s="597"/>
      <c r="BJ36" s="597"/>
      <c r="BK36" s="597"/>
      <c r="BL36" s="597"/>
      <c r="BM36" s="597"/>
      <c r="BN36" s="597"/>
      <c r="BO36" s="597"/>
      <c r="BP36" s="597"/>
      <c r="BQ36" s="597"/>
      <c r="BR36" s="597"/>
      <c r="BS36" s="597"/>
      <c r="BT36" s="597"/>
      <c r="BU36" s="597"/>
      <c r="BV36" s="165"/>
      <c r="BW36" s="596">
        <f t="shared" si="2"/>
        <v>20</v>
      </c>
      <c r="BX36" s="596"/>
      <c r="BY36" s="597" t="str">
        <f>IF('各会計、関係団体の財政状況及び健全化判断比率'!B70="","",'各会計、関係団体の財政状況及び健全化判断比率'!B70)</f>
        <v>高知県市町村総合事務組合</v>
      </c>
      <c r="BZ36" s="597"/>
      <c r="CA36" s="597"/>
      <c r="CB36" s="597"/>
      <c r="CC36" s="597"/>
      <c r="CD36" s="597"/>
      <c r="CE36" s="597"/>
      <c r="CF36" s="597"/>
      <c r="CG36" s="597"/>
      <c r="CH36" s="597"/>
      <c r="CI36" s="597"/>
      <c r="CJ36" s="597"/>
      <c r="CK36" s="597"/>
      <c r="CL36" s="597"/>
      <c r="CM36" s="597"/>
      <c r="CN36" s="165"/>
      <c r="CO36" s="596">
        <f t="shared" si="3"/>
        <v>30</v>
      </c>
      <c r="CP36" s="596"/>
      <c r="CQ36" s="597" t="str">
        <f>IF('各会計、関係団体の財政状況及び健全化判断比率'!BS9="","",'各会計、関係団体の財政状況及び健全化判断比率'!BS9)</f>
        <v>まちづくり四万十（株）</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四万十市鉄道経営助成基金会計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幡多中央介護認定審査会会計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16</v>
      </c>
      <c r="BF37" s="596"/>
      <c r="BG37" s="597" t="str">
        <f>IF('各会計、関係団体の財政状況及び健全化判断比率'!B38="","",'各会計、関係団体の財政状況及び健全化判断比率'!B38)</f>
        <v>四万十市下水道事業会計</v>
      </c>
      <c r="BH37" s="597"/>
      <c r="BI37" s="597"/>
      <c r="BJ37" s="597"/>
      <c r="BK37" s="597"/>
      <c r="BL37" s="597"/>
      <c r="BM37" s="597"/>
      <c r="BN37" s="597"/>
      <c r="BO37" s="597"/>
      <c r="BP37" s="597"/>
      <c r="BQ37" s="597"/>
      <c r="BR37" s="597"/>
      <c r="BS37" s="597"/>
      <c r="BT37" s="597"/>
      <c r="BU37" s="597"/>
      <c r="BV37" s="165"/>
      <c r="BW37" s="596">
        <f t="shared" si="2"/>
        <v>21</v>
      </c>
      <c r="BX37" s="596"/>
      <c r="BY37" s="597" t="str">
        <f>IF('各会計、関係団体の財政状況及び健全化判断比率'!B71="","",'各会計、関係団体の財政状況及び健全化判断比率'!B71)</f>
        <v>高知県市町村総合事務組合</v>
      </c>
      <c r="BZ37" s="597"/>
      <c r="CA37" s="597"/>
      <c r="CB37" s="597"/>
      <c r="CC37" s="597"/>
      <c r="CD37" s="597"/>
      <c r="CE37" s="597"/>
      <c r="CF37" s="597"/>
      <c r="CG37" s="597"/>
      <c r="CH37" s="597"/>
      <c r="CI37" s="597"/>
      <c r="CJ37" s="597"/>
      <c r="CK37" s="597"/>
      <c r="CL37" s="597"/>
      <c r="CM37" s="597"/>
      <c r="CN37" s="165"/>
      <c r="CO37" s="596">
        <f t="shared" si="3"/>
        <v>31</v>
      </c>
      <c r="CP37" s="596"/>
      <c r="CQ37" s="597" t="str">
        <f>IF('各会計、関係団体の財政状況及び健全化判断比率'!BS10="","",'各会計、関係団体の財政状況及び健全化判断比率'!BS10)</f>
        <v>（公財）四万十市西土佐農業公社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四万十市園芸作物価格安定事業会計</v>
      </c>
      <c r="F38" s="597"/>
      <c r="G38" s="597"/>
      <c r="H38" s="597"/>
      <c r="I38" s="597"/>
      <c r="J38" s="597"/>
      <c r="K38" s="597"/>
      <c r="L38" s="597"/>
      <c r="M38" s="597"/>
      <c r="N38" s="597"/>
      <c r="O38" s="597"/>
      <c r="P38" s="597"/>
      <c r="Q38" s="597"/>
      <c r="R38" s="597"/>
      <c r="S38" s="597"/>
      <c r="T38" s="165"/>
      <c r="U38" s="596">
        <f t="shared" si="4"/>
        <v>10</v>
      </c>
      <c r="V38" s="596"/>
      <c r="W38" s="597" t="str">
        <f>IF('各会計、関係団体の財政状況及び健全化判断比率'!B32="","",'各会計、関係団体の財政状況及び健全化判断比率'!B32)</f>
        <v>四万十市後期高齢者医療会計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17</v>
      </c>
      <c r="BF38" s="596"/>
      <c r="BG38" s="597" t="str">
        <f>IF('各会計、関係団体の財政状況及び健全化判断比率'!B39="","",'各会計、関係団体の財政状況及び健全化判断比率'!B39)</f>
        <v>四万十市農業集落排水事業会計</v>
      </c>
      <c r="BH38" s="597"/>
      <c r="BI38" s="597"/>
      <c r="BJ38" s="597"/>
      <c r="BK38" s="597"/>
      <c r="BL38" s="597"/>
      <c r="BM38" s="597"/>
      <c r="BN38" s="597"/>
      <c r="BO38" s="597"/>
      <c r="BP38" s="597"/>
      <c r="BQ38" s="597"/>
      <c r="BR38" s="597"/>
      <c r="BS38" s="597"/>
      <c r="BT38" s="597"/>
      <c r="BU38" s="597"/>
      <c r="BV38" s="165"/>
      <c r="BW38" s="596">
        <f t="shared" si="2"/>
        <v>22</v>
      </c>
      <c r="BX38" s="596"/>
      <c r="BY38" s="597" t="str">
        <f>IF('各会計、関係団体の財政状況及び健全化判断比率'!B72="","",'各会計、関係団体の財政状況及び健全化判断比率'!B72)</f>
        <v>高知県後期高齢者医療広域連合</v>
      </c>
      <c r="BZ38" s="597"/>
      <c r="CA38" s="597"/>
      <c r="CB38" s="597"/>
      <c r="CC38" s="597"/>
      <c r="CD38" s="597"/>
      <c r="CE38" s="597"/>
      <c r="CF38" s="597"/>
      <c r="CG38" s="597"/>
      <c r="CH38" s="597"/>
      <c r="CI38" s="597"/>
      <c r="CJ38" s="597"/>
      <c r="CK38" s="597"/>
      <c r="CL38" s="597"/>
      <c r="CM38" s="597"/>
      <c r="CN38" s="165"/>
      <c r="CO38" s="596">
        <f t="shared" si="3"/>
        <v>32</v>
      </c>
      <c r="CP38" s="596"/>
      <c r="CQ38" s="597" t="str">
        <f>IF('各会計、関係団体の財政状況及び健全化判断比率'!BS11="","",'各会計、関係団体の財政状況及び健全化判断比率'!BS11)</f>
        <v>（株）しまんと企画</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23</v>
      </c>
      <c r="BX39" s="596"/>
      <c r="BY39" s="597" t="str">
        <f>IF('各会計、関係団体の財政状況及び健全化判断比率'!B73="","",'各会計、関係団体の財政状況及び健全化判断比率'!B73)</f>
        <v>高知県後期高齢者医療広域連合</v>
      </c>
      <c r="BZ39" s="597"/>
      <c r="CA39" s="597"/>
      <c r="CB39" s="597"/>
      <c r="CC39" s="597"/>
      <c r="CD39" s="597"/>
      <c r="CE39" s="597"/>
      <c r="CF39" s="597"/>
      <c r="CG39" s="597"/>
      <c r="CH39" s="597"/>
      <c r="CI39" s="597"/>
      <c r="CJ39" s="597"/>
      <c r="CK39" s="597"/>
      <c r="CL39" s="597"/>
      <c r="CM39" s="597"/>
      <c r="CN39" s="165"/>
      <c r="CO39" s="596">
        <f t="shared" si="3"/>
        <v>33</v>
      </c>
      <c r="CP39" s="596"/>
      <c r="CQ39" s="597" t="str">
        <f>IF('各会計、関係団体の財政状況及び健全化判断比率'!BS12="","",'各会計、関係団体の財政状況及び健全化判断比率'!BS12)</f>
        <v>土佐くろしお鉄道（株）</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24</v>
      </c>
      <c r="BX40" s="596"/>
      <c r="BY40" s="597" t="str">
        <f>IF('各会計、関係団体の財政状況及び健全化判断比率'!B74="","",'各会計、関係団体の財政状況及び健全化判断比率'!B74)</f>
        <v>幡多広域市町村圏事務組合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25</v>
      </c>
      <c r="BX41" s="596"/>
      <c r="BY41" s="597" t="str">
        <f>IF('各会計、関係団体の財政状況及び健全化判断比率'!B75="","",'各会計、関係団体の財政状況及び健全化判断比率'!B75)</f>
        <v>幡多広域市町村圏事務組合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26</v>
      </c>
      <c r="BX42" s="596"/>
      <c r="BY42" s="597" t="str">
        <f>IF('各会計、関係団体の財政状況及び健全化判断比率'!B76="","",'各会計、関係団体の財政状況及び健全化判断比率'!B76)</f>
        <v>幡多広域市町村圏事務組合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27</v>
      </c>
      <c r="BX43" s="596"/>
      <c r="BY43" s="597" t="str">
        <f>IF('各会計、関係団体の財政状況及び健全化判断比率'!B77="","",'各会計、関係団体の財政状況及び健全化判断比率'!B77)</f>
        <v>幡多中央環境施設組合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t="s">
        <v>529</v>
      </c>
      <c r="G34" s="33" t="s">
        <v>530</v>
      </c>
      <c r="H34" s="33" t="s">
        <v>531</v>
      </c>
      <c r="I34" s="33" t="s">
        <v>530</v>
      </c>
      <c r="J34" s="34" t="s">
        <v>532</v>
      </c>
      <c r="K34" s="22"/>
      <c r="L34" s="22"/>
      <c r="M34" s="22"/>
      <c r="N34" s="22"/>
      <c r="O34" s="22"/>
      <c r="P34" s="22"/>
    </row>
    <row r="35" spans="1:16" ht="39" customHeight="1">
      <c r="A35" s="22"/>
      <c r="B35" s="35"/>
      <c r="C35" s="1175" t="s">
        <v>533</v>
      </c>
      <c r="D35" s="1176"/>
      <c r="E35" s="1177"/>
      <c r="F35" s="36">
        <v>2.56</v>
      </c>
      <c r="G35" s="37">
        <v>1.21</v>
      </c>
      <c r="H35" s="37">
        <v>0.02</v>
      </c>
      <c r="I35" s="37">
        <v>2.79</v>
      </c>
      <c r="J35" s="38">
        <v>3.59</v>
      </c>
      <c r="K35" s="22"/>
      <c r="L35" s="22"/>
      <c r="M35" s="22"/>
      <c r="N35" s="22"/>
      <c r="O35" s="22"/>
      <c r="P35" s="22"/>
    </row>
    <row r="36" spans="1:16" ht="39" customHeight="1">
      <c r="A36" s="22"/>
      <c r="B36" s="35"/>
      <c r="C36" s="1175" t="s">
        <v>534</v>
      </c>
      <c r="D36" s="1176"/>
      <c r="E36" s="1177"/>
      <c r="F36" s="36">
        <v>1.26</v>
      </c>
      <c r="G36" s="37">
        <v>1.53</v>
      </c>
      <c r="H36" s="37">
        <v>1.93</v>
      </c>
      <c r="I36" s="37">
        <v>2.34</v>
      </c>
      <c r="J36" s="38">
        <v>2.4900000000000002</v>
      </c>
      <c r="K36" s="22"/>
      <c r="L36" s="22"/>
      <c r="M36" s="22"/>
      <c r="N36" s="22"/>
      <c r="O36" s="22"/>
      <c r="P36" s="22"/>
    </row>
    <row r="37" spans="1:16" ht="39" customHeight="1">
      <c r="A37" s="22"/>
      <c r="B37" s="35"/>
      <c r="C37" s="1175" t="s">
        <v>535</v>
      </c>
      <c r="D37" s="1176"/>
      <c r="E37" s="1177"/>
      <c r="F37" s="36" t="s">
        <v>536</v>
      </c>
      <c r="G37" s="37" t="s">
        <v>531</v>
      </c>
      <c r="H37" s="37">
        <v>2.36</v>
      </c>
      <c r="I37" s="37">
        <v>1.18</v>
      </c>
      <c r="J37" s="38">
        <v>1.99</v>
      </c>
      <c r="K37" s="22"/>
      <c r="L37" s="22"/>
      <c r="M37" s="22"/>
      <c r="N37" s="22"/>
      <c r="O37" s="22"/>
      <c r="P37" s="22"/>
    </row>
    <row r="38" spans="1:16" ht="39" customHeight="1">
      <c r="A38" s="22"/>
      <c r="B38" s="35"/>
      <c r="C38" s="1175" t="s">
        <v>537</v>
      </c>
      <c r="D38" s="1176"/>
      <c r="E38" s="1177"/>
      <c r="F38" s="36">
        <v>0</v>
      </c>
      <c r="G38" s="37">
        <v>0</v>
      </c>
      <c r="H38" s="37" t="s">
        <v>538</v>
      </c>
      <c r="I38" s="37">
        <v>7.0000000000000007E-2</v>
      </c>
      <c r="J38" s="38">
        <v>0.26</v>
      </c>
      <c r="K38" s="22"/>
      <c r="L38" s="22"/>
      <c r="M38" s="22"/>
      <c r="N38" s="22"/>
      <c r="O38" s="22"/>
      <c r="P38" s="22"/>
    </row>
    <row r="39" spans="1:16" ht="39" customHeight="1">
      <c r="A39" s="22"/>
      <c r="B39" s="35"/>
      <c r="C39" s="1175" t="s">
        <v>539</v>
      </c>
      <c r="D39" s="1176"/>
      <c r="E39" s="1177"/>
      <c r="F39" s="36">
        <v>0.01</v>
      </c>
      <c r="G39" s="37">
        <v>0.01</v>
      </c>
      <c r="H39" s="37">
        <v>0.01</v>
      </c>
      <c r="I39" s="37">
        <v>7.0000000000000007E-2</v>
      </c>
      <c r="J39" s="38">
        <v>7.0000000000000007E-2</v>
      </c>
      <c r="K39" s="22"/>
      <c r="L39" s="22"/>
      <c r="M39" s="22"/>
      <c r="N39" s="22"/>
      <c r="O39" s="22"/>
      <c r="P39" s="22"/>
    </row>
    <row r="40" spans="1:16" ht="39" customHeight="1">
      <c r="A40" s="22"/>
      <c r="B40" s="35"/>
      <c r="C40" s="1175" t="s">
        <v>540</v>
      </c>
      <c r="D40" s="1176"/>
      <c r="E40" s="1177"/>
      <c r="F40" s="36">
        <v>0.01</v>
      </c>
      <c r="G40" s="37">
        <v>0</v>
      </c>
      <c r="H40" s="37">
        <v>0</v>
      </c>
      <c r="I40" s="37">
        <v>0</v>
      </c>
      <c r="J40" s="38">
        <v>0.06</v>
      </c>
      <c r="K40" s="22"/>
      <c r="L40" s="22"/>
      <c r="M40" s="22"/>
      <c r="N40" s="22"/>
      <c r="O40" s="22"/>
      <c r="P40" s="22"/>
    </row>
    <row r="41" spans="1:16" ht="39" customHeight="1">
      <c r="A41" s="22"/>
      <c r="B41" s="35"/>
      <c r="C41" s="1175" t="s">
        <v>541</v>
      </c>
      <c r="D41" s="1176"/>
      <c r="E41" s="1177"/>
      <c r="F41" s="36">
        <v>0.02</v>
      </c>
      <c r="G41" s="37">
        <v>0</v>
      </c>
      <c r="H41" s="37">
        <v>0</v>
      </c>
      <c r="I41" s="37">
        <v>0.01</v>
      </c>
      <c r="J41" s="38">
        <v>0.04</v>
      </c>
      <c r="K41" s="22"/>
      <c r="L41" s="22"/>
      <c r="M41" s="22"/>
      <c r="N41" s="22"/>
      <c r="O41" s="22"/>
      <c r="P41" s="22"/>
    </row>
    <row r="42" spans="1:16" ht="39" customHeight="1">
      <c r="A42" s="22"/>
      <c r="B42" s="39"/>
      <c r="C42" s="1175" t="s">
        <v>542</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543</v>
      </c>
      <c r="D43" s="1179"/>
      <c r="E43" s="1180"/>
      <c r="F43" s="41">
        <v>0.49</v>
      </c>
      <c r="G43" s="42">
        <v>0.56000000000000005</v>
      </c>
      <c r="H43" s="42">
        <v>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2826</v>
      </c>
      <c r="L45" s="60">
        <v>2675</v>
      </c>
      <c r="M45" s="60">
        <v>2751</v>
      </c>
      <c r="N45" s="60">
        <v>2641</v>
      </c>
      <c r="O45" s="61">
        <v>2556</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478</v>
      </c>
      <c r="L48" s="64">
        <v>507</v>
      </c>
      <c r="M48" s="64">
        <v>531</v>
      </c>
      <c r="N48" s="64">
        <v>516</v>
      </c>
      <c r="O48" s="65">
        <v>570</v>
      </c>
      <c r="P48" s="48"/>
      <c r="Q48" s="48"/>
      <c r="R48" s="48"/>
      <c r="S48" s="48"/>
      <c r="T48" s="48"/>
      <c r="U48" s="48"/>
    </row>
    <row r="49" spans="1:21" ht="30.75" customHeight="1">
      <c r="A49" s="48"/>
      <c r="B49" s="1193"/>
      <c r="C49" s="1194"/>
      <c r="D49" s="62"/>
      <c r="E49" s="1185" t="s">
        <v>16</v>
      </c>
      <c r="F49" s="1185"/>
      <c r="G49" s="1185"/>
      <c r="H49" s="1185"/>
      <c r="I49" s="1185"/>
      <c r="J49" s="1186"/>
      <c r="K49" s="63">
        <v>508</v>
      </c>
      <c r="L49" s="64">
        <v>477</v>
      </c>
      <c r="M49" s="64">
        <v>478</v>
      </c>
      <c r="N49" s="64">
        <v>491</v>
      </c>
      <c r="O49" s="65">
        <v>508</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2229</v>
      </c>
      <c r="L52" s="64">
        <v>2279</v>
      </c>
      <c r="M52" s="64">
        <v>2437</v>
      </c>
      <c r="N52" s="64">
        <v>2518</v>
      </c>
      <c r="O52" s="65">
        <v>2567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1583</v>
      </c>
      <c r="L53" s="69">
        <v>1380</v>
      </c>
      <c r="M53" s="69">
        <v>1323</v>
      </c>
      <c r="N53" s="69">
        <v>1130</v>
      </c>
      <c r="O53" s="70">
        <v>1067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26463</v>
      </c>
      <c r="J41" s="83">
        <v>25752</v>
      </c>
      <c r="K41" s="83">
        <v>26379</v>
      </c>
      <c r="L41" s="83">
        <v>26495</v>
      </c>
      <c r="M41" s="84">
        <v>26853</v>
      </c>
    </row>
    <row r="42" spans="2:13" ht="27.75" customHeight="1">
      <c r="B42" s="1201"/>
      <c r="C42" s="1202"/>
      <c r="D42" s="85"/>
      <c r="E42" s="1207" t="s">
        <v>26</v>
      </c>
      <c r="F42" s="1207"/>
      <c r="G42" s="1207"/>
      <c r="H42" s="1208"/>
      <c r="I42" s="86" t="s">
        <v>483</v>
      </c>
      <c r="J42" s="87" t="s">
        <v>483</v>
      </c>
      <c r="K42" s="87" t="s">
        <v>483</v>
      </c>
      <c r="L42" s="87" t="s">
        <v>483</v>
      </c>
      <c r="M42" s="88" t="s">
        <v>483</v>
      </c>
    </row>
    <row r="43" spans="2:13" ht="27.75" customHeight="1">
      <c r="B43" s="1201"/>
      <c r="C43" s="1202"/>
      <c r="D43" s="85"/>
      <c r="E43" s="1207" t="s">
        <v>27</v>
      </c>
      <c r="F43" s="1207"/>
      <c r="G43" s="1207"/>
      <c r="H43" s="1208"/>
      <c r="I43" s="86">
        <v>8885</v>
      </c>
      <c r="J43" s="87">
        <v>9073</v>
      </c>
      <c r="K43" s="87">
        <v>9507</v>
      </c>
      <c r="L43" s="87">
        <v>9544</v>
      </c>
      <c r="M43" s="88">
        <v>9493</v>
      </c>
    </row>
    <row r="44" spans="2:13" ht="27.75" customHeight="1">
      <c r="B44" s="1201"/>
      <c r="C44" s="1202"/>
      <c r="D44" s="85"/>
      <c r="E44" s="1207" t="s">
        <v>28</v>
      </c>
      <c r="F44" s="1207"/>
      <c r="G44" s="1207"/>
      <c r="H44" s="1208"/>
      <c r="I44" s="86">
        <v>2589</v>
      </c>
      <c r="J44" s="87">
        <v>2453</v>
      </c>
      <c r="K44" s="87">
        <v>2701</v>
      </c>
      <c r="L44" s="87">
        <v>2183</v>
      </c>
      <c r="M44" s="88">
        <v>1668</v>
      </c>
    </row>
    <row r="45" spans="2:13" ht="27.75" customHeight="1">
      <c r="B45" s="1201"/>
      <c r="C45" s="1202"/>
      <c r="D45" s="85"/>
      <c r="E45" s="1207" t="s">
        <v>29</v>
      </c>
      <c r="F45" s="1207"/>
      <c r="G45" s="1207"/>
      <c r="H45" s="1208"/>
      <c r="I45" s="86">
        <v>4557</v>
      </c>
      <c r="J45" s="87">
        <v>4471</v>
      </c>
      <c r="K45" s="87">
        <v>4093</v>
      </c>
      <c r="L45" s="87">
        <v>3832</v>
      </c>
      <c r="M45" s="88">
        <v>3514</v>
      </c>
    </row>
    <row r="46" spans="2:13" ht="27.75" customHeight="1">
      <c r="B46" s="1201"/>
      <c r="C46" s="1202"/>
      <c r="D46" s="85"/>
      <c r="E46" s="1207" t="s">
        <v>30</v>
      </c>
      <c r="F46" s="1207"/>
      <c r="G46" s="1207"/>
      <c r="H46" s="1208"/>
      <c r="I46" s="86" t="s">
        <v>483</v>
      </c>
      <c r="J46" s="87" t="s">
        <v>483</v>
      </c>
      <c r="K46" s="87" t="s">
        <v>483</v>
      </c>
      <c r="L46" s="87" t="s">
        <v>483</v>
      </c>
      <c r="M46" s="88" t="s">
        <v>483</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3641</v>
      </c>
      <c r="J49" s="87">
        <v>3371</v>
      </c>
      <c r="K49" s="87">
        <v>3394</v>
      </c>
      <c r="L49" s="87">
        <v>3334</v>
      </c>
      <c r="M49" s="88">
        <v>3729</v>
      </c>
    </row>
    <row r="50" spans="2:13" ht="27.75" customHeight="1">
      <c r="B50" s="1201"/>
      <c r="C50" s="1202"/>
      <c r="D50" s="85"/>
      <c r="E50" s="1207" t="s">
        <v>35</v>
      </c>
      <c r="F50" s="1207"/>
      <c r="G50" s="1207"/>
      <c r="H50" s="1208"/>
      <c r="I50" s="86">
        <v>215</v>
      </c>
      <c r="J50" s="87">
        <v>181</v>
      </c>
      <c r="K50" s="87">
        <v>141</v>
      </c>
      <c r="L50" s="87">
        <v>113</v>
      </c>
      <c r="M50" s="88">
        <v>40</v>
      </c>
    </row>
    <row r="51" spans="2:13" ht="27.75" customHeight="1">
      <c r="B51" s="1203"/>
      <c r="C51" s="1204"/>
      <c r="D51" s="85"/>
      <c r="E51" s="1207" t="s">
        <v>36</v>
      </c>
      <c r="F51" s="1207"/>
      <c r="G51" s="1207"/>
      <c r="H51" s="1208"/>
      <c r="I51" s="86">
        <v>24712</v>
      </c>
      <c r="J51" s="87">
        <v>25200</v>
      </c>
      <c r="K51" s="87">
        <v>25143</v>
      </c>
      <c r="L51" s="87">
        <v>24913</v>
      </c>
      <c r="M51" s="88">
        <v>24491</v>
      </c>
    </row>
    <row r="52" spans="2:13" ht="27.75" customHeight="1" thickBot="1">
      <c r="B52" s="1211" t="s">
        <v>37</v>
      </c>
      <c r="C52" s="1212"/>
      <c r="D52" s="90"/>
      <c r="E52" s="1213" t="s">
        <v>38</v>
      </c>
      <c r="F52" s="1213"/>
      <c r="G52" s="1213"/>
      <c r="H52" s="1214"/>
      <c r="I52" s="91">
        <v>13926</v>
      </c>
      <c r="J52" s="92">
        <v>12996</v>
      </c>
      <c r="K52" s="92">
        <v>14003</v>
      </c>
      <c r="L52" s="92">
        <v>13694</v>
      </c>
      <c r="M52" s="93">
        <v>13268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570</v>
      </c>
      <c r="C41" s="246"/>
      <c r="D41" s="246"/>
      <c r="E41" s="246"/>
      <c r="F41" s="246"/>
      <c r="G41" s="246"/>
      <c r="H41" s="246"/>
      <c r="I41" s="246"/>
      <c r="J41" s="246"/>
      <c r="K41" s="246"/>
      <c r="L41" s="246"/>
      <c r="M41" s="246"/>
      <c r="N41" s="246"/>
      <c r="O41" s="246"/>
      <c r="P41" s="247"/>
    </row>
    <row r="42" spans="2:17">
      <c r="B42" s="248"/>
      <c r="C42" s="244"/>
      <c r="D42" s="244"/>
      <c r="E42" s="244"/>
      <c r="F42" s="244"/>
      <c r="G42" s="351" t="s">
        <v>571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572</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573</v>
      </c>
      <c r="H51" s="1240"/>
      <c r="I51" s="1245" t="s">
        <v>574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576</v>
      </c>
      <c r="H55" s="1220"/>
      <c r="I55" s="1225" t="s">
        <v>574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577</v>
      </c>
      <c r="C63" s="244"/>
      <c r="D63" s="244"/>
      <c r="E63" s="244"/>
      <c r="F63" s="244"/>
      <c r="G63" s="244"/>
      <c r="H63" s="244"/>
      <c r="I63" s="244"/>
      <c r="J63" s="244"/>
      <c r="K63" s="244"/>
      <c r="L63" s="244"/>
      <c r="M63" s="244"/>
      <c r="N63" s="244"/>
      <c r="O63" s="244"/>
    </row>
    <row r="64" spans="1:17">
      <c r="B64" s="248"/>
      <c r="C64" s="244"/>
      <c r="D64" s="244"/>
      <c r="E64" s="244"/>
      <c r="F64" s="244"/>
      <c r="G64" s="351" t="s">
        <v>571</v>
      </c>
      <c r="I64" s="352"/>
      <c r="J64" s="352"/>
      <c r="K64" s="352"/>
      <c r="L64" s="244"/>
      <c r="M64" s="244"/>
      <c r="N64" s="244"/>
      <c r="O64" s="244"/>
    </row>
    <row r="65" spans="2:30">
      <c r="B65" s="248"/>
      <c r="C65" s="244"/>
      <c r="D65" s="244"/>
      <c r="E65" s="244"/>
      <c r="F65" s="244"/>
      <c r="G65" s="1227" t="s">
        <v>580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578</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573</v>
      </c>
      <c r="H73" s="1240"/>
      <c r="I73" s="1245" t="s">
        <v>574</v>
      </c>
      <c r="J73" s="1245"/>
      <c r="K73" s="1226">
        <v>142.19999999999999</v>
      </c>
      <c r="L73" s="1226">
        <v>132.5</v>
      </c>
      <c r="M73" s="1215">
        <v>143.6</v>
      </c>
      <c r="N73" s="1215">
        <v>142.30000000000001</v>
      </c>
      <c r="O73" s="1215">
        <v>134.1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579</v>
      </c>
      <c r="J75" s="1225"/>
      <c r="K75" s="1247">
        <v>16.7</v>
      </c>
      <c r="L75" s="1247">
        <v>15.8</v>
      </c>
      <c r="M75" s="1247">
        <v>14.6</v>
      </c>
      <c r="N75" s="1247">
        <v>13.1</v>
      </c>
      <c r="O75" s="1247">
        <v>12.1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576</v>
      </c>
      <c r="H77" s="1220"/>
      <c r="I77" s="1225" t="s">
        <v>574</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579</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66968</v>
      </c>
      <c r="E3" s="116"/>
      <c r="F3" s="117">
        <v>67201</v>
      </c>
      <c r="G3" s="118"/>
      <c r="H3" s="119"/>
    </row>
    <row r="4" spans="1:8">
      <c r="A4" s="120"/>
      <c r="B4" s="121"/>
      <c r="C4" s="122"/>
      <c r="D4" s="123">
        <v>38418</v>
      </c>
      <c r="E4" s="124"/>
      <c r="F4" s="125">
        <v>35210</v>
      </c>
      <c r="G4" s="126"/>
      <c r="H4" s="127"/>
    </row>
    <row r="5" spans="1:8">
      <c r="A5" s="108" t="s">
        <v>516</v>
      </c>
      <c r="B5" s="113"/>
      <c r="C5" s="114"/>
      <c r="D5" s="115">
        <v>87713</v>
      </c>
      <c r="E5" s="116"/>
      <c r="F5" s="117">
        <v>75709</v>
      </c>
      <c r="G5" s="118"/>
      <c r="H5" s="119"/>
    </row>
    <row r="6" spans="1:8">
      <c r="A6" s="120"/>
      <c r="B6" s="121"/>
      <c r="C6" s="122"/>
      <c r="D6" s="123">
        <v>39236</v>
      </c>
      <c r="E6" s="124"/>
      <c r="F6" s="125">
        <v>35212</v>
      </c>
      <c r="G6" s="126"/>
      <c r="H6" s="127"/>
    </row>
    <row r="7" spans="1:8">
      <c r="A7" s="108" t="s">
        <v>517</v>
      </c>
      <c r="B7" s="113"/>
      <c r="C7" s="114"/>
      <c r="D7" s="115">
        <v>136991</v>
      </c>
      <c r="E7" s="116"/>
      <c r="F7" s="117">
        <v>90961</v>
      </c>
      <c r="G7" s="118"/>
      <c r="H7" s="119"/>
    </row>
    <row r="8" spans="1:8">
      <c r="A8" s="120"/>
      <c r="B8" s="121"/>
      <c r="C8" s="122"/>
      <c r="D8" s="123">
        <v>34635</v>
      </c>
      <c r="E8" s="124"/>
      <c r="F8" s="125">
        <v>37720</v>
      </c>
      <c r="G8" s="126"/>
      <c r="H8" s="127"/>
    </row>
    <row r="9" spans="1:8">
      <c r="A9" s="108" t="s">
        <v>518</v>
      </c>
      <c r="B9" s="113"/>
      <c r="C9" s="114"/>
      <c r="D9" s="115">
        <v>122409</v>
      </c>
      <c r="E9" s="116"/>
      <c r="F9" s="117">
        <v>106614</v>
      </c>
      <c r="G9" s="118"/>
      <c r="H9" s="119"/>
    </row>
    <row r="10" spans="1:8">
      <c r="A10" s="120"/>
      <c r="B10" s="121"/>
      <c r="C10" s="122"/>
      <c r="D10" s="123">
        <v>58953</v>
      </c>
      <c r="E10" s="124"/>
      <c r="F10" s="125">
        <v>45545</v>
      </c>
      <c r="G10" s="126"/>
      <c r="H10" s="127"/>
    </row>
    <row r="11" spans="1:8">
      <c r="A11" s="108" t="s">
        <v>519</v>
      </c>
      <c r="B11" s="113"/>
      <c r="C11" s="114"/>
      <c r="D11" s="115">
        <v>106516</v>
      </c>
      <c r="E11" s="116"/>
      <c r="F11" s="117">
        <v>85459</v>
      </c>
      <c r="G11" s="118"/>
      <c r="H11" s="119"/>
    </row>
    <row r="12" spans="1:8">
      <c r="A12" s="120"/>
      <c r="B12" s="121"/>
      <c r="C12" s="128"/>
      <c r="D12" s="123">
        <v>51612</v>
      </c>
      <c r="E12" s="124"/>
      <c r="F12" s="125">
        <v>44378</v>
      </c>
      <c r="G12" s="126"/>
      <c r="H12" s="127"/>
    </row>
    <row r="13" spans="1:8">
      <c r="A13" s="108"/>
      <c r="B13" s="113"/>
      <c r="C13" s="129"/>
      <c r="D13" s="130">
        <v>104119</v>
      </c>
      <c r="E13" s="131"/>
      <c r="F13" s="132">
        <v>85189</v>
      </c>
      <c r="G13" s="133"/>
      <c r="H13" s="119"/>
    </row>
    <row r="14" spans="1:8">
      <c r="A14" s="120"/>
      <c r="B14" s="121"/>
      <c r="C14" s="122"/>
      <c r="D14" s="123">
        <v>44571</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2.59</v>
      </c>
      <c r="C19" s="134">
        <f>ROUND(VALUE(SUBSTITUTE(実質収支比率等に係る経年分析!G$48,"▲","-")),2)</f>
        <v>1.21</v>
      </c>
      <c r="D19" s="134">
        <f>ROUND(VALUE(SUBSTITUTE(実質収支比率等に係る経年分析!H$48,"▲","-")),2)</f>
        <v>0.03</v>
      </c>
      <c r="E19" s="134">
        <f>ROUND(VALUE(SUBSTITUTE(実質収支比率等に係る経年分析!I$48,"▲","-")),2)</f>
        <v>2.8</v>
      </c>
      <c r="F19" s="134">
        <f>ROUND(VALUE(SUBSTITUTE(実質収支比率等に係る経年分析!J$48,"▲","-")),2)</f>
        <v>3.64</v>
      </c>
    </row>
    <row r="20" spans="1:11">
      <c r="A20" s="134" t="s">
        <v>43</v>
      </c>
      <c r="B20" s="134">
        <f>ROUND(VALUE(SUBSTITUTE(実質収支比率等に係る経年分析!F$47,"▲","-")),2)</f>
        <v>2.92</v>
      </c>
      <c r="C20" s="134">
        <f>ROUND(VALUE(SUBSTITUTE(実質収支比率等に係る経年分析!G$47,"▲","-")),2)</f>
        <v>2.91</v>
      </c>
      <c r="D20" s="134">
        <f>ROUND(VALUE(SUBSTITUTE(実質収支比率等に係る経年分析!H$47,"▲","-")),2)</f>
        <v>2.88</v>
      </c>
      <c r="E20" s="134">
        <f>ROUND(VALUE(SUBSTITUTE(実質収支比率等に係る経年分析!I$47,"▲","-")),2)</f>
        <v>2.9</v>
      </c>
      <c r="F20" s="134">
        <f>ROUND(VALUE(SUBSTITUTE(実質収支比率等に係る経年分析!J$47,"▲","-")),2)</f>
        <v>2.82</v>
      </c>
    </row>
    <row r="21" spans="1:11">
      <c r="A21" s="134" t="s">
        <v>44</v>
      </c>
      <c r="B21" s="134">
        <f>IF(ISNUMBER(VALUE(SUBSTITUTE(実質収支比率等に係る経年分析!F$49,"▲","-"))),ROUND(VALUE(SUBSTITUTE(実質収支比率等に係る経年分析!F$49,"▲","-")),2),NA())</f>
        <v>0.61</v>
      </c>
      <c r="C21" s="134">
        <f>IF(ISNUMBER(VALUE(SUBSTITUTE(実質収支比率等に係る経年分析!G$49,"▲","-"))),ROUND(VALUE(SUBSTITUTE(実質収支比率等に係る経年分析!G$49,"▲","-")),2),NA())</f>
        <v>3.01</v>
      </c>
      <c r="D21" s="134">
        <f>IF(ISNUMBER(VALUE(SUBSTITUTE(実質収支比率等に係る経年分析!H$49,"▲","-"))),ROUND(VALUE(SUBSTITUTE(実質収支比率等に係る経年分析!H$49,"▲","-")),2),NA())</f>
        <v>-1.17</v>
      </c>
      <c r="E21" s="134">
        <f>IF(ISNUMBER(VALUE(SUBSTITUTE(実質収支比率等に係る経年分析!I$49,"▲","-"))),ROUND(VALUE(SUBSTITUTE(実質収支比率等に係る経年分析!I$49,"▲","-")),2),NA())</f>
        <v>2.79</v>
      </c>
      <c r="F21" s="134">
        <f>IF(ISNUMBER(VALUE(SUBSTITUTE(実質収支比率等に係る経年分析!J$49,"▲","-"))),ROUND(VALUE(SUBSTITUTE(実質収支比率等に係る経年分析!J$49,"▲","-")),2),NA())</f>
        <v>0.94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0.56000000000000005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四万十市園芸作物価格安定事業会計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四万十市介護保険会計保険事業勘定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四万十市後期高齢者医療会計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四万十市と畜場会計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四万十市病院事業会計</v>
      </c>
      <c r="B33" s="135">
        <f>IF(ROUND(VALUE(SUBSTITUTE(連結実質赤字比率に係る赤字・黒字の構成分析!F$37,"▲", "-")), 2) &lt; 0, ABS(ROUND(VALUE(SUBSTITUTE(連結実質赤字比率に係る赤字・黒字の構成分析!F$37,"▲", "-")), 2)), NA())</f>
        <v>1.36</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1.1100000000000001</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1.99</v>
      </c>
    </row>
    <row r="34" spans="1:16">
      <c r="A34" s="135" t="str">
        <f>IF(連結実質赤字比率に係る赤字・黒字の構成分析!C$36="",NA(),連結実質赤字比率に係る赤字・黒字の構成分析!C$36)</f>
        <v>四万十市水道事業会計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3.59</v>
      </c>
    </row>
    <row r="36" spans="1:16">
      <c r="A36" s="135" t="str">
        <f>IF(連結実質赤字比率に係る赤字・黒字の構成分析!C$34="",NA(),連結実質赤字比率に係る赤字・黒字の構成分析!C$34)</f>
        <v>四万十市国民健康保険会計診療施設勘定</v>
      </c>
      <c r="B36" s="135">
        <f>IF(ROUND(VALUE(SUBSTITUTE(連結実質赤字比率に係る赤字・黒字の構成分析!F$34,"▲", "-")), 2) &lt; 0, ABS(ROUND(VALUE(SUBSTITUTE(連結実質赤字比率に係る赤字・黒字の構成分析!F$34,"▲", "-")), 2)), NA())</f>
        <v>1.1299999999999999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1.1200000000000001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1.1100000000000001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1.1200000000000001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1.0900000000000001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2229</v>
      </c>
      <c r="E42" s="136"/>
      <c r="F42" s="136"/>
      <c r="G42" s="136">
        <f>'実質公債費比率（分子）の構造'!L$52</f>
        <v>2279</v>
      </c>
      <c r="H42" s="136"/>
      <c r="I42" s="136"/>
      <c r="J42" s="136">
        <f>'実質公債費比率（分子）の構造'!M$52</f>
        <v>2437</v>
      </c>
      <c r="K42" s="136"/>
      <c r="L42" s="136"/>
      <c r="M42" s="136">
        <f>'実質公債費比率（分子）の構造'!N$52</f>
        <v>2518</v>
      </c>
      <c r="N42" s="136"/>
      <c r="O42" s="136"/>
      <c r="P42" s="136">
        <f>'実質公債費比率（分子）の構造'!O$52</f>
        <v>2567</v>
      </c>
    </row>
    <row r="43" spans="1:16">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508</v>
      </c>
      <c r="C45" s="136"/>
      <c r="D45" s="136"/>
      <c r="E45" s="136">
        <f>'実質公債費比率（分子）の構造'!L$49</f>
        <v>477</v>
      </c>
      <c r="F45" s="136"/>
      <c r="G45" s="136"/>
      <c r="H45" s="136">
        <f>'実質公債費比率（分子）の構造'!M$49</f>
        <v>478</v>
      </c>
      <c r="I45" s="136"/>
      <c r="J45" s="136"/>
      <c r="K45" s="136">
        <f>'実質公債費比率（分子）の構造'!N$49</f>
        <v>491</v>
      </c>
      <c r="L45" s="136"/>
      <c r="M45" s="136"/>
      <c r="N45" s="136">
        <f>'実質公債費比率（分子）の構造'!O$49</f>
        <v>508</v>
      </c>
      <c r="O45" s="136"/>
      <c r="P45" s="136"/>
    </row>
    <row r="46" spans="1:16">
      <c r="A46" s="136" t="s">
        <v>54</v>
      </c>
      <c r="B46" s="136">
        <f>'実質公債費比率（分子）の構造'!K$48</f>
        <v>478</v>
      </c>
      <c r="C46" s="136"/>
      <c r="D46" s="136"/>
      <c r="E46" s="136">
        <f>'実質公債費比率（分子）の構造'!L$48</f>
        <v>507</v>
      </c>
      <c r="F46" s="136"/>
      <c r="G46" s="136"/>
      <c r="H46" s="136">
        <f>'実質公債費比率（分子）の構造'!M$48</f>
        <v>531</v>
      </c>
      <c r="I46" s="136"/>
      <c r="J46" s="136"/>
      <c r="K46" s="136">
        <f>'実質公債費比率（分子）の構造'!N$48</f>
        <v>516</v>
      </c>
      <c r="L46" s="136"/>
      <c r="M46" s="136"/>
      <c r="N46" s="136">
        <f>'実質公債費比率（分子）の構造'!O$48</f>
        <v>570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2826</v>
      </c>
      <c r="C49" s="136"/>
      <c r="D49" s="136"/>
      <c r="E49" s="136">
        <f>'実質公債費比率（分子）の構造'!L$45</f>
        <v>2675</v>
      </c>
      <c r="F49" s="136"/>
      <c r="G49" s="136"/>
      <c r="H49" s="136">
        <f>'実質公債費比率（分子）の構造'!M$45</f>
        <v>2751</v>
      </c>
      <c r="I49" s="136"/>
      <c r="J49" s="136"/>
      <c r="K49" s="136">
        <f>'実質公債費比率（分子）の構造'!N$45</f>
        <v>2641</v>
      </c>
      <c r="L49" s="136"/>
      <c r="M49" s="136"/>
      <c r="N49" s="136">
        <f>'実質公債費比率（分子）の構造'!O$45</f>
        <v>2556</v>
      </c>
      <c r="O49" s="136"/>
      <c r="P49" s="136"/>
    </row>
    <row r="50" spans="1:16">
      <c r="A50" s="136" t="s">
        <v>58</v>
      </c>
      <c r="B50" s="136" t="e">
        <f>NA()</f>
        <v>#N/A</v>
      </c>
      <c r="C50" s="136">
        <f>IF(ISNUMBER('実質公債費比率（分子）の構造'!K$53),'実質公債費比率（分子）の構造'!K$53,NA())</f>
        <v>1583</v>
      </c>
      <c r="D50" s="136" t="e">
        <f>NA()</f>
        <v>#N/A</v>
      </c>
      <c r="E50" s="136" t="e">
        <f>NA()</f>
        <v>#N/A</v>
      </c>
      <c r="F50" s="136">
        <f>IF(ISNUMBER('実質公債費比率（分子）の構造'!L$53),'実質公債費比率（分子）の構造'!L$53,NA())</f>
        <v>1380</v>
      </c>
      <c r="G50" s="136" t="e">
        <f>NA()</f>
        <v>#N/A</v>
      </c>
      <c r="H50" s="136" t="e">
        <f>NA()</f>
        <v>#N/A</v>
      </c>
      <c r="I50" s="136">
        <f>IF(ISNUMBER('実質公債費比率（分子）の構造'!M$53),'実質公債費比率（分子）の構造'!M$53,NA())</f>
        <v>1323</v>
      </c>
      <c r="J50" s="136" t="e">
        <f>NA()</f>
        <v>#N/A</v>
      </c>
      <c r="K50" s="136" t="e">
        <f>NA()</f>
        <v>#N/A</v>
      </c>
      <c r="L50" s="136">
        <f>IF(ISNUMBER('実質公債費比率（分子）の構造'!N$53),'実質公債費比率（分子）の構造'!N$53,NA())</f>
        <v>1130</v>
      </c>
      <c r="M50" s="136" t="e">
        <f>NA()</f>
        <v>#N/A</v>
      </c>
      <c r="N50" s="136" t="e">
        <f>NA()</f>
        <v>#N/A</v>
      </c>
      <c r="O50" s="136">
        <f>IF(ISNUMBER('実質公債費比率（分子）の構造'!O$53),'実質公債費比率（分子）の構造'!O$53,NA())</f>
        <v>1067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24712</v>
      </c>
      <c r="E56" s="135"/>
      <c r="F56" s="135"/>
      <c r="G56" s="135">
        <f>'将来負担比率（分子）の構造'!J$51</f>
        <v>25200</v>
      </c>
      <c r="H56" s="135"/>
      <c r="I56" s="135"/>
      <c r="J56" s="135">
        <f>'将来負担比率（分子）の構造'!K$51</f>
        <v>25143</v>
      </c>
      <c r="K56" s="135"/>
      <c r="L56" s="135"/>
      <c r="M56" s="135">
        <f>'将来負担比率（分子）の構造'!L$51</f>
        <v>24913</v>
      </c>
      <c r="N56" s="135"/>
      <c r="O56" s="135"/>
      <c r="P56" s="135">
        <f>'将来負担比率（分子）の構造'!M$51</f>
        <v>24491</v>
      </c>
    </row>
    <row r="57" spans="1:16">
      <c r="A57" s="135" t="s">
        <v>35</v>
      </c>
      <c r="B57" s="135"/>
      <c r="C57" s="135"/>
      <c r="D57" s="135">
        <f>'将来負担比率（分子）の構造'!I$50</f>
        <v>215</v>
      </c>
      <c r="E57" s="135"/>
      <c r="F57" s="135"/>
      <c r="G57" s="135">
        <f>'将来負担比率（分子）の構造'!J$50</f>
        <v>181</v>
      </c>
      <c r="H57" s="135"/>
      <c r="I57" s="135"/>
      <c r="J57" s="135">
        <f>'将来負担比率（分子）の構造'!K$50</f>
        <v>141</v>
      </c>
      <c r="K57" s="135"/>
      <c r="L57" s="135"/>
      <c r="M57" s="135">
        <f>'将来負担比率（分子）の構造'!L$50</f>
        <v>113</v>
      </c>
      <c r="N57" s="135"/>
      <c r="O57" s="135"/>
      <c r="P57" s="135">
        <f>'将来負担比率（分子）の構造'!M$50</f>
        <v>40</v>
      </c>
    </row>
    <row r="58" spans="1:16">
      <c r="A58" s="135" t="s">
        <v>34</v>
      </c>
      <c r="B58" s="135"/>
      <c r="C58" s="135"/>
      <c r="D58" s="135">
        <f>'将来負担比率（分子）の構造'!I$49</f>
        <v>3641</v>
      </c>
      <c r="E58" s="135"/>
      <c r="F58" s="135"/>
      <c r="G58" s="135">
        <f>'将来負担比率（分子）の構造'!J$49</f>
        <v>3371</v>
      </c>
      <c r="H58" s="135"/>
      <c r="I58" s="135"/>
      <c r="J58" s="135">
        <f>'将来負担比率（分子）の構造'!K$49</f>
        <v>3394</v>
      </c>
      <c r="K58" s="135"/>
      <c r="L58" s="135"/>
      <c r="M58" s="135">
        <f>'将来負担比率（分子）の構造'!L$49</f>
        <v>3334</v>
      </c>
      <c r="N58" s="135"/>
      <c r="O58" s="135"/>
      <c r="P58" s="135">
        <f>'将来負担比率（分子）の構造'!M$49</f>
        <v>3729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4557</v>
      </c>
      <c r="C62" s="135"/>
      <c r="D62" s="135"/>
      <c r="E62" s="135">
        <f>'将来負担比率（分子）の構造'!J$45</f>
        <v>4471</v>
      </c>
      <c r="F62" s="135"/>
      <c r="G62" s="135"/>
      <c r="H62" s="135">
        <f>'将来負担比率（分子）の構造'!K$45</f>
        <v>4093</v>
      </c>
      <c r="I62" s="135"/>
      <c r="J62" s="135"/>
      <c r="K62" s="135">
        <f>'将来負担比率（分子）の構造'!L$45</f>
        <v>3832</v>
      </c>
      <c r="L62" s="135"/>
      <c r="M62" s="135"/>
      <c r="N62" s="135">
        <f>'将来負担比率（分子）の構造'!M$45</f>
        <v>3514</v>
      </c>
      <c r="O62" s="135"/>
      <c r="P62" s="135"/>
    </row>
    <row r="63" spans="1:16">
      <c r="A63" s="135" t="s">
        <v>28</v>
      </c>
      <c r="B63" s="135">
        <f>'将来負担比率（分子）の構造'!I$44</f>
        <v>2589</v>
      </c>
      <c r="C63" s="135"/>
      <c r="D63" s="135"/>
      <c r="E63" s="135">
        <f>'将来負担比率（分子）の構造'!J$44</f>
        <v>2453</v>
      </c>
      <c r="F63" s="135"/>
      <c r="G63" s="135"/>
      <c r="H63" s="135">
        <f>'将来負担比率（分子）の構造'!K$44</f>
        <v>2701</v>
      </c>
      <c r="I63" s="135"/>
      <c r="J63" s="135"/>
      <c r="K63" s="135">
        <f>'将来負担比率（分子）の構造'!L$44</f>
        <v>2183</v>
      </c>
      <c r="L63" s="135"/>
      <c r="M63" s="135"/>
      <c r="N63" s="135">
        <f>'将来負担比率（分子）の構造'!M$44</f>
        <v>1668</v>
      </c>
      <c r="O63" s="135"/>
      <c r="P63" s="135"/>
    </row>
    <row r="64" spans="1:16">
      <c r="A64" s="135" t="s">
        <v>27</v>
      </c>
      <c r="B64" s="135">
        <f>'将来負担比率（分子）の構造'!I$43</f>
        <v>8885</v>
      </c>
      <c r="C64" s="135"/>
      <c r="D64" s="135"/>
      <c r="E64" s="135">
        <f>'将来負担比率（分子）の構造'!J$43</f>
        <v>9073</v>
      </c>
      <c r="F64" s="135"/>
      <c r="G64" s="135"/>
      <c r="H64" s="135">
        <f>'将来負担比率（分子）の構造'!K$43</f>
        <v>9507</v>
      </c>
      <c r="I64" s="135"/>
      <c r="J64" s="135"/>
      <c r="K64" s="135">
        <f>'将来負担比率（分子）の構造'!L$43</f>
        <v>9544</v>
      </c>
      <c r="L64" s="135"/>
      <c r="M64" s="135"/>
      <c r="N64" s="135">
        <f>'将来負担比率（分子）の構造'!M$43</f>
        <v>9493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26463</v>
      </c>
      <c r="C66" s="135"/>
      <c r="D66" s="135"/>
      <c r="E66" s="135">
        <f>'将来負担比率（分子）の構造'!J$41</f>
        <v>25752</v>
      </c>
      <c r="F66" s="135"/>
      <c r="G66" s="135"/>
      <c r="H66" s="135">
        <f>'将来負担比率（分子）の構造'!K$41</f>
        <v>26379</v>
      </c>
      <c r="I66" s="135"/>
      <c r="J66" s="135"/>
      <c r="K66" s="135">
        <f>'将来負担比率（分子）の構造'!L$41</f>
        <v>26495</v>
      </c>
      <c r="L66" s="135"/>
      <c r="M66" s="135"/>
      <c r="N66" s="135">
        <f>'将来負担比率（分子）の構造'!M$41</f>
        <v>26853</v>
      </c>
      <c r="O66" s="135"/>
      <c r="P66" s="135"/>
    </row>
    <row r="67" spans="1:16">
      <c r="A67" s="135" t="s">
        <v>62</v>
      </c>
      <c r="B67" s="135" t="e">
        <f>NA()</f>
        <v>#N/A</v>
      </c>
      <c r="C67" s="135">
        <f>IF(ISNUMBER('将来負担比率（分子）の構造'!I$52), IF('将来負担比率（分子）の構造'!I$52 &lt; 0, 0, '将来負担比率（分子）の構造'!I$52), NA())</f>
        <v>13926</v>
      </c>
      <c r="D67" s="135" t="e">
        <f>NA()</f>
        <v>#N/A</v>
      </c>
      <c r="E67" s="135" t="e">
        <f>NA()</f>
        <v>#N/A</v>
      </c>
      <c r="F67" s="135">
        <f>IF(ISNUMBER('将来負担比率（分子）の構造'!J$52), IF('将来負担比率（分子）の構造'!J$52 &lt; 0, 0, '将来負担比率（分子）の構造'!J$52), NA())</f>
        <v>12996</v>
      </c>
      <c r="G67" s="135" t="e">
        <f>NA()</f>
        <v>#N/A</v>
      </c>
      <c r="H67" s="135" t="e">
        <f>NA()</f>
        <v>#N/A</v>
      </c>
      <c r="I67" s="135">
        <f>IF(ISNUMBER('将来負担比率（分子）の構造'!K$52), IF('将来負担比率（分子）の構造'!K$52 &lt; 0, 0, '将来負担比率（分子）の構造'!K$52), NA())</f>
        <v>14003</v>
      </c>
      <c r="J67" s="135" t="e">
        <f>NA()</f>
        <v>#N/A</v>
      </c>
      <c r="K67" s="135" t="e">
        <f>NA()</f>
        <v>#N/A</v>
      </c>
      <c r="L67" s="135">
        <f>IF(ISNUMBER('将来負担比率（分子）の構造'!L$52), IF('将来負担比率（分子）の構造'!L$52 &lt; 0, 0, '将来負担比率（分子）の構造'!L$52), NA())</f>
        <v>13694</v>
      </c>
      <c r="M67" s="135" t="e">
        <f>NA()</f>
        <v>#N/A</v>
      </c>
      <c r="N67" s="135" t="e">
        <f>NA()</f>
        <v>#N/A</v>
      </c>
      <c r="O67" s="135">
        <f>IF(ISNUMBER('将来負担比率（分子）の構造'!M$52), IF('将来負担比率（分子）の構造'!M$52 &lt; 0, 0, '将来負担比率（分子）の構造'!M$52), NA())</f>
        <v>13268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3557944</v>
      </c>
      <c r="S5" s="613"/>
      <c r="T5" s="613"/>
      <c r="U5" s="613"/>
      <c r="V5" s="613"/>
      <c r="W5" s="613"/>
      <c r="X5" s="613"/>
      <c r="Y5" s="614"/>
      <c r="Z5" s="615">
        <v>15.7</v>
      </c>
      <c r="AA5" s="615"/>
      <c r="AB5" s="615"/>
      <c r="AC5" s="615"/>
      <c r="AD5" s="616">
        <v>3557944</v>
      </c>
      <c r="AE5" s="616"/>
      <c r="AF5" s="616"/>
      <c r="AG5" s="616"/>
      <c r="AH5" s="616"/>
      <c r="AI5" s="616"/>
      <c r="AJ5" s="616"/>
      <c r="AK5" s="616"/>
      <c r="AL5" s="617">
        <v>29.8</v>
      </c>
      <c r="AM5" s="618"/>
      <c r="AN5" s="618"/>
      <c r="AO5" s="619"/>
      <c r="AP5" s="609" t="s">
        <v>203</v>
      </c>
      <c r="AQ5" s="610"/>
      <c r="AR5" s="610"/>
      <c r="AS5" s="610"/>
      <c r="AT5" s="610"/>
      <c r="AU5" s="610"/>
      <c r="AV5" s="610"/>
      <c r="AW5" s="610"/>
      <c r="AX5" s="610"/>
      <c r="AY5" s="610"/>
      <c r="AZ5" s="610"/>
      <c r="BA5" s="610"/>
      <c r="BB5" s="610"/>
      <c r="BC5" s="610"/>
      <c r="BD5" s="610"/>
      <c r="BE5" s="610"/>
      <c r="BF5" s="611"/>
      <c r="BG5" s="623">
        <v>3557944</v>
      </c>
      <c r="BH5" s="624"/>
      <c r="BI5" s="624"/>
      <c r="BJ5" s="624"/>
      <c r="BK5" s="624"/>
      <c r="BL5" s="624"/>
      <c r="BM5" s="624"/>
      <c r="BN5" s="625"/>
      <c r="BO5" s="626">
        <v>100</v>
      </c>
      <c r="BP5" s="626"/>
      <c r="BQ5" s="626"/>
      <c r="BR5" s="626"/>
      <c r="BS5" s="627">
        <v>50505</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219861</v>
      </c>
      <c r="S6" s="624"/>
      <c r="T6" s="624"/>
      <c r="U6" s="624"/>
      <c r="V6" s="624"/>
      <c r="W6" s="624"/>
      <c r="X6" s="624"/>
      <c r="Y6" s="625"/>
      <c r="Z6" s="626">
        <v>1</v>
      </c>
      <c r="AA6" s="626"/>
      <c r="AB6" s="626"/>
      <c r="AC6" s="626"/>
      <c r="AD6" s="627">
        <v>219861</v>
      </c>
      <c r="AE6" s="627"/>
      <c r="AF6" s="627"/>
      <c r="AG6" s="627"/>
      <c r="AH6" s="627"/>
      <c r="AI6" s="627"/>
      <c r="AJ6" s="627"/>
      <c r="AK6" s="627"/>
      <c r="AL6" s="628">
        <v>1.8</v>
      </c>
      <c r="AM6" s="629"/>
      <c r="AN6" s="629"/>
      <c r="AO6" s="630"/>
      <c r="AP6" s="620" t="s">
        <v>208</v>
      </c>
      <c r="AQ6" s="621"/>
      <c r="AR6" s="621"/>
      <c r="AS6" s="621"/>
      <c r="AT6" s="621"/>
      <c r="AU6" s="621"/>
      <c r="AV6" s="621"/>
      <c r="AW6" s="621"/>
      <c r="AX6" s="621"/>
      <c r="AY6" s="621"/>
      <c r="AZ6" s="621"/>
      <c r="BA6" s="621"/>
      <c r="BB6" s="621"/>
      <c r="BC6" s="621"/>
      <c r="BD6" s="621"/>
      <c r="BE6" s="621"/>
      <c r="BF6" s="622"/>
      <c r="BG6" s="623">
        <v>3557944</v>
      </c>
      <c r="BH6" s="624"/>
      <c r="BI6" s="624"/>
      <c r="BJ6" s="624"/>
      <c r="BK6" s="624"/>
      <c r="BL6" s="624"/>
      <c r="BM6" s="624"/>
      <c r="BN6" s="625"/>
      <c r="BO6" s="626">
        <v>100</v>
      </c>
      <c r="BP6" s="626"/>
      <c r="BQ6" s="626"/>
      <c r="BR6" s="626"/>
      <c r="BS6" s="627">
        <v>50505</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181478</v>
      </c>
      <c r="CS6" s="624"/>
      <c r="CT6" s="624"/>
      <c r="CU6" s="624"/>
      <c r="CV6" s="624"/>
      <c r="CW6" s="624"/>
      <c r="CX6" s="624"/>
      <c r="CY6" s="625"/>
      <c r="CZ6" s="626">
        <v>0.8</v>
      </c>
      <c r="DA6" s="626"/>
      <c r="DB6" s="626"/>
      <c r="DC6" s="626"/>
      <c r="DD6" s="632" t="s">
        <v>210</v>
      </c>
      <c r="DE6" s="624"/>
      <c r="DF6" s="624"/>
      <c r="DG6" s="624"/>
      <c r="DH6" s="624"/>
      <c r="DI6" s="624"/>
      <c r="DJ6" s="624"/>
      <c r="DK6" s="624"/>
      <c r="DL6" s="624"/>
      <c r="DM6" s="624"/>
      <c r="DN6" s="624"/>
      <c r="DO6" s="624"/>
      <c r="DP6" s="625"/>
      <c r="DQ6" s="632">
        <v>181478</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12308</v>
      </c>
      <c r="S7" s="624"/>
      <c r="T7" s="624"/>
      <c r="U7" s="624"/>
      <c r="V7" s="624"/>
      <c r="W7" s="624"/>
      <c r="X7" s="624"/>
      <c r="Y7" s="625"/>
      <c r="Z7" s="626">
        <v>0.1</v>
      </c>
      <c r="AA7" s="626"/>
      <c r="AB7" s="626"/>
      <c r="AC7" s="626"/>
      <c r="AD7" s="627">
        <v>12308</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1560144</v>
      </c>
      <c r="BH7" s="624"/>
      <c r="BI7" s="624"/>
      <c r="BJ7" s="624"/>
      <c r="BK7" s="624"/>
      <c r="BL7" s="624"/>
      <c r="BM7" s="624"/>
      <c r="BN7" s="625"/>
      <c r="BO7" s="626">
        <v>43.8</v>
      </c>
      <c r="BP7" s="626"/>
      <c r="BQ7" s="626"/>
      <c r="BR7" s="626"/>
      <c r="BS7" s="627">
        <v>50505</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2643433</v>
      </c>
      <c r="CS7" s="624"/>
      <c r="CT7" s="624"/>
      <c r="CU7" s="624"/>
      <c r="CV7" s="624"/>
      <c r="CW7" s="624"/>
      <c r="CX7" s="624"/>
      <c r="CY7" s="625"/>
      <c r="CZ7" s="626">
        <v>12</v>
      </c>
      <c r="DA7" s="626"/>
      <c r="DB7" s="626"/>
      <c r="DC7" s="626"/>
      <c r="DD7" s="632">
        <v>128635</v>
      </c>
      <c r="DE7" s="624"/>
      <c r="DF7" s="624"/>
      <c r="DG7" s="624"/>
      <c r="DH7" s="624"/>
      <c r="DI7" s="624"/>
      <c r="DJ7" s="624"/>
      <c r="DK7" s="624"/>
      <c r="DL7" s="624"/>
      <c r="DM7" s="624"/>
      <c r="DN7" s="624"/>
      <c r="DO7" s="624"/>
      <c r="DP7" s="625"/>
      <c r="DQ7" s="632">
        <v>1826522</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17754</v>
      </c>
      <c r="S8" s="624"/>
      <c r="T8" s="624"/>
      <c r="U8" s="624"/>
      <c r="V8" s="624"/>
      <c r="W8" s="624"/>
      <c r="X8" s="624"/>
      <c r="Y8" s="625"/>
      <c r="Z8" s="626">
        <v>0.1</v>
      </c>
      <c r="AA8" s="626"/>
      <c r="AB8" s="626"/>
      <c r="AC8" s="626"/>
      <c r="AD8" s="627">
        <v>17754</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52734</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6866585</v>
      </c>
      <c r="CS8" s="624"/>
      <c r="CT8" s="624"/>
      <c r="CU8" s="624"/>
      <c r="CV8" s="624"/>
      <c r="CW8" s="624"/>
      <c r="CX8" s="624"/>
      <c r="CY8" s="625"/>
      <c r="CZ8" s="626">
        <v>31.1</v>
      </c>
      <c r="DA8" s="626"/>
      <c r="DB8" s="626"/>
      <c r="DC8" s="626"/>
      <c r="DD8" s="632">
        <v>112974</v>
      </c>
      <c r="DE8" s="624"/>
      <c r="DF8" s="624"/>
      <c r="DG8" s="624"/>
      <c r="DH8" s="624"/>
      <c r="DI8" s="624"/>
      <c r="DJ8" s="624"/>
      <c r="DK8" s="624"/>
      <c r="DL8" s="624"/>
      <c r="DM8" s="624"/>
      <c r="DN8" s="624"/>
      <c r="DO8" s="624"/>
      <c r="DP8" s="625"/>
      <c r="DQ8" s="632">
        <v>3583576</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15135</v>
      </c>
      <c r="S9" s="624"/>
      <c r="T9" s="624"/>
      <c r="U9" s="624"/>
      <c r="V9" s="624"/>
      <c r="W9" s="624"/>
      <c r="X9" s="624"/>
      <c r="Y9" s="625"/>
      <c r="Z9" s="626">
        <v>0.1</v>
      </c>
      <c r="AA9" s="626"/>
      <c r="AB9" s="626"/>
      <c r="AC9" s="626"/>
      <c r="AD9" s="627">
        <v>15135</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1200568</v>
      </c>
      <c r="BH9" s="624"/>
      <c r="BI9" s="624"/>
      <c r="BJ9" s="624"/>
      <c r="BK9" s="624"/>
      <c r="BL9" s="624"/>
      <c r="BM9" s="624"/>
      <c r="BN9" s="625"/>
      <c r="BO9" s="626">
        <v>33.700000000000003</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2169237</v>
      </c>
      <c r="CS9" s="624"/>
      <c r="CT9" s="624"/>
      <c r="CU9" s="624"/>
      <c r="CV9" s="624"/>
      <c r="CW9" s="624"/>
      <c r="CX9" s="624"/>
      <c r="CY9" s="625"/>
      <c r="CZ9" s="626">
        <v>9.8000000000000007</v>
      </c>
      <c r="DA9" s="626"/>
      <c r="DB9" s="626"/>
      <c r="DC9" s="626"/>
      <c r="DD9" s="632">
        <v>32053</v>
      </c>
      <c r="DE9" s="624"/>
      <c r="DF9" s="624"/>
      <c r="DG9" s="624"/>
      <c r="DH9" s="624"/>
      <c r="DI9" s="624"/>
      <c r="DJ9" s="624"/>
      <c r="DK9" s="624"/>
      <c r="DL9" s="624"/>
      <c r="DM9" s="624"/>
      <c r="DN9" s="624"/>
      <c r="DO9" s="624"/>
      <c r="DP9" s="625"/>
      <c r="DQ9" s="632">
        <v>1993673</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694153</v>
      </c>
      <c r="S10" s="624"/>
      <c r="T10" s="624"/>
      <c r="U10" s="624"/>
      <c r="V10" s="624"/>
      <c r="W10" s="624"/>
      <c r="X10" s="624"/>
      <c r="Y10" s="625"/>
      <c r="Z10" s="626">
        <v>3.1</v>
      </c>
      <c r="AA10" s="626"/>
      <c r="AB10" s="626"/>
      <c r="AC10" s="626"/>
      <c r="AD10" s="627">
        <v>694153</v>
      </c>
      <c r="AE10" s="627"/>
      <c r="AF10" s="627"/>
      <c r="AG10" s="627"/>
      <c r="AH10" s="627"/>
      <c r="AI10" s="627"/>
      <c r="AJ10" s="627"/>
      <c r="AK10" s="627"/>
      <c r="AL10" s="628">
        <v>5.8</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126154</v>
      </c>
      <c r="BH10" s="624"/>
      <c r="BI10" s="624"/>
      <c r="BJ10" s="624"/>
      <c r="BK10" s="624"/>
      <c r="BL10" s="624"/>
      <c r="BM10" s="624"/>
      <c r="BN10" s="625"/>
      <c r="BO10" s="626">
        <v>3.5</v>
      </c>
      <c r="BP10" s="626"/>
      <c r="BQ10" s="626"/>
      <c r="BR10" s="626"/>
      <c r="BS10" s="632">
        <v>21005</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38717</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4845</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7220</v>
      </c>
      <c r="S11" s="624"/>
      <c r="T11" s="624"/>
      <c r="U11" s="624"/>
      <c r="V11" s="624"/>
      <c r="W11" s="624"/>
      <c r="X11" s="624"/>
      <c r="Y11" s="625"/>
      <c r="Z11" s="626">
        <v>0</v>
      </c>
      <c r="AA11" s="626"/>
      <c r="AB11" s="626"/>
      <c r="AC11" s="626"/>
      <c r="AD11" s="627">
        <v>7220</v>
      </c>
      <c r="AE11" s="627"/>
      <c r="AF11" s="627"/>
      <c r="AG11" s="627"/>
      <c r="AH11" s="627"/>
      <c r="AI11" s="627"/>
      <c r="AJ11" s="627"/>
      <c r="AK11" s="627"/>
      <c r="AL11" s="628">
        <v>0.1</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180688</v>
      </c>
      <c r="BH11" s="624"/>
      <c r="BI11" s="624"/>
      <c r="BJ11" s="624"/>
      <c r="BK11" s="624"/>
      <c r="BL11" s="624"/>
      <c r="BM11" s="624"/>
      <c r="BN11" s="625"/>
      <c r="BO11" s="626">
        <v>5.0999999999999996</v>
      </c>
      <c r="BP11" s="626"/>
      <c r="BQ11" s="626"/>
      <c r="BR11" s="626"/>
      <c r="BS11" s="632">
        <v>29500</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1001534</v>
      </c>
      <c r="CS11" s="624"/>
      <c r="CT11" s="624"/>
      <c r="CU11" s="624"/>
      <c r="CV11" s="624"/>
      <c r="CW11" s="624"/>
      <c r="CX11" s="624"/>
      <c r="CY11" s="625"/>
      <c r="CZ11" s="626">
        <v>4.5</v>
      </c>
      <c r="DA11" s="626"/>
      <c r="DB11" s="626"/>
      <c r="DC11" s="626"/>
      <c r="DD11" s="632">
        <v>345049</v>
      </c>
      <c r="DE11" s="624"/>
      <c r="DF11" s="624"/>
      <c r="DG11" s="624"/>
      <c r="DH11" s="624"/>
      <c r="DI11" s="624"/>
      <c r="DJ11" s="624"/>
      <c r="DK11" s="624"/>
      <c r="DL11" s="624"/>
      <c r="DM11" s="624"/>
      <c r="DN11" s="624"/>
      <c r="DO11" s="624"/>
      <c r="DP11" s="625"/>
      <c r="DQ11" s="632">
        <v>477793</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1590660</v>
      </c>
      <c r="BH12" s="624"/>
      <c r="BI12" s="624"/>
      <c r="BJ12" s="624"/>
      <c r="BK12" s="624"/>
      <c r="BL12" s="624"/>
      <c r="BM12" s="624"/>
      <c r="BN12" s="625"/>
      <c r="BO12" s="626">
        <v>44.7</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1017485</v>
      </c>
      <c r="CS12" s="624"/>
      <c r="CT12" s="624"/>
      <c r="CU12" s="624"/>
      <c r="CV12" s="624"/>
      <c r="CW12" s="624"/>
      <c r="CX12" s="624"/>
      <c r="CY12" s="625"/>
      <c r="CZ12" s="626">
        <v>4.5999999999999996</v>
      </c>
      <c r="DA12" s="626"/>
      <c r="DB12" s="626"/>
      <c r="DC12" s="626"/>
      <c r="DD12" s="632">
        <v>627375</v>
      </c>
      <c r="DE12" s="624"/>
      <c r="DF12" s="624"/>
      <c r="DG12" s="624"/>
      <c r="DH12" s="624"/>
      <c r="DI12" s="624"/>
      <c r="DJ12" s="624"/>
      <c r="DK12" s="624"/>
      <c r="DL12" s="624"/>
      <c r="DM12" s="624"/>
      <c r="DN12" s="624"/>
      <c r="DO12" s="624"/>
      <c r="DP12" s="625"/>
      <c r="DQ12" s="632">
        <v>306803</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28946</v>
      </c>
      <c r="S13" s="624"/>
      <c r="T13" s="624"/>
      <c r="U13" s="624"/>
      <c r="V13" s="624"/>
      <c r="W13" s="624"/>
      <c r="X13" s="624"/>
      <c r="Y13" s="625"/>
      <c r="Z13" s="626">
        <v>0.1</v>
      </c>
      <c r="AA13" s="626"/>
      <c r="AB13" s="626"/>
      <c r="AC13" s="626"/>
      <c r="AD13" s="627">
        <v>28946</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1569425</v>
      </c>
      <c r="BH13" s="624"/>
      <c r="BI13" s="624"/>
      <c r="BJ13" s="624"/>
      <c r="BK13" s="624"/>
      <c r="BL13" s="624"/>
      <c r="BM13" s="624"/>
      <c r="BN13" s="625"/>
      <c r="BO13" s="626">
        <v>44.1</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1541564</v>
      </c>
      <c r="CS13" s="624"/>
      <c r="CT13" s="624"/>
      <c r="CU13" s="624"/>
      <c r="CV13" s="624"/>
      <c r="CW13" s="624"/>
      <c r="CX13" s="624"/>
      <c r="CY13" s="625"/>
      <c r="CZ13" s="626">
        <v>7</v>
      </c>
      <c r="DA13" s="626"/>
      <c r="DB13" s="626"/>
      <c r="DC13" s="626"/>
      <c r="DD13" s="632">
        <v>859875</v>
      </c>
      <c r="DE13" s="624"/>
      <c r="DF13" s="624"/>
      <c r="DG13" s="624"/>
      <c r="DH13" s="624"/>
      <c r="DI13" s="624"/>
      <c r="DJ13" s="624"/>
      <c r="DK13" s="624"/>
      <c r="DL13" s="624"/>
      <c r="DM13" s="624"/>
      <c r="DN13" s="624"/>
      <c r="DO13" s="624"/>
      <c r="DP13" s="625"/>
      <c r="DQ13" s="632">
        <v>791869</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108136</v>
      </c>
      <c r="BH14" s="624"/>
      <c r="BI14" s="624"/>
      <c r="BJ14" s="624"/>
      <c r="BK14" s="624"/>
      <c r="BL14" s="624"/>
      <c r="BM14" s="624"/>
      <c r="BN14" s="625"/>
      <c r="BO14" s="626">
        <v>3</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1425659</v>
      </c>
      <c r="CS14" s="624"/>
      <c r="CT14" s="624"/>
      <c r="CU14" s="624"/>
      <c r="CV14" s="624"/>
      <c r="CW14" s="624"/>
      <c r="CX14" s="624"/>
      <c r="CY14" s="625"/>
      <c r="CZ14" s="626">
        <v>6.4</v>
      </c>
      <c r="DA14" s="626"/>
      <c r="DB14" s="626"/>
      <c r="DC14" s="626"/>
      <c r="DD14" s="632">
        <v>612266</v>
      </c>
      <c r="DE14" s="624"/>
      <c r="DF14" s="624"/>
      <c r="DG14" s="624"/>
      <c r="DH14" s="624"/>
      <c r="DI14" s="624"/>
      <c r="DJ14" s="624"/>
      <c r="DK14" s="624"/>
      <c r="DL14" s="624"/>
      <c r="DM14" s="624"/>
      <c r="DN14" s="624"/>
      <c r="DO14" s="624"/>
      <c r="DP14" s="625"/>
      <c r="DQ14" s="632">
        <v>791580</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8698</v>
      </c>
      <c r="S15" s="624"/>
      <c r="T15" s="624"/>
      <c r="U15" s="624"/>
      <c r="V15" s="624"/>
      <c r="W15" s="624"/>
      <c r="X15" s="624"/>
      <c r="Y15" s="625"/>
      <c r="Z15" s="626">
        <v>0</v>
      </c>
      <c r="AA15" s="626"/>
      <c r="AB15" s="626"/>
      <c r="AC15" s="626"/>
      <c r="AD15" s="627">
        <v>8698</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299004</v>
      </c>
      <c r="BH15" s="624"/>
      <c r="BI15" s="624"/>
      <c r="BJ15" s="624"/>
      <c r="BK15" s="624"/>
      <c r="BL15" s="624"/>
      <c r="BM15" s="624"/>
      <c r="BN15" s="625"/>
      <c r="BO15" s="626">
        <v>8.4</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2284242</v>
      </c>
      <c r="CS15" s="624"/>
      <c r="CT15" s="624"/>
      <c r="CU15" s="624"/>
      <c r="CV15" s="624"/>
      <c r="CW15" s="624"/>
      <c r="CX15" s="624"/>
      <c r="CY15" s="625"/>
      <c r="CZ15" s="626">
        <v>10.3</v>
      </c>
      <c r="DA15" s="626"/>
      <c r="DB15" s="626"/>
      <c r="DC15" s="626"/>
      <c r="DD15" s="632">
        <v>1010458</v>
      </c>
      <c r="DE15" s="624"/>
      <c r="DF15" s="624"/>
      <c r="DG15" s="624"/>
      <c r="DH15" s="624"/>
      <c r="DI15" s="624"/>
      <c r="DJ15" s="624"/>
      <c r="DK15" s="624"/>
      <c r="DL15" s="624"/>
      <c r="DM15" s="624"/>
      <c r="DN15" s="624"/>
      <c r="DO15" s="624"/>
      <c r="DP15" s="625"/>
      <c r="DQ15" s="632">
        <v>1056228</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8401613</v>
      </c>
      <c r="S16" s="624"/>
      <c r="T16" s="624"/>
      <c r="U16" s="624"/>
      <c r="V16" s="624"/>
      <c r="W16" s="624"/>
      <c r="X16" s="624"/>
      <c r="Y16" s="625"/>
      <c r="Z16" s="626">
        <v>37</v>
      </c>
      <c r="AA16" s="626"/>
      <c r="AB16" s="626"/>
      <c r="AC16" s="626"/>
      <c r="AD16" s="627">
        <v>7331959</v>
      </c>
      <c r="AE16" s="627"/>
      <c r="AF16" s="627"/>
      <c r="AG16" s="627"/>
      <c r="AH16" s="627"/>
      <c r="AI16" s="627"/>
      <c r="AJ16" s="627"/>
      <c r="AK16" s="627"/>
      <c r="AL16" s="628">
        <v>61.4</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381492</v>
      </c>
      <c r="CS16" s="624"/>
      <c r="CT16" s="624"/>
      <c r="CU16" s="624"/>
      <c r="CV16" s="624"/>
      <c r="CW16" s="624"/>
      <c r="CX16" s="624"/>
      <c r="CY16" s="625"/>
      <c r="CZ16" s="626">
        <v>1.7</v>
      </c>
      <c r="DA16" s="626"/>
      <c r="DB16" s="626"/>
      <c r="DC16" s="626"/>
      <c r="DD16" s="632" t="s">
        <v>109</v>
      </c>
      <c r="DE16" s="624"/>
      <c r="DF16" s="624"/>
      <c r="DG16" s="624"/>
      <c r="DH16" s="624"/>
      <c r="DI16" s="624"/>
      <c r="DJ16" s="624"/>
      <c r="DK16" s="624"/>
      <c r="DL16" s="624"/>
      <c r="DM16" s="624"/>
      <c r="DN16" s="624"/>
      <c r="DO16" s="624"/>
      <c r="DP16" s="625"/>
      <c r="DQ16" s="632">
        <v>14082</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7331959</v>
      </c>
      <c r="S17" s="624"/>
      <c r="T17" s="624"/>
      <c r="U17" s="624"/>
      <c r="V17" s="624"/>
      <c r="W17" s="624"/>
      <c r="X17" s="624"/>
      <c r="Y17" s="625"/>
      <c r="Z17" s="626">
        <v>32.299999999999997</v>
      </c>
      <c r="AA17" s="626"/>
      <c r="AB17" s="626"/>
      <c r="AC17" s="626"/>
      <c r="AD17" s="627">
        <v>7331959</v>
      </c>
      <c r="AE17" s="627"/>
      <c r="AF17" s="627"/>
      <c r="AG17" s="627"/>
      <c r="AH17" s="627"/>
      <c r="AI17" s="627"/>
      <c r="AJ17" s="627"/>
      <c r="AK17" s="627"/>
      <c r="AL17" s="628">
        <v>61.4</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2559701</v>
      </c>
      <c r="CS17" s="624"/>
      <c r="CT17" s="624"/>
      <c r="CU17" s="624"/>
      <c r="CV17" s="624"/>
      <c r="CW17" s="624"/>
      <c r="CX17" s="624"/>
      <c r="CY17" s="625"/>
      <c r="CZ17" s="626">
        <v>11.6</v>
      </c>
      <c r="DA17" s="626"/>
      <c r="DB17" s="626"/>
      <c r="DC17" s="626"/>
      <c r="DD17" s="632" t="s">
        <v>109</v>
      </c>
      <c r="DE17" s="624"/>
      <c r="DF17" s="624"/>
      <c r="DG17" s="624"/>
      <c r="DH17" s="624"/>
      <c r="DI17" s="624"/>
      <c r="DJ17" s="624"/>
      <c r="DK17" s="624"/>
      <c r="DL17" s="624"/>
      <c r="DM17" s="624"/>
      <c r="DN17" s="624"/>
      <c r="DO17" s="624"/>
      <c r="DP17" s="625"/>
      <c r="DQ17" s="632">
        <v>2534260</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1069654</v>
      </c>
      <c r="S18" s="624"/>
      <c r="T18" s="624"/>
      <c r="U18" s="624"/>
      <c r="V18" s="624"/>
      <c r="W18" s="624"/>
      <c r="X18" s="624"/>
      <c r="Y18" s="625"/>
      <c r="Z18" s="626">
        <v>4.7</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12963632</v>
      </c>
      <c r="S20" s="624"/>
      <c r="T20" s="624"/>
      <c r="U20" s="624"/>
      <c r="V20" s="624"/>
      <c r="W20" s="624"/>
      <c r="X20" s="624"/>
      <c r="Y20" s="625"/>
      <c r="Z20" s="626">
        <v>57.1</v>
      </c>
      <c r="AA20" s="626"/>
      <c r="AB20" s="626"/>
      <c r="AC20" s="626"/>
      <c r="AD20" s="627">
        <v>11893978</v>
      </c>
      <c r="AE20" s="627"/>
      <c r="AF20" s="627"/>
      <c r="AG20" s="627"/>
      <c r="AH20" s="627"/>
      <c r="AI20" s="627"/>
      <c r="AJ20" s="627"/>
      <c r="AK20" s="627"/>
      <c r="AL20" s="628">
        <v>99.6</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22111127</v>
      </c>
      <c r="CS20" s="624"/>
      <c r="CT20" s="624"/>
      <c r="CU20" s="624"/>
      <c r="CV20" s="624"/>
      <c r="CW20" s="624"/>
      <c r="CX20" s="624"/>
      <c r="CY20" s="625"/>
      <c r="CZ20" s="626">
        <v>100</v>
      </c>
      <c r="DA20" s="626"/>
      <c r="DB20" s="626"/>
      <c r="DC20" s="626"/>
      <c r="DD20" s="632">
        <v>3728685</v>
      </c>
      <c r="DE20" s="624"/>
      <c r="DF20" s="624"/>
      <c r="DG20" s="624"/>
      <c r="DH20" s="624"/>
      <c r="DI20" s="624"/>
      <c r="DJ20" s="624"/>
      <c r="DK20" s="624"/>
      <c r="DL20" s="624"/>
      <c r="DM20" s="624"/>
      <c r="DN20" s="624"/>
      <c r="DO20" s="624"/>
      <c r="DP20" s="625"/>
      <c r="DQ20" s="632">
        <v>13562709</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5069</v>
      </c>
      <c r="S21" s="624"/>
      <c r="T21" s="624"/>
      <c r="U21" s="624"/>
      <c r="V21" s="624"/>
      <c r="W21" s="624"/>
      <c r="X21" s="624"/>
      <c r="Y21" s="625"/>
      <c r="Z21" s="626">
        <v>0</v>
      </c>
      <c r="AA21" s="626"/>
      <c r="AB21" s="626"/>
      <c r="AC21" s="626"/>
      <c r="AD21" s="627">
        <v>5069</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123442</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362148</v>
      </c>
      <c r="S23" s="624"/>
      <c r="T23" s="624"/>
      <c r="U23" s="624"/>
      <c r="V23" s="624"/>
      <c r="W23" s="624"/>
      <c r="X23" s="624"/>
      <c r="Y23" s="625"/>
      <c r="Z23" s="626">
        <v>1.6</v>
      </c>
      <c r="AA23" s="626"/>
      <c r="AB23" s="626"/>
      <c r="AC23" s="626"/>
      <c r="AD23" s="627">
        <v>10767</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110638</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9654963</v>
      </c>
      <c r="CS24" s="613"/>
      <c r="CT24" s="613"/>
      <c r="CU24" s="613"/>
      <c r="CV24" s="613"/>
      <c r="CW24" s="613"/>
      <c r="CX24" s="613"/>
      <c r="CY24" s="614"/>
      <c r="CZ24" s="650">
        <v>43.7</v>
      </c>
      <c r="DA24" s="651"/>
      <c r="DB24" s="651"/>
      <c r="DC24" s="652"/>
      <c r="DD24" s="649">
        <v>6805331</v>
      </c>
      <c r="DE24" s="613"/>
      <c r="DF24" s="613"/>
      <c r="DG24" s="613"/>
      <c r="DH24" s="613"/>
      <c r="DI24" s="613"/>
      <c r="DJ24" s="613"/>
      <c r="DK24" s="614"/>
      <c r="DL24" s="649">
        <v>6564710</v>
      </c>
      <c r="DM24" s="613"/>
      <c r="DN24" s="613"/>
      <c r="DO24" s="613"/>
      <c r="DP24" s="613"/>
      <c r="DQ24" s="613"/>
      <c r="DR24" s="613"/>
      <c r="DS24" s="613"/>
      <c r="DT24" s="613"/>
      <c r="DU24" s="613"/>
      <c r="DV24" s="614"/>
      <c r="DW24" s="617">
        <v>51.8</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3261058</v>
      </c>
      <c r="S25" s="624"/>
      <c r="T25" s="624"/>
      <c r="U25" s="624"/>
      <c r="V25" s="624"/>
      <c r="W25" s="624"/>
      <c r="X25" s="624"/>
      <c r="Y25" s="625"/>
      <c r="Z25" s="626">
        <v>14.4</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3487274</v>
      </c>
      <c r="CS25" s="655"/>
      <c r="CT25" s="655"/>
      <c r="CU25" s="655"/>
      <c r="CV25" s="655"/>
      <c r="CW25" s="655"/>
      <c r="CX25" s="655"/>
      <c r="CY25" s="656"/>
      <c r="CZ25" s="657">
        <v>15.8</v>
      </c>
      <c r="DA25" s="658"/>
      <c r="DB25" s="658"/>
      <c r="DC25" s="659"/>
      <c r="DD25" s="632">
        <v>3156180</v>
      </c>
      <c r="DE25" s="655"/>
      <c r="DF25" s="655"/>
      <c r="DG25" s="655"/>
      <c r="DH25" s="655"/>
      <c r="DI25" s="655"/>
      <c r="DJ25" s="655"/>
      <c r="DK25" s="656"/>
      <c r="DL25" s="632">
        <v>2919526</v>
      </c>
      <c r="DM25" s="655"/>
      <c r="DN25" s="655"/>
      <c r="DO25" s="655"/>
      <c r="DP25" s="655"/>
      <c r="DQ25" s="655"/>
      <c r="DR25" s="655"/>
      <c r="DS25" s="655"/>
      <c r="DT25" s="655"/>
      <c r="DU25" s="655"/>
      <c r="DV25" s="656"/>
      <c r="DW25" s="628">
        <v>23</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2263132</v>
      </c>
      <c r="CS26" s="624"/>
      <c r="CT26" s="624"/>
      <c r="CU26" s="624"/>
      <c r="CV26" s="624"/>
      <c r="CW26" s="624"/>
      <c r="CX26" s="624"/>
      <c r="CY26" s="625"/>
      <c r="CZ26" s="657">
        <v>10.199999999999999</v>
      </c>
      <c r="DA26" s="658"/>
      <c r="DB26" s="658"/>
      <c r="DC26" s="659"/>
      <c r="DD26" s="632">
        <v>1965780</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2039914</v>
      </c>
      <c r="S27" s="624"/>
      <c r="T27" s="624"/>
      <c r="U27" s="624"/>
      <c r="V27" s="624"/>
      <c r="W27" s="624"/>
      <c r="X27" s="624"/>
      <c r="Y27" s="625"/>
      <c r="Z27" s="626">
        <v>9</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3557944</v>
      </c>
      <c r="BH27" s="624"/>
      <c r="BI27" s="624"/>
      <c r="BJ27" s="624"/>
      <c r="BK27" s="624"/>
      <c r="BL27" s="624"/>
      <c r="BM27" s="624"/>
      <c r="BN27" s="625"/>
      <c r="BO27" s="626">
        <v>100</v>
      </c>
      <c r="BP27" s="626"/>
      <c r="BQ27" s="626"/>
      <c r="BR27" s="626"/>
      <c r="BS27" s="632">
        <v>50505</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3607988</v>
      </c>
      <c r="CS27" s="655"/>
      <c r="CT27" s="655"/>
      <c r="CU27" s="655"/>
      <c r="CV27" s="655"/>
      <c r="CW27" s="655"/>
      <c r="CX27" s="655"/>
      <c r="CY27" s="656"/>
      <c r="CZ27" s="657">
        <v>16.3</v>
      </c>
      <c r="DA27" s="658"/>
      <c r="DB27" s="658"/>
      <c r="DC27" s="659"/>
      <c r="DD27" s="632">
        <v>1114891</v>
      </c>
      <c r="DE27" s="655"/>
      <c r="DF27" s="655"/>
      <c r="DG27" s="655"/>
      <c r="DH27" s="655"/>
      <c r="DI27" s="655"/>
      <c r="DJ27" s="655"/>
      <c r="DK27" s="656"/>
      <c r="DL27" s="632">
        <v>1114624</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102209</v>
      </c>
      <c r="S28" s="624"/>
      <c r="T28" s="624"/>
      <c r="U28" s="624"/>
      <c r="V28" s="624"/>
      <c r="W28" s="624"/>
      <c r="X28" s="624"/>
      <c r="Y28" s="625"/>
      <c r="Z28" s="626">
        <v>0.5</v>
      </c>
      <c r="AA28" s="626"/>
      <c r="AB28" s="626"/>
      <c r="AC28" s="626"/>
      <c r="AD28" s="627">
        <v>31124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2559701</v>
      </c>
      <c r="CS28" s="624"/>
      <c r="CT28" s="624"/>
      <c r="CU28" s="624"/>
      <c r="CV28" s="624"/>
      <c r="CW28" s="624"/>
      <c r="CX28" s="624"/>
      <c r="CY28" s="625"/>
      <c r="CZ28" s="657">
        <v>11.6</v>
      </c>
      <c r="DA28" s="658"/>
      <c r="DB28" s="658"/>
      <c r="DC28" s="659"/>
      <c r="DD28" s="632">
        <v>2534260</v>
      </c>
      <c r="DE28" s="624"/>
      <c r="DF28" s="624"/>
      <c r="DG28" s="624"/>
      <c r="DH28" s="624"/>
      <c r="DI28" s="624"/>
      <c r="DJ28" s="624"/>
      <c r="DK28" s="625"/>
      <c r="DL28" s="632">
        <v>2530560</v>
      </c>
      <c r="DM28" s="624"/>
      <c r="DN28" s="624"/>
      <c r="DO28" s="624"/>
      <c r="DP28" s="624"/>
      <c r="DQ28" s="624"/>
      <c r="DR28" s="624"/>
      <c r="DS28" s="624"/>
      <c r="DT28" s="624"/>
      <c r="DU28" s="624"/>
      <c r="DV28" s="625"/>
      <c r="DW28" s="628">
        <v>20</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58511</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2559473</v>
      </c>
      <c r="CS29" s="655"/>
      <c r="CT29" s="655"/>
      <c r="CU29" s="655"/>
      <c r="CV29" s="655"/>
      <c r="CW29" s="655"/>
      <c r="CX29" s="655"/>
      <c r="CY29" s="656"/>
      <c r="CZ29" s="657">
        <v>11.6</v>
      </c>
      <c r="DA29" s="658"/>
      <c r="DB29" s="658"/>
      <c r="DC29" s="659"/>
      <c r="DD29" s="632">
        <v>2534032</v>
      </c>
      <c r="DE29" s="655"/>
      <c r="DF29" s="655"/>
      <c r="DG29" s="655"/>
      <c r="DH29" s="655"/>
      <c r="DI29" s="655"/>
      <c r="DJ29" s="655"/>
      <c r="DK29" s="656"/>
      <c r="DL29" s="632">
        <v>2530332</v>
      </c>
      <c r="DM29" s="655"/>
      <c r="DN29" s="655"/>
      <c r="DO29" s="655"/>
      <c r="DP29" s="655"/>
      <c r="DQ29" s="655"/>
      <c r="DR29" s="655"/>
      <c r="DS29" s="655"/>
      <c r="DT29" s="655"/>
      <c r="DU29" s="655"/>
      <c r="DV29" s="656"/>
      <c r="DW29" s="628">
        <v>20</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508358</v>
      </c>
      <c r="S30" s="624"/>
      <c r="T30" s="624"/>
      <c r="U30" s="624"/>
      <c r="V30" s="624"/>
      <c r="W30" s="624"/>
      <c r="X30" s="624"/>
      <c r="Y30" s="625"/>
      <c r="Z30" s="626">
        <v>2.2000000000000002</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98.9</v>
      </c>
      <c r="BH30" s="682"/>
      <c r="BI30" s="682"/>
      <c r="BJ30" s="682"/>
      <c r="BK30" s="682"/>
      <c r="BL30" s="682"/>
      <c r="BM30" s="618">
        <v>96.1</v>
      </c>
      <c r="BN30" s="682"/>
      <c r="BO30" s="682"/>
      <c r="BP30" s="682"/>
      <c r="BQ30" s="683"/>
      <c r="BR30" s="681">
        <v>99</v>
      </c>
      <c r="BS30" s="682"/>
      <c r="BT30" s="682"/>
      <c r="BU30" s="682"/>
      <c r="BV30" s="682"/>
      <c r="BW30" s="682"/>
      <c r="BX30" s="618">
        <v>95.4</v>
      </c>
      <c r="BY30" s="682"/>
      <c r="BZ30" s="682"/>
      <c r="CA30" s="682"/>
      <c r="CB30" s="683"/>
      <c r="CD30" s="686"/>
      <c r="CE30" s="687"/>
      <c r="CF30" s="637" t="s">
        <v>287</v>
      </c>
      <c r="CG30" s="638"/>
      <c r="CH30" s="638"/>
      <c r="CI30" s="638"/>
      <c r="CJ30" s="638"/>
      <c r="CK30" s="638"/>
      <c r="CL30" s="638"/>
      <c r="CM30" s="638"/>
      <c r="CN30" s="638"/>
      <c r="CO30" s="638"/>
      <c r="CP30" s="638"/>
      <c r="CQ30" s="639"/>
      <c r="CR30" s="623">
        <v>2251566</v>
      </c>
      <c r="CS30" s="624"/>
      <c r="CT30" s="624"/>
      <c r="CU30" s="624"/>
      <c r="CV30" s="624"/>
      <c r="CW30" s="624"/>
      <c r="CX30" s="624"/>
      <c r="CY30" s="625"/>
      <c r="CZ30" s="657">
        <v>10.199999999999999</v>
      </c>
      <c r="DA30" s="658"/>
      <c r="DB30" s="658"/>
      <c r="DC30" s="659"/>
      <c r="DD30" s="632">
        <v>2226325</v>
      </c>
      <c r="DE30" s="624"/>
      <c r="DF30" s="624"/>
      <c r="DG30" s="624"/>
      <c r="DH30" s="624"/>
      <c r="DI30" s="624"/>
      <c r="DJ30" s="624"/>
      <c r="DK30" s="625"/>
      <c r="DL30" s="632">
        <v>2222625</v>
      </c>
      <c r="DM30" s="624"/>
      <c r="DN30" s="624"/>
      <c r="DO30" s="624"/>
      <c r="DP30" s="624"/>
      <c r="DQ30" s="624"/>
      <c r="DR30" s="624"/>
      <c r="DS30" s="624"/>
      <c r="DT30" s="624"/>
      <c r="DU30" s="624"/>
      <c r="DV30" s="625"/>
      <c r="DW30" s="628">
        <v>17.5</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120383</v>
      </c>
      <c r="S31" s="624"/>
      <c r="T31" s="624"/>
      <c r="U31" s="624"/>
      <c r="V31" s="624"/>
      <c r="W31" s="624"/>
      <c r="X31" s="624"/>
      <c r="Y31" s="625"/>
      <c r="Z31" s="626">
        <v>0.5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99.4</v>
      </c>
      <c r="BH31" s="655"/>
      <c r="BI31" s="655"/>
      <c r="BJ31" s="655"/>
      <c r="BK31" s="655"/>
      <c r="BL31" s="655"/>
      <c r="BM31" s="629">
        <v>98.1</v>
      </c>
      <c r="BN31" s="679"/>
      <c r="BO31" s="679"/>
      <c r="BP31" s="679"/>
      <c r="BQ31" s="680"/>
      <c r="BR31" s="678">
        <v>99.3</v>
      </c>
      <c r="BS31" s="655"/>
      <c r="BT31" s="655"/>
      <c r="BU31" s="655"/>
      <c r="BV31" s="655"/>
      <c r="BW31" s="655"/>
      <c r="BX31" s="629">
        <v>97.7</v>
      </c>
      <c r="BY31" s="679"/>
      <c r="BZ31" s="679"/>
      <c r="CA31" s="679"/>
      <c r="CB31" s="680"/>
      <c r="CD31" s="686"/>
      <c r="CE31" s="687"/>
      <c r="CF31" s="637" t="s">
        <v>291</v>
      </c>
      <c r="CG31" s="638"/>
      <c r="CH31" s="638"/>
      <c r="CI31" s="638"/>
      <c r="CJ31" s="638"/>
      <c r="CK31" s="638"/>
      <c r="CL31" s="638"/>
      <c r="CM31" s="638"/>
      <c r="CN31" s="638"/>
      <c r="CO31" s="638"/>
      <c r="CP31" s="638"/>
      <c r="CQ31" s="639"/>
      <c r="CR31" s="623">
        <v>307907</v>
      </c>
      <c r="CS31" s="655"/>
      <c r="CT31" s="655"/>
      <c r="CU31" s="655"/>
      <c r="CV31" s="655"/>
      <c r="CW31" s="655"/>
      <c r="CX31" s="655"/>
      <c r="CY31" s="656"/>
      <c r="CZ31" s="657">
        <v>1.4</v>
      </c>
      <c r="DA31" s="658"/>
      <c r="DB31" s="658"/>
      <c r="DC31" s="659"/>
      <c r="DD31" s="632">
        <v>307707</v>
      </c>
      <c r="DE31" s="655"/>
      <c r="DF31" s="655"/>
      <c r="DG31" s="655"/>
      <c r="DH31" s="655"/>
      <c r="DI31" s="655"/>
      <c r="DJ31" s="655"/>
      <c r="DK31" s="656"/>
      <c r="DL31" s="632">
        <v>307707</v>
      </c>
      <c r="DM31" s="655"/>
      <c r="DN31" s="655"/>
      <c r="DO31" s="655"/>
      <c r="DP31" s="655"/>
      <c r="DQ31" s="655"/>
      <c r="DR31" s="655"/>
      <c r="DS31" s="655"/>
      <c r="DT31" s="655"/>
      <c r="DU31" s="655"/>
      <c r="DV31" s="656"/>
      <c r="DW31" s="628">
        <v>2.4</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439821</v>
      </c>
      <c r="S32" s="624"/>
      <c r="T32" s="624"/>
      <c r="U32" s="624"/>
      <c r="V32" s="624"/>
      <c r="W32" s="624"/>
      <c r="X32" s="624"/>
      <c r="Y32" s="625"/>
      <c r="Z32" s="626">
        <v>1.9</v>
      </c>
      <c r="AA32" s="626"/>
      <c r="AB32" s="626"/>
      <c r="AC32" s="626"/>
      <c r="AD32" s="627">
        <v>1348</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98.2</v>
      </c>
      <c r="BH32" s="691"/>
      <c r="BI32" s="691"/>
      <c r="BJ32" s="691"/>
      <c r="BK32" s="691"/>
      <c r="BL32" s="691"/>
      <c r="BM32" s="692">
        <v>93.4</v>
      </c>
      <c r="BN32" s="691"/>
      <c r="BO32" s="691"/>
      <c r="BP32" s="691"/>
      <c r="BQ32" s="693"/>
      <c r="BR32" s="690">
        <v>98.5</v>
      </c>
      <c r="BS32" s="691"/>
      <c r="BT32" s="691"/>
      <c r="BU32" s="691"/>
      <c r="BV32" s="691"/>
      <c r="BW32" s="691"/>
      <c r="BX32" s="692">
        <v>92.6</v>
      </c>
      <c r="BY32" s="691"/>
      <c r="BZ32" s="691"/>
      <c r="CA32" s="691"/>
      <c r="CB32" s="693"/>
      <c r="CD32" s="688"/>
      <c r="CE32" s="689"/>
      <c r="CF32" s="637" t="s">
        <v>294</v>
      </c>
      <c r="CG32" s="638"/>
      <c r="CH32" s="638"/>
      <c r="CI32" s="638"/>
      <c r="CJ32" s="638"/>
      <c r="CK32" s="638"/>
      <c r="CL32" s="638"/>
      <c r="CM32" s="638"/>
      <c r="CN32" s="638"/>
      <c r="CO32" s="638"/>
      <c r="CP32" s="638"/>
      <c r="CQ32" s="639"/>
      <c r="CR32" s="623">
        <v>228</v>
      </c>
      <c r="CS32" s="624"/>
      <c r="CT32" s="624"/>
      <c r="CU32" s="624"/>
      <c r="CV32" s="624"/>
      <c r="CW32" s="624"/>
      <c r="CX32" s="624"/>
      <c r="CY32" s="625"/>
      <c r="CZ32" s="657">
        <v>0</v>
      </c>
      <c r="DA32" s="658"/>
      <c r="DB32" s="658"/>
      <c r="DC32" s="659"/>
      <c r="DD32" s="632">
        <v>228</v>
      </c>
      <c r="DE32" s="624"/>
      <c r="DF32" s="624"/>
      <c r="DG32" s="624"/>
      <c r="DH32" s="624"/>
      <c r="DI32" s="624"/>
      <c r="DJ32" s="624"/>
      <c r="DK32" s="625"/>
      <c r="DL32" s="632">
        <v>228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2609400</v>
      </c>
      <c r="S33" s="624"/>
      <c r="T33" s="624"/>
      <c r="U33" s="624"/>
      <c r="V33" s="624"/>
      <c r="W33" s="624"/>
      <c r="X33" s="624"/>
      <c r="Y33" s="625"/>
      <c r="Z33" s="626">
        <v>11.5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8345987</v>
      </c>
      <c r="CS33" s="655"/>
      <c r="CT33" s="655"/>
      <c r="CU33" s="655"/>
      <c r="CV33" s="655"/>
      <c r="CW33" s="655"/>
      <c r="CX33" s="655"/>
      <c r="CY33" s="656"/>
      <c r="CZ33" s="657">
        <v>37.700000000000003</v>
      </c>
      <c r="DA33" s="658"/>
      <c r="DB33" s="658"/>
      <c r="DC33" s="659"/>
      <c r="DD33" s="632">
        <v>6225850</v>
      </c>
      <c r="DE33" s="655"/>
      <c r="DF33" s="655"/>
      <c r="DG33" s="655"/>
      <c r="DH33" s="655"/>
      <c r="DI33" s="655"/>
      <c r="DJ33" s="655"/>
      <c r="DK33" s="656"/>
      <c r="DL33" s="632">
        <v>4658012</v>
      </c>
      <c r="DM33" s="655"/>
      <c r="DN33" s="655"/>
      <c r="DO33" s="655"/>
      <c r="DP33" s="655"/>
      <c r="DQ33" s="655"/>
      <c r="DR33" s="655"/>
      <c r="DS33" s="655"/>
      <c r="DT33" s="655"/>
      <c r="DU33" s="655"/>
      <c r="DV33" s="656"/>
      <c r="DW33" s="628">
        <v>36.799999999999997</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2574280</v>
      </c>
      <c r="CS34" s="624"/>
      <c r="CT34" s="624"/>
      <c r="CU34" s="624"/>
      <c r="CV34" s="624"/>
      <c r="CW34" s="624"/>
      <c r="CX34" s="624"/>
      <c r="CY34" s="625"/>
      <c r="CZ34" s="657">
        <v>11.6</v>
      </c>
      <c r="DA34" s="658"/>
      <c r="DB34" s="658"/>
      <c r="DC34" s="659"/>
      <c r="DD34" s="632">
        <v>1837307</v>
      </c>
      <c r="DE34" s="624"/>
      <c r="DF34" s="624"/>
      <c r="DG34" s="624"/>
      <c r="DH34" s="624"/>
      <c r="DI34" s="624"/>
      <c r="DJ34" s="624"/>
      <c r="DK34" s="625"/>
      <c r="DL34" s="632">
        <v>1239287</v>
      </c>
      <c r="DM34" s="624"/>
      <c r="DN34" s="624"/>
      <c r="DO34" s="624"/>
      <c r="DP34" s="624"/>
      <c r="DQ34" s="624"/>
      <c r="DR34" s="624"/>
      <c r="DS34" s="624"/>
      <c r="DT34" s="624"/>
      <c r="DU34" s="624"/>
      <c r="DV34" s="625"/>
      <c r="DW34" s="628">
        <v>9.8000000000000007</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724500</v>
      </c>
      <c r="S35" s="624"/>
      <c r="T35" s="624"/>
      <c r="U35" s="624"/>
      <c r="V35" s="624"/>
      <c r="W35" s="624"/>
      <c r="X35" s="624"/>
      <c r="Y35" s="625"/>
      <c r="Z35" s="626">
        <v>3.2</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2576547</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t="s">
        <v>210</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236501</v>
      </c>
      <c r="CS35" s="655"/>
      <c r="CT35" s="655"/>
      <c r="CU35" s="655"/>
      <c r="CV35" s="655"/>
      <c r="CW35" s="655"/>
      <c r="CX35" s="655"/>
      <c r="CY35" s="656"/>
      <c r="CZ35" s="657">
        <v>1.1000000000000001</v>
      </c>
      <c r="DA35" s="658"/>
      <c r="DB35" s="658"/>
      <c r="DC35" s="659"/>
      <c r="DD35" s="632">
        <v>180678</v>
      </c>
      <c r="DE35" s="655"/>
      <c r="DF35" s="655"/>
      <c r="DG35" s="655"/>
      <c r="DH35" s="655"/>
      <c r="DI35" s="655"/>
      <c r="DJ35" s="655"/>
      <c r="DK35" s="656"/>
      <c r="DL35" s="632">
        <v>150241</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22704583</v>
      </c>
      <c r="S36" s="696"/>
      <c r="T36" s="696"/>
      <c r="U36" s="696"/>
      <c r="V36" s="696"/>
      <c r="W36" s="696"/>
      <c r="X36" s="696"/>
      <c r="Y36" s="697"/>
      <c r="Z36" s="698">
        <v>100</v>
      </c>
      <c r="AA36" s="698"/>
      <c r="AB36" s="698"/>
      <c r="AC36" s="698"/>
      <c r="AD36" s="699">
        <v>11942286</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395732</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-93665</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2601019</v>
      </c>
      <c r="CS36" s="624"/>
      <c r="CT36" s="624"/>
      <c r="CU36" s="624"/>
      <c r="CV36" s="624"/>
      <c r="CW36" s="624"/>
      <c r="CX36" s="624"/>
      <c r="CY36" s="625"/>
      <c r="CZ36" s="657">
        <v>11.8</v>
      </c>
      <c r="DA36" s="658"/>
      <c r="DB36" s="658"/>
      <c r="DC36" s="659"/>
      <c r="DD36" s="632">
        <v>1980564</v>
      </c>
      <c r="DE36" s="624"/>
      <c r="DF36" s="624"/>
      <c r="DG36" s="624"/>
      <c r="DH36" s="624"/>
      <c r="DI36" s="624"/>
      <c r="DJ36" s="624"/>
      <c r="DK36" s="625"/>
      <c r="DL36" s="632">
        <v>1627413</v>
      </c>
      <c r="DM36" s="624"/>
      <c r="DN36" s="624"/>
      <c r="DO36" s="624"/>
      <c r="DP36" s="624"/>
      <c r="DQ36" s="624"/>
      <c r="DR36" s="624"/>
      <c r="DS36" s="624"/>
      <c r="DT36" s="624"/>
      <c r="DU36" s="624"/>
      <c r="DV36" s="625"/>
      <c r="DW36" s="628">
        <v>12.8</v>
      </c>
      <c r="DX36" s="653"/>
      <c r="DY36" s="653"/>
      <c r="DZ36" s="653"/>
      <c r="EA36" s="653"/>
      <c r="EB36" s="653"/>
      <c r="EC36" s="654"/>
    </row>
    <row r="37" spans="2:133" ht="11.25" customHeight="1">
      <c r="AQ37" s="702" t="s">
        <v>309</v>
      </c>
      <c r="AR37" s="703"/>
      <c r="AS37" s="703"/>
      <c r="AT37" s="703"/>
      <c r="AU37" s="703"/>
      <c r="AV37" s="703"/>
      <c r="AW37" s="703"/>
      <c r="AX37" s="703"/>
      <c r="AY37" s="704"/>
      <c r="AZ37" s="623">
        <v>333482</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6044</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1273630</v>
      </c>
      <c r="CS37" s="655"/>
      <c r="CT37" s="655"/>
      <c r="CU37" s="655"/>
      <c r="CV37" s="655"/>
      <c r="CW37" s="655"/>
      <c r="CX37" s="655"/>
      <c r="CY37" s="656"/>
      <c r="CZ37" s="657">
        <v>5.8</v>
      </c>
      <c r="DA37" s="658"/>
      <c r="DB37" s="658"/>
      <c r="DC37" s="659"/>
      <c r="DD37" s="632">
        <v>1273630</v>
      </c>
      <c r="DE37" s="655"/>
      <c r="DF37" s="655"/>
      <c r="DG37" s="655"/>
      <c r="DH37" s="655"/>
      <c r="DI37" s="655"/>
      <c r="DJ37" s="655"/>
      <c r="DK37" s="656"/>
      <c r="DL37" s="632">
        <v>1260481</v>
      </c>
      <c r="DM37" s="655"/>
      <c r="DN37" s="655"/>
      <c r="DO37" s="655"/>
      <c r="DP37" s="655"/>
      <c r="DQ37" s="655"/>
      <c r="DR37" s="655"/>
      <c r="DS37" s="655"/>
      <c r="DT37" s="655"/>
      <c r="DU37" s="655"/>
      <c r="DV37" s="656"/>
      <c r="DW37" s="628">
        <v>10</v>
      </c>
      <c r="DX37" s="653"/>
      <c r="DY37" s="653"/>
      <c r="DZ37" s="653"/>
      <c r="EA37" s="653"/>
      <c r="EB37" s="653"/>
      <c r="EC37" s="654"/>
    </row>
    <row r="38" spans="2:133" ht="11.25" customHeight="1">
      <c r="AQ38" s="702" t="s">
        <v>312</v>
      </c>
      <c r="AR38" s="703"/>
      <c r="AS38" s="703"/>
      <c r="AT38" s="703"/>
      <c r="AU38" s="703"/>
      <c r="AV38" s="703"/>
      <c r="AW38" s="703"/>
      <c r="AX38" s="703"/>
      <c r="AY38" s="704"/>
      <c r="AZ38" s="623">
        <v>176690</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9805</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2227212</v>
      </c>
      <c r="CS38" s="624"/>
      <c r="CT38" s="624"/>
      <c r="CU38" s="624"/>
      <c r="CV38" s="624"/>
      <c r="CW38" s="624"/>
      <c r="CX38" s="624"/>
      <c r="CY38" s="625"/>
      <c r="CZ38" s="657">
        <v>10.1</v>
      </c>
      <c r="DA38" s="658"/>
      <c r="DB38" s="658"/>
      <c r="DC38" s="659"/>
      <c r="DD38" s="632">
        <v>1925105</v>
      </c>
      <c r="DE38" s="624"/>
      <c r="DF38" s="624"/>
      <c r="DG38" s="624"/>
      <c r="DH38" s="624"/>
      <c r="DI38" s="624"/>
      <c r="DJ38" s="624"/>
      <c r="DK38" s="625"/>
      <c r="DL38" s="632">
        <v>1609052</v>
      </c>
      <c r="DM38" s="624"/>
      <c r="DN38" s="624"/>
      <c r="DO38" s="624"/>
      <c r="DP38" s="624"/>
      <c r="DQ38" s="624"/>
      <c r="DR38" s="624"/>
      <c r="DS38" s="624"/>
      <c r="DT38" s="624"/>
      <c r="DU38" s="624"/>
      <c r="DV38" s="625"/>
      <c r="DW38" s="628">
        <v>12.7</v>
      </c>
      <c r="DX38" s="653"/>
      <c r="DY38" s="653"/>
      <c r="DZ38" s="653"/>
      <c r="EA38" s="653"/>
      <c r="EB38" s="653"/>
      <c r="EC38" s="654"/>
    </row>
    <row r="39" spans="2:133" ht="11.25" customHeight="1">
      <c r="AQ39" s="702" t="s">
        <v>315</v>
      </c>
      <c r="AR39" s="703"/>
      <c r="AS39" s="703"/>
      <c r="AT39" s="703"/>
      <c r="AU39" s="703"/>
      <c r="AV39" s="703"/>
      <c r="AW39" s="703"/>
      <c r="AX39" s="703"/>
      <c r="AY39" s="704"/>
      <c r="AZ39" s="623">
        <v>15853</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81</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436970</v>
      </c>
      <c r="CS39" s="655"/>
      <c r="CT39" s="655"/>
      <c r="CU39" s="655"/>
      <c r="CV39" s="655"/>
      <c r="CW39" s="655"/>
      <c r="CX39" s="655"/>
      <c r="CY39" s="656"/>
      <c r="CZ39" s="657">
        <v>2</v>
      </c>
      <c r="DA39" s="658"/>
      <c r="DB39" s="658"/>
      <c r="DC39" s="659"/>
      <c r="DD39" s="632">
        <v>74091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503134</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119</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270005</v>
      </c>
      <c r="CS40" s="624"/>
      <c r="CT40" s="624"/>
      <c r="CU40" s="624"/>
      <c r="CV40" s="624"/>
      <c r="CW40" s="624"/>
      <c r="CX40" s="624"/>
      <c r="CY40" s="625"/>
      <c r="CZ40" s="657">
        <v>1.2</v>
      </c>
      <c r="DA40" s="658"/>
      <c r="DB40" s="658"/>
      <c r="DC40" s="659"/>
      <c r="DD40" s="632">
        <v>228105</v>
      </c>
      <c r="DE40" s="624"/>
      <c r="DF40" s="624"/>
      <c r="DG40" s="624"/>
      <c r="DH40" s="624"/>
      <c r="DI40" s="624"/>
      <c r="DJ40" s="624"/>
      <c r="DK40" s="625"/>
      <c r="DL40" s="632">
        <v>32019</v>
      </c>
      <c r="DM40" s="624"/>
      <c r="DN40" s="624"/>
      <c r="DO40" s="624"/>
      <c r="DP40" s="624"/>
      <c r="DQ40" s="624"/>
      <c r="DR40" s="624"/>
      <c r="DS40" s="624"/>
      <c r="DT40" s="624"/>
      <c r="DU40" s="624"/>
      <c r="DV40" s="625"/>
      <c r="DW40" s="628">
        <v>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1151656</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298</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55"/>
      <c r="CT41" s="655"/>
      <c r="CU41" s="655"/>
      <c r="CV41" s="655"/>
      <c r="CW41" s="655"/>
      <c r="CX41" s="655"/>
      <c r="CY41" s="656"/>
      <c r="CZ41" s="657" t="s">
        <v>210</v>
      </c>
      <c r="DA41" s="658"/>
      <c r="DB41" s="658"/>
      <c r="DC41" s="659"/>
      <c r="DD41" s="632" t="s">
        <v>210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4110177</v>
      </c>
      <c r="CS42" s="624"/>
      <c r="CT42" s="624"/>
      <c r="CU42" s="624"/>
      <c r="CV42" s="624"/>
      <c r="CW42" s="624"/>
      <c r="CX42" s="624"/>
      <c r="CY42" s="625"/>
      <c r="CZ42" s="657">
        <v>18.600000000000001</v>
      </c>
      <c r="DA42" s="706"/>
      <c r="DB42" s="706"/>
      <c r="DC42" s="707"/>
      <c r="DD42" s="632">
        <v>531528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20896</v>
      </c>
      <c r="CS43" s="655"/>
      <c r="CT43" s="655"/>
      <c r="CU43" s="655"/>
      <c r="CV43" s="655"/>
      <c r="CW43" s="655"/>
      <c r="CX43" s="655"/>
      <c r="CY43" s="656"/>
      <c r="CZ43" s="657">
        <v>0.1</v>
      </c>
      <c r="DA43" s="658"/>
      <c r="DB43" s="658"/>
      <c r="DC43" s="659"/>
      <c r="DD43" s="632">
        <v>126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3728685</v>
      </c>
      <c r="CS44" s="624"/>
      <c r="CT44" s="624"/>
      <c r="CU44" s="624"/>
      <c r="CV44" s="624"/>
      <c r="CW44" s="624"/>
      <c r="CX44" s="624"/>
      <c r="CY44" s="625"/>
      <c r="CZ44" s="657">
        <v>16.899999999999999</v>
      </c>
      <c r="DA44" s="706"/>
      <c r="DB44" s="706"/>
      <c r="DC44" s="707"/>
      <c r="DD44" s="632">
        <v>517446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1806661</v>
      </c>
      <c r="CS45" s="655"/>
      <c r="CT45" s="655"/>
      <c r="CU45" s="655"/>
      <c r="CV45" s="655"/>
      <c r="CW45" s="655"/>
      <c r="CX45" s="655"/>
      <c r="CY45" s="656"/>
      <c r="CZ45" s="657">
        <v>8.1999999999999993</v>
      </c>
      <c r="DA45" s="658"/>
      <c r="DB45" s="658"/>
      <c r="DC45" s="659"/>
      <c r="DD45" s="632">
        <v>154085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1806744</v>
      </c>
      <c r="CS46" s="624"/>
      <c r="CT46" s="624"/>
      <c r="CU46" s="624"/>
      <c r="CV46" s="624"/>
      <c r="CW46" s="624"/>
      <c r="CX46" s="624"/>
      <c r="CY46" s="625"/>
      <c r="CZ46" s="657">
        <v>8.1999999999999993</v>
      </c>
      <c r="DA46" s="706"/>
      <c r="DB46" s="706"/>
      <c r="DC46" s="707"/>
      <c r="DD46" s="632">
        <v>342496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381492</v>
      </c>
      <c r="CS47" s="655"/>
      <c r="CT47" s="655"/>
      <c r="CU47" s="655"/>
      <c r="CV47" s="655"/>
      <c r="CW47" s="655"/>
      <c r="CX47" s="655"/>
      <c r="CY47" s="656"/>
      <c r="CZ47" s="657">
        <v>1.7</v>
      </c>
      <c r="DA47" s="658"/>
      <c r="DB47" s="658"/>
      <c r="DC47" s="659"/>
      <c r="DD47" s="632">
        <v>14082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22111127</v>
      </c>
      <c r="CS49" s="691"/>
      <c r="CT49" s="691"/>
      <c r="CU49" s="691"/>
      <c r="CV49" s="691"/>
      <c r="CW49" s="691"/>
      <c r="CX49" s="691"/>
      <c r="CY49" s="718"/>
      <c r="CZ49" s="719">
        <v>100</v>
      </c>
      <c r="DA49" s="720"/>
      <c r="DB49" s="720"/>
      <c r="DC49" s="721"/>
      <c r="DD49" s="722">
        <v>13562709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22807</v>
      </c>
      <c r="R7" s="753"/>
      <c r="S7" s="753"/>
      <c r="T7" s="753"/>
      <c r="U7" s="753"/>
      <c r="V7" s="753">
        <v>22220</v>
      </c>
      <c r="W7" s="753"/>
      <c r="X7" s="753"/>
      <c r="Y7" s="753"/>
      <c r="Z7" s="753"/>
      <c r="AA7" s="753">
        <v>588</v>
      </c>
      <c r="AB7" s="753"/>
      <c r="AC7" s="753"/>
      <c r="AD7" s="753"/>
      <c r="AE7" s="754"/>
      <c r="AF7" s="755">
        <v>447</v>
      </c>
      <c r="AG7" s="756"/>
      <c r="AH7" s="756"/>
      <c r="AI7" s="756"/>
      <c r="AJ7" s="757"/>
      <c r="AK7" s="792">
        <v>275</v>
      </c>
      <c r="AL7" s="793"/>
      <c r="AM7" s="793"/>
      <c r="AN7" s="793"/>
      <c r="AO7" s="793"/>
      <c r="AP7" s="793">
        <v>26851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562</v>
      </c>
      <c r="BT7" s="797"/>
      <c r="BU7" s="797"/>
      <c r="BV7" s="797"/>
      <c r="BW7" s="797"/>
      <c r="BX7" s="797"/>
      <c r="BY7" s="797"/>
      <c r="BZ7" s="797"/>
      <c r="CA7" s="797"/>
      <c r="CB7" s="797"/>
      <c r="CC7" s="797"/>
      <c r="CD7" s="797"/>
      <c r="CE7" s="797"/>
      <c r="CF7" s="797"/>
      <c r="CG7" s="798"/>
      <c r="CH7" s="789">
        <v>2</v>
      </c>
      <c r="CI7" s="790"/>
      <c r="CJ7" s="790"/>
      <c r="CK7" s="790"/>
      <c r="CL7" s="791"/>
      <c r="CM7" s="789">
        <v>35</v>
      </c>
      <c r="CN7" s="790"/>
      <c r="CO7" s="790"/>
      <c r="CP7" s="790"/>
      <c r="CQ7" s="791"/>
      <c r="CR7" s="789">
        <v>16</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5</v>
      </c>
      <c r="R8" s="777"/>
      <c r="S8" s="777"/>
      <c r="T8" s="777"/>
      <c r="U8" s="777"/>
      <c r="V8" s="777">
        <v>5</v>
      </c>
      <c r="W8" s="777"/>
      <c r="X8" s="777"/>
      <c r="Y8" s="777"/>
      <c r="Z8" s="777"/>
      <c r="AA8" s="777">
        <v>0</v>
      </c>
      <c r="AB8" s="777"/>
      <c r="AC8" s="777"/>
      <c r="AD8" s="777"/>
      <c r="AE8" s="778"/>
      <c r="AF8" s="779" t="s">
        <v>109</v>
      </c>
      <c r="AG8" s="780"/>
      <c r="AH8" s="780"/>
      <c r="AI8" s="780"/>
      <c r="AJ8" s="781"/>
      <c r="AK8" s="782">
        <v>1</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563</v>
      </c>
      <c r="BT8" s="787"/>
      <c r="BU8" s="787"/>
      <c r="BV8" s="787"/>
      <c r="BW8" s="787"/>
      <c r="BX8" s="787"/>
      <c r="BY8" s="787"/>
      <c r="BZ8" s="787"/>
      <c r="CA8" s="787"/>
      <c r="CB8" s="787"/>
      <c r="CC8" s="787"/>
      <c r="CD8" s="787"/>
      <c r="CE8" s="787"/>
      <c r="CF8" s="787"/>
      <c r="CG8" s="788"/>
      <c r="CH8" s="799">
        <v>1</v>
      </c>
      <c r="CI8" s="800"/>
      <c r="CJ8" s="800"/>
      <c r="CK8" s="800"/>
      <c r="CL8" s="801"/>
      <c r="CM8" s="799">
        <v>85</v>
      </c>
      <c r="CN8" s="800"/>
      <c r="CO8" s="800"/>
      <c r="CP8" s="800"/>
      <c r="CQ8" s="801"/>
      <c r="CR8" s="799">
        <v>70</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t="s">
        <v>360</v>
      </c>
      <c r="C9" s="774"/>
      <c r="D9" s="774"/>
      <c r="E9" s="774"/>
      <c r="F9" s="774"/>
      <c r="G9" s="774"/>
      <c r="H9" s="774"/>
      <c r="I9" s="774"/>
      <c r="J9" s="774"/>
      <c r="K9" s="774"/>
      <c r="L9" s="774"/>
      <c r="M9" s="774"/>
      <c r="N9" s="774"/>
      <c r="O9" s="774"/>
      <c r="P9" s="775"/>
      <c r="Q9" s="776">
        <v>2</v>
      </c>
      <c r="R9" s="777"/>
      <c r="S9" s="777"/>
      <c r="T9" s="777"/>
      <c r="U9" s="777"/>
      <c r="V9" s="777">
        <v>2</v>
      </c>
      <c r="W9" s="777"/>
      <c r="X9" s="777"/>
      <c r="Y9" s="777"/>
      <c r="Z9" s="777"/>
      <c r="AA9" s="777">
        <v>0</v>
      </c>
      <c r="AB9" s="777"/>
      <c r="AC9" s="777"/>
      <c r="AD9" s="777"/>
      <c r="AE9" s="778"/>
      <c r="AF9" s="779" t="s">
        <v>109</v>
      </c>
      <c r="AG9" s="780"/>
      <c r="AH9" s="780"/>
      <c r="AI9" s="780"/>
      <c r="AJ9" s="781"/>
      <c r="AK9" s="782">
        <v>0</v>
      </c>
      <c r="AL9" s="783"/>
      <c r="AM9" s="783"/>
      <c r="AN9" s="783"/>
      <c r="AO9" s="783"/>
      <c r="AP9" s="783">
        <v>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564</v>
      </c>
      <c r="BT9" s="787"/>
      <c r="BU9" s="787"/>
      <c r="BV9" s="787"/>
      <c r="BW9" s="787"/>
      <c r="BX9" s="787"/>
      <c r="BY9" s="787"/>
      <c r="BZ9" s="787"/>
      <c r="CA9" s="787"/>
      <c r="CB9" s="787"/>
      <c r="CC9" s="787"/>
      <c r="CD9" s="787"/>
      <c r="CE9" s="787"/>
      <c r="CF9" s="787"/>
      <c r="CG9" s="788"/>
      <c r="CH9" s="799">
        <v>1</v>
      </c>
      <c r="CI9" s="800"/>
      <c r="CJ9" s="800"/>
      <c r="CK9" s="800"/>
      <c r="CL9" s="801"/>
      <c r="CM9" s="799">
        <v>4</v>
      </c>
      <c r="CN9" s="800"/>
      <c r="CO9" s="800"/>
      <c r="CP9" s="800"/>
      <c r="CQ9" s="801"/>
      <c r="CR9" s="799">
        <v>5</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t="s">
        <v>361</v>
      </c>
      <c r="C10" s="774"/>
      <c r="D10" s="774"/>
      <c r="E10" s="774"/>
      <c r="F10" s="774"/>
      <c r="G10" s="774"/>
      <c r="H10" s="774"/>
      <c r="I10" s="774"/>
      <c r="J10" s="774"/>
      <c r="K10" s="774"/>
      <c r="L10" s="774"/>
      <c r="M10" s="774"/>
      <c r="N10" s="774"/>
      <c r="O10" s="774"/>
      <c r="P10" s="775"/>
      <c r="Q10" s="776">
        <v>486</v>
      </c>
      <c r="R10" s="777"/>
      <c r="S10" s="777"/>
      <c r="T10" s="777"/>
      <c r="U10" s="777"/>
      <c r="V10" s="777">
        <v>486</v>
      </c>
      <c r="W10" s="777"/>
      <c r="X10" s="777"/>
      <c r="Y10" s="777"/>
      <c r="Z10" s="777"/>
      <c r="AA10" s="777">
        <v>0</v>
      </c>
      <c r="AB10" s="777"/>
      <c r="AC10" s="777"/>
      <c r="AD10" s="777"/>
      <c r="AE10" s="778"/>
      <c r="AF10" s="779" t="s">
        <v>109</v>
      </c>
      <c r="AG10" s="780"/>
      <c r="AH10" s="780"/>
      <c r="AI10" s="780"/>
      <c r="AJ10" s="781"/>
      <c r="AK10" s="782">
        <v>288</v>
      </c>
      <c r="AL10" s="783"/>
      <c r="AM10" s="783"/>
      <c r="AN10" s="783"/>
      <c r="AO10" s="783"/>
      <c r="AP10" s="783">
        <v>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565</v>
      </c>
      <c r="BT10" s="787"/>
      <c r="BU10" s="787"/>
      <c r="BV10" s="787"/>
      <c r="BW10" s="787"/>
      <c r="BX10" s="787"/>
      <c r="BY10" s="787"/>
      <c r="BZ10" s="787"/>
      <c r="CA10" s="787"/>
      <c r="CB10" s="787"/>
      <c r="CC10" s="787"/>
      <c r="CD10" s="787"/>
      <c r="CE10" s="787"/>
      <c r="CF10" s="787"/>
      <c r="CG10" s="788"/>
      <c r="CH10" s="799">
        <v>0</v>
      </c>
      <c r="CI10" s="800"/>
      <c r="CJ10" s="800"/>
      <c r="CK10" s="800"/>
      <c r="CL10" s="801"/>
      <c r="CM10" s="799">
        <v>39</v>
      </c>
      <c r="CN10" s="800"/>
      <c r="CO10" s="800"/>
      <c r="CP10" s="800"/>
      <c r="CQ10" s="801"/>
      <c r="CR10" s="799">
        <v>11</v>
      </c>
      <c r="CS10" s="800"/>
      <c r="CT10" s="800"/>
      <c r="CU10" s="800"/>
      <c r="CV10" s="801"/>
      <c r="CW10" s="799">
        <v>0</v>
      </c>
      <c r="CX10" s="800"/>
      <c r="CY10" s="800"/>
      <c r="CZ10" s="800"/>
      <c r="DA10" s="801"/>
      <c r="DB10" s="799">
        <v>0</v>
      </c>
      <c r="DC10" s="800"/>
      <c r="DD10" s="800"/>
      <c r="DE10" s="800"/>
      <c r="DF10" s="801"/>
      <c r="DG10" s="799">
        <v>0</v>
      </c>
      <c r="DH10" s="800"/>
      <c r="DI10" s="800"/>
      <c r="DJ10" s="800"/>
      <c r="DK10" s="801"/>
      <c r="DL10" s="799">
        <v>0</v>
      </c>
      <c r="DM10" s="800"/>
      <c r="DN10" s="800"/>
      <c r="DO10" s="800"/>
      <c r="DP10" s="801"/>
      <c r="DQ10" s="799">
        <v>1</v>
      </c>
      <c r="DR10" s="800"/>
      <c r="DS10" s="800"/>
      <c r="DT10" s="800"/>
      <c r="DU10" s="801"/>
      <c r="DV10" s="802"/>
      <c r="DW10" s="803"/>
      <c r="DX10" s="803"/>
      <c r="DY10" s="803"/>
      <c r="DZ10" s="804"/>
      <c r="EA10" s="205"/>
    </row>
    <row r="11" spans="1:131" s="206" customFormat="1" ht="26.25" customHeight="1">
      <c r="A11" s="212">
        <v>5</v>
      </c>
      <c r="B11" s="773" t="s">
        <v>362</v>
      </c>
      <c r="C11" s="774"/>
      <c r="D11" s="774"/>
      <c r="E11" s="774"/>
      <c r="F11" s="774"/>
      <c r="G11" s="774"/>
      <c r="H11" s="774"/>
      <c r="I11" s="774"/>
      <c r="J11" s="774"/>
      <c r="K11" s="774"/>
      <c r="L11" s="774"/>
      <c r="M11" s="774"/>
      <c r="N11" s="774"/>
      <c r="O11" s="774"/>
      <c r="P11" s="775"/>
      <c r="Q11" s="776">
        <v>8</v>
      </c>
      <c r="R11" s="777"/>
      <c r="S11" s="777"/>
      <c r="T11" s="777"/>
      <c r="U11" s="777"/>
      <c r="V11" s="777">
        <v>2</v>
      </c>
      <c r="W11" s="777"/>
      <c r="X11" s="777"/>
      <c r="Y11" s="777"/>
      <c r="Z11" s="777"/>
      <c r="AA11" s="777">
        <v>6</v>
      </c>
      <c r="AB11" s="777"/>
      <c r="AC11" s="777"/>
      <c r="AD11" s="777"/>
      <c r="AE11" s="778"/>
      <c r="AF11" s="779">
        <v>6</v>
      </c>
      <c r="AG11" s="780"/>
      <c r="AH11" s="780"/>
      <c r="AI11" s="780"/>
      <c r="AJ11" s="781"/>
      <c r="AK11" s="782">
        <v>0</v>
      </c>
      <c r="AL11" s="783"/>
      <c r="AM11" s="783"/>
      <c r="AN11" s="783"/>
      <c r="AO11" s="783"/>
      <c r="AP11" s="783">
        <v>0</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566</v>
      </c>
      <c r="BT11" s="787"/>
      <c r="BU11" s="787"/>
      <c r="BV11" s="787"/>
      <c r="BW11" s="787"/>
      <c r="BX11" s="787"/>
      <c r="BY11" s="787"/>
      <c r="BZ11" s="787"/>
      <c r="CA11" s="787"/>
      <c r="CB11" s="787"/>
      <c r="CC11" s="787"/>
      <c r="CD11" s="787"/>
      <c r="CE11" s="787"/>
      <c r="CF11" s="787"/>
      <c r="CG11" s="788"/>
      <c r="CH11" s="799">
        <v>5</v>
      </c>
      <c r="CI11" s="800"/>
      <c r="CJ11" s="800"/>
      <c r="CK11" s="800"/>
      <c r="CL11" s="801"/>
      <c r="CM11" s="799">
        <v>41</v>
      </c>
      <c r="CN11" s="800"/>
      <c r="CO11" s="800"/>
      <c r="CP11" s="800"/>
      <c r="CQ11" s="801"/>
      <c r="CR11" s="799">
        <v>25</v>
      </c>
      <c r="CS11" s="800"/>
      <c r="CT11" s="800"/>
      <c r="CU11" s="800"/>
      <c r="CV11" s="801"/>
      <c r="CW11" s="799">
        <v>0</v>
      </c>
      <c r="CX11" s="800"/>
      <c r="CY11" s="800"/>
      <c r="CZ11" s="800"/>
      <c r="DA11" s="801"/>
      <c r="DB11" s="799">
        <v>0</v>
      </c>
      <c r="DC11" s="800"/>
      <c r="DD11" s="800"/>
      <c r="DE11" s="800"/>
      <c r="DF11" s="801"/>
      <c r="DG11" s="799">
        <v>0</v>
      </c>
      <c r="DH11" s="800"/>
      <c r="DI11" s="800"/>
      <c r="DJ11" s="800"/>
      <c r="DK11" s="801"/>
      <c r="DL11" s="799">
        <v>0</v>
      </c>
      <c r="DM11" s="800"/>
      <c r="DN11" s="800"/>
      <c r="DO11" s="800"/>
      <c r="DP11" s="801"/>
      <c r="DQ11" s="799">
        <v>0</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567</v>
      </c>
      <c r="BT12" s="787"/>
      <c r="BU12" s="787"/>
      <c r="BV12" s="787"/>
      <c r="BW12" s="787"/>
      <c r="BX12" s="787"/>
      <c r="BY12" s="787"/>
      <c r="BZ12" s="787"/>
      <c r="CA12" s="787"/>
      <c r="CB12" s="787"/>
      <c r="CC12" s="787"/>
      <c r="CD12" s="787"/>
      <c r="CE12" s="787"/>
      <c r="CF12" s="787"/>
      <c r="CG12" s="788"/>
      <c r="CH12" s="799">
        <v>-321</v>
      </c>
      <c r="CI12" s="800"/>
      <c r="CJ12" s="800"/>
      <c r="CK12" s="800"/>
      <c r="CL12" s="801"/>
      <c r="CM12" s="799">
        <v>389</v>
      </c>
      <c r="CN12" s="800"/>
      <c r="CO12" s="800"/>
      <c r="CP12" s="800"/>
      <c r="CQ12" s="801"/>
      <c r="CR12" s="799">
        <v>32</v>
      </c>
      <c r="CS12" s="800"/>
      <c r="CT12" s="800"/>
      <c r="CU12" s="800"/>
      <c r="CV12" s="801"/>
      <c r="CW12" s="799">
        <v>250</v>
      </c>
      <c r="CX12" s="800"/>
      <c r="CY12" s="800"/>
      <c r="CZ12" s="800"/>
      <c r="DA12" s="801"/>
      <c r="DB12" s="799">
        <v>0</v>
      </c>
      <c r="DC12" s="800"/>
      <c r="DD12" s="800"/>
      <c r="DE12" s="800"/>
      <c r="DF12" s="801"/>
      <c r="DG12" s="799">
        <v>0</v>
      </c>
      <c r="DH12" s="800"/>
      <c r="DI12" s="800"/>
      <c r="DJ12" s="800"/>
      <c r="DK12" s="801"/>
      <c r="DL12" s="799">
        <v>0</v>
      </c>
      <c r="DM12" s="800"/>
      <c r="DN12" s="800"/>
      <c r="DO12" s="800"/>
      <c r="DP12" s="801"/>
      <c r="DQ12" s="799">
        <v>0</v>
      </c>
      <c r="DR12" s="800"/>
      <c r="DS12" s="800"/>
      <c r="DT12" s="800"/>
      <c r="DU12" s="801"/>
      <c r="DV12" s="802" t="s">
        <v>568</v>
      </c>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22705</v>
      </c>
      <c r="R23" s="812"/>
      <c r="S23" s="812"/>
      <c r="T23" s="812"/>
      <c r="U23" s="812"/>
      <c r="V23" s="812">
        <v>22111</v>
      </c>
      <c r="W23" s="812"/>
      <c r="X23" s="812"/>
      <c r="Y23" s="812"/>
      <c r="Z23" s="812"/>
      <c r="AA23" s="812">
        <v>593</v>
      </c>
      <c r="AB23" s="812"/>
      <c r="AC23" s="812"/>
      <c r="AD23" s="812"/>
      <c r="AE23" s="813"/>
      <c r="AF23" s="814">
        <v>453</v>
      </c>
      <c r="AG23" s="812"/>
      <c r="AH23" s="812"/>
      <c r="AI23" s="812"/>
      <c r="AJ23" s="815"/>
      <c r="AK23" s="816"/>
      <c r="AL23" s="817"/>
      <c r="AM23" s="817"/>
      <c r="AN23" s="817"/>
      <c r="AO23" s="817"/>
      <c r="AP23" s="812">
        <v>26853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5047</v>
      </c>
      <c r="R28" s="841"/>
      <c r="S28" s="841"/>
      <c r="T28" s="841"/>
      <c r="U28" s="841"/>
      <c r="V28" s="841">
        <v>5047</v>
      </c>
      <c r="W28" s="841"/>
      <c r="X28" s="841"/>
      <c r="Y28" s="841"/>
      <c r="Z28" s="841"/>
      <c r="AA28" s="841">
        <v>0</v>
      </c>
      <c r="AB28" s="841"/>
      <c r="AC28" s="841"/>
      <c r="AD28" s="841"/>
      <c r="AE28" s="842"/>
      <c r="AF28" s="843" t="s">
        <v>109</v>
      </c>
      <c r="AG28" s="841"/>
      <c r="AH28" s="841"/>
      <c r="AI28" s="841"/>
      <c r="AJ28" s="844"/>
      <c r="AK28" s="845">
        <v>411</v>
      </c>
      <c r="AL28" s="836"/>
      <c r="AM28" s="836"/>
      <c r="AN28" s="836"/>
      <c r="AO28" s="836"/>
      <c r="AP28" s="836">
        <v>0</v>
      </c>
      <c r="AQ28" s="836"/>
      <c r="AR28" s="836"/>
      <c r="AS28" s="836"/>
      <c r="AT28" s="836"/>
      <c r="AU28" s="836">
        <v>0</v>
      </c>
      <c r="AV28" s="836"/>
      <c r="AW28" s="836"/>
      <c r="AX28" s="836"/>
      <c r="AY28" s="836"/>
      <c r="AZ28" s="837" t="s">
        <v>544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325</v>
      </c>
      <c r="R29" s="777"/>
      <c r="S29" s="777"/>
      <c r="T29" s="777"/>
      <c r="U29" s="777"/>
      <c r="V29" s="777">
        <v>461</v>
      </c>
      <c r="W29" s="777"/>
      <c r="X29" s="777"/>
      <c r="Y29" s="777"/>
      <c r="Z29" s="777"/>
      <c r="AA29" s="777">
        <v>-136</v>
      </c>
      <c r="AB29" s="777"/>
      <c r="AC29" s="777"/>
      <c r="AD29" s="777"/>
      <c r="AE29" s="778"/>
      <c r="AF29" s="779">
        <v>-136</v>
      </c>
      <c r="AG29" s="780"/>
      <c r="AH29" s="780"/>
      <c r="AI29" s="780"/>
      <c r="AJ29" s="781"/>
      <c r="AK29" s="848">
        <v>162</v>
      </c>
      <c r="AL29" s="849"/>
      <c r="AM29" s="849"/>
      <c r="AN29" s="849"/>
      <c r="AO29" s="849"/>
      <c r="AP29" s="849">
        <v>38</v>
      </c>
      <c r="AQ29" s="849"/>
      <c r="AR29" s="849"/>
      <c r="AS29" s="849"/>
      <c r="AT29" s="849"/>
      <c r="AU29" s="849">
        <v>8</v>
      </c>
      <c r="AV29" s="849"/>
      <c r="AW29" s="849"/>
      <c r="AX29" s="849"/>
      <c r="AY29" s="849"/>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3626</v>
      </c>
      <c r="R30" s="777"/>
      <c r="S30" s="777"/>
      <c r="T30" s="777"/>
      <c r="U30" s="777"/>
      <c r="V30" s="777">
        <v>3618</v>
      </c>
      <c r="W30" s="777"/>
      <c r="X30" s="777"/>
      <c r="Y30" s="777"/>
      <c r="Z30" s="777"/>
      <c r="AA30" s="777">
        <v>8</v>
      </c>
      <c r="AB30" s="777"/>
      <c r="AC30" s="777"/>
      <c r="AD30" s="777"/>
      <c r="AE30" s="778"/>
      <c r="AF30" s="779">
        <v>8</v>
      </c>
      <c r="AG30" s="780"/>
      <c r="AH30" s="780"/>
      <c r="AI30" s="780"/>
      <c r="AJ30" s="781"/>
      <c r="AK30" s="848">
        <v>550</v>
      </c>
      <c r="AL30" s="849"/>
      <c r="AM30" s="849"/>
      <c r="AN30" s="849"/>
      <c r="AO30" s="849"/>
      <c r="AP30" s="849">
        <v>0</v>
      </c>
      <c r="AQ30" s="849"/>
      <c r="AR30" s="849"/>
      <c r="AS30" s="849"/>
      <c r="AT30" s="849"/>
      <c r="AU30" s="849">
        <v>0</v>
      </c>
      <c r="AV30" s="849"/>
      <c r="AW30" s="849"/>
      <c r="AX30" s="849"/>
      <c r="AY30" s="849"/>
      <c r="AZ30" s="850" t="s">
        <v>545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6</v>
      </c>
      <c r="R31" s="777"/>
      <c r="S31" s="777"/>
      <c r="T31" s="777"/>
      <c r="U31" s="777"/>
      <c r="V31" s="777">
        <v>6</v>
      </c>
      <c r="W31" s="777"/>
      <c r="X31" s="777"/>
      <c r="Y31" s="777"/>
      <c r="Z31" s="777"/>
      <c r="AA31" s="777">
        <v>0</v>
      </c>
      <c r="AB31" s="777"/>
      <c r="AC31" s="777"/>
      <c r="AD31" s="777"/>
      <c r="AE31" s="778"/>
      <c r="AF31" s="779" t="s">
        <v>109</v>
      </c>
      <c r="AG31" s="780"/>
      <c r="AH31" s="780"/>
      <c r="AI31" s="780"/>
      <c r="AJ31" s="781"/>
      <c r="AK31" s="848">
        <v>4</v>
      </c>
      <c r="AL31" s="849"/>
      <c r="AM31" s="849"/>
      <c r="AN31" s="849"/>
      <c r="AO31" s="849"/>
      <c r="AP31" s="849">
        <v>0</v>
      </c>
      <c r="AQ31" s="849"/>
      <c r="AR31" s="849"/>
      <c r="AS31" s="849"/>
      <c r="AT31" s="849"/>
      <c r="AU31" s="849">
        <v>0</v>
      </c>
      <c r="AV31" s="849"/>
      <c r="AW31" s="849"/>
      <c r="AX31" s="849"/>
      <c r="AY31" s="849"/>
      <c r="AZ31" s="850" t="s">
        <v>544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470</v>
      </c>
      <c r="R32" s="777"/>
      <c r="S32" s="777"/>
      <c r="T32" s="777"/>
      <c r="U32" s="777"/>
      <c r="V32" s="777">
        <v>460</v>
      </c>
      <c r="W32" s="777"/>
      <c r="X32" s="777"/>
      <c r="Y32" s="777"/>
      <c r="Z32" s="777"/>
      <c r="AA32" s="777">
        <v>10</v>
      </c>
      <c r="AB32" s="777"/>
      <c r="AC32" s="777"/>
      <c r="AD32" s="777"/>
      <c r="AE32" s="778"/>
      <c r="AF32" s="779">
        <v>10</v>
      </c>
      <c r="AG32" s="780"/>
      <c r="AH32" s="780"/>
      <c r="AI32" s="780"/>
      <c r="AJ32" s="781"/>
      <c r="AK32" s="848">
        <v>161</v>
      </c>
      <c r="AL32" s="849"/>
      <c r="AM32" s="849"/>
      <c r="AN32" s="849"/>
      <c r="AO32" s="849"/>
      <c r="AP32" s="849">
        <v>0</v>
      </c>
      <c r="AQ32" s="849"/>
      <c r="AR32" s="849"/>
      <c r="AS32" s="849"/>
      <c r="AT32" s="849"/>
      <c r="AU32" s="849">
        <v>0</v>
      </c>
      <c r="AV32" s="849"/>
      <c r="AW32" s="849"/>
      <c r="AX32" s="849"/>
      <c r="AY32" s="849"/>
      <c r="AZ32" s="850" t="s">
        <v>544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434</v>
      </c>
      <c r="R33" s="777"/>
      <c r="S33" s="777"/>
      <c r="T33" s="777"/>
      <c r="U33" s="777"/>
      <c r="V33" s="777">
        <v>394</v>
      </c>
      <c r="W33" s="777"/>
      <c r="X33" s="777"/>
      <c r="Y33" s="777"/>
      <c r="Z33" s="777"/>
      <c r="AA33" s="777">
        <v>40</v>
      </c>
      <c r="AB33" s="777"/>
      <c r="AC33" s="777"/>
      <c r="AD33" s="777"/>
      <c r="AE33" s="778"/>
      <c r="AF33" s="779">
        <v>311</v>
      </c>
      <c r="AG33" s="780"/>
      <c r="AH33" s="780"/>
      <c r="AI33" s="780"/>
      <c r="AJ33" s="781"/>
      <c r="AK33" s="848">
        <v>22</v>
      </c>
      <c r="AL33" s="849"/>
      <c r="AM33" s="849"/>
      <c r="AN33" s="849"/>
      <c r="AO33" s="849"/>
      <c r="AP33" s="849">
        <v>2298</v>
      </c>
      <c r="AQ33" s="849"/>
      <c r="AR33" s="849"/>
      <c r="AS33" s="849"/>
      <c r="AT33" s="849"/>
      <c r="AU33" s="849">
        <v>161</v>
      </c>
      <c r="AV33" s="849"/>
      <c r="AW33" s="849"/>
      <c r="AX33" s="849"/>
      <c r="AY33" s="849"/>
      <c r="AZ33" s="850" t="s">
        <v>544</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581</v>
      </c>
      <c r="C34" s="774"/>
      <c r="D34" s="774"/>
      <c r="E34" s="774"/>
      <c r="F34" s="774"/>
      <c r="G34" s="774"/>
      <c r="H34" s="774"/>
      <c r="I34" s="774"/>
      <c r="J34" s="774"/>
      <c r="K34" s="774"/>
      <c r="L34" s="774"/>
      <c r="M34" s="774"/>
      <c r="N34" s="774"/>
      <c r="O34" s="774"/>
      <c r="P34" s="775"/>
      <c r="Q34" s="776">
        <v>1891</v>
      </c>
      <c r="R34" s="777"/>
      <c r="S34" s="777"/>
      <c r="T34" s="777"/>
      <c r="U34" s="777"/>
      <c r="V34" s="777">
        <v>1948</v>
      </c>
      <c r="W34" s="777"/>
      <c r="X34" s="777"/>
      <c r="Y34" s="777"/>
      <c r="Z34" s="777"/>
      <c r="AA34" s="777">
        <v>-56</v>
      </c>
      <c r="AB34" s="777"/>
      <c r="AC34" s="777"/>
      <c r="AD34" s="777"/>
      <c r="AE34" s="778"/>
      <c r="AF34" s="779">
        <v>248</v>
      </c>
      <c r="AG34" s="780"/>
      <c r="AH34" s="780"/>
      <c r="AI34" s="780"/>
      <c r="AJ34" s="781"/>
      <c r="AK34" s="848">
        <v>236</v>
      </c>
      <c r="AL34" s="849"/>
      <c r="AM34" s="849"/>
      <c r="AN34" s="849"/>
      <c r="AO34" s="849"/>
      <c r="AP34" s="849">
        <v>1042</v>
      </c>
      <c r="AQ34" s="849"/>
      <c r="AR34" s="849"/>
      <c r="AS34" s="849"/>
      <c r="AT34" s="849"/>
      <c r="AU34" s="849">
        <v>689</v>
      </c>
      <c r="AV34" s="849"/>
      <c r="AW34" s="849"/>
      <c r="AX34" s="849"/>
      <c r="AY34" s="849"/>
      <c r="AZ34" s="850" t="s">
        <v>544</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587</v>
      </c>
      <c r="R35" s="777"/>
      <c r="S35" s="777"/>
      <c r="T35" s="777"/>
      <c r="U35" s="777"/>
      <c r="V35" s="777">
        <v>587</v>
      </c>
      <c r="W35" s="777"/>
      <c r="X35" s="777"/>
      <c r="Y35" s="777"/>
      <c r="Z35" s="777"/>
      <c r="AA35" s="777">
        <v>0</v>
      </c>
      <c r="AB35" s="777"/>
      <c r="AC35" s="777"/>
      <c r="AD35" s="777"/>
      <c r="AE35" s="778"/>
      <c r="AF35" s="779" t="s">
        <v>109</v>
      </c>
      <c r="AG35" s="780"/>
      <c r="AH35" s="780"/>
      <c r="AI35" s="780"/>
      <c r="AJ35" s="781"/>
      <c r="AK35" s="848">
        <v>177</v>
      </c>
      <c r="AL35" s="849"/>
      <c r="AM35" s="849"/>
      <c r="AN35" s="849"/>
      <c r="AO35" s="849"/>
      <c r="AP35" s="849">
        <v>2974</v>
      </c>
      <c r="AQ35" s="849"/>
      <c r="AR35" s="849"/>
      <c r="AS35" s="849"/>
      <c r="AT35" s="849"/>
      <c r="AU35" s="849">
        <v>2207</v>
      </c>
      <c r="AV35" s="849"/>
      <c r="AW35" s="849"/>
      <c r="AX35" s="849"/>
      <c r="AY35" s="849"/>
      <c r="AZ35" s="850" t="s">
        <v>546</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1</v>
      </c>
      <c r="R36" s="777"/>
      <c r="S36" s="777"/>
      <c r="T36" s="777"/>
      <c r="U36" s="777"/>
      <c r="V36" s="777">
        <v>1</v>
      </c>
      <c r="W36" s="777"/>
      <c r="X36" s="777"/>
      <c r="Y36" s="777"/>
      <c r="Z36" s="777"/>
      <c r="AA36" s="777">
        <v>0</v>
      </c>
      <c r="AB36" s="777"/>
      <c r="AC36" s="777"/>
      <c r="AD36" s="777"/>
      <c r="AE36" s="778"/>
      <c r="AF36" s="779" t="s">
        <v>109</v>
      </c>
      <c r="AG36" s="780"/>
      <c r="AH36" s="780"/>
      <c r="AI36" s="780"/>
      <c r="AJ36" s="781"/>
      <c r="AK36" s="848">
        <v>0</v>
      </c>
      <c r="AL36" s="849"/>
      <c r="AM36" s="849"/>
      <c r="AN36" s="849"/>
      <c r="AO36" s="849"/>
      <c r="AP36" s="849">
        <v>0</v>
      </c>
      <c r="AQ36" s="849"/>
      <c r="AR36" s="849"/>
      <c r="AS36" s="849"/>
      <c r="AT36" s="849"/>
      <c r="AU36" s="849">
        <v>0</v>
      </c>
      <c r="AV36" s="849"/>
      <c r="AW36" s="849"/>
      <c r="AX36" s="849"/>
      <c r="AY36" s="849"/>
      <c r="AZ36" s="850" t="s">
        <v>546</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287</v>
      </c>
      <c r="R37" s="777"/>
      <c r="S37" s="777"/>
      <c r="T37" s="777"/>
      <c r="U37" s="777"/>
      <c r="V37" s="777">
        <v>254</v>
      </c>
      <c r="W37" s="777"/>
      <c r="X37" s="777"/>
      <c r="Y37" s="777"/>
      <c r="Z37" s="777"/>
      <c r="AA37" s="777">
        <v>33</v>
      </c>
      <c r="AB37" s="777"/>
      <c r="AC37" s="777"/>
      <c r="AD37" s="777"/>
      <c r="AE37" s="778"/>
      <c r="AF37" s="779">
        <v>33</v>
      </c>
      <c r="AG37" s="780"/>
      <c r="AH37" s="780"/>
      <c r="AI37" s="780"/>
      <c r="AJ37" s="781"/>
      <c r="AK37" s="848">
        <v>0</v>
      </c>
      <c r="AL37" s="849"/>
      <c r="AM37" s="849"/>
      <c r="AN37" s="849"/>
      <c r="AO37" s="849"/>
      <c r="AP37" s="849">
        <v>165</v>
      </c>
      <c r="AQ37" s="849"/>
      <c r="AR37" s="849"/>
      <c r="AS37" s="849"/>
      <c r="AT37" s="849"/>
      <c r="AU37" s="849">
        <v>0</v>
      </c>
      <c r="AV37" s="849"/>
      <c r="AW37" s="849"/>
      <c r="AX37" s="849"/>
      <c r="AY37" s="849"/>
      <c r="AZ37" s="850" t="s">
        <v>546</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972</v>
      </c>
      <c r="R38" s="777"/>
      <c r="S38" s="777"/>
      <c r="T38" s="777"/>
      <c r="U38" s="777"/>
      <c r="V38" s="777">
        <v>972</v>
      </c>
      <c r="W38" s="777"/>
      <c r="X38" s="777"/>
      <c r="Y38" s="777"/>
      <c r="Z38" s="777"/>
      <c r="AA38" s="777">
        <v>0</v>
      </c>
      <c r="AB38" s="777"/>
      <c r="AC38" s="777"/>
      <c r="AD38" s="777"/>
      <c r="AE38" s="778"/>
      <c r="AF38" s="779" t="s">
        <v>109</v>
      </c>
      <c r="AG38" s="780"/>
      <c r="AH38" s="780"/>
      <c r="AI38" s="780"/>
      <c r="AJ38" s="781"/>
      <c r="AK38" s="848">
        <v>365</v>
      </c>
      <c r="AL38" s="849"/>
      <c r="AM38" s="849"/>
      <c r="AN38" s="849"/>
      <c r="AO38" s="849"/>
      <c r="AP38" s="849">
        <v>6483</v>
      </c>
      <c r="AQ38" s="849"/>
      <c r="AR38" s="849"/>
      <c r="AS38" s="849"/>
      <c r="AT38" s="849"/>
      <c r="AU38" s="849">
        <v>5983</v>
      </c>
      <c r="AV38" s="849"/>
      <c r="AW38" s="849"/>
      <c r="AX38" s="849"/>
      <c r="AY38" s="849"/>
      <c r="AZ38" s="850" t="s">
        <v>544</v>
      </c>
      <c r="BA38" s="850"/>
      <c r="BB38" s="850"/>
      <c r="BC38" s="850"/>
      <c r="BD38" s="850"/>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389</v>
      </c>
      <c r="C39" s="774"/>
      <c r="D39" s="774"/>
      <c r="E39" s="774"/>
      <c r="F39" s="774"/>
      <c r="G39" s="774"/>
      <c r="H39" s="774"/>
      <c r="I39" s="774"/>
      <c r="J39" s="774"/>
      <c r="K39" s="774"/>
      <c r="L39" s="774"/>
      <c r="M39" s="774"/>
      <c r="N39" s="774"/>
      <c r="O39" s="774"/>
      <c r="P39" s="775"/>
      <c r="Q39" s="776">
        <v>51</v>
      </c>
      <c r="R39" s="777"/>
      <c r="S39" s="777"/>
      <c r="T39" s="777"/>
      <c r="U39" s="777"/>
      <c r="V39" s="777">
        <v>51</v>
      </c>
      <c r="W39" s="777"/>
      <c r="X39" s="777"/>
      <c r="Y39" s="777"/>
      <c r="Z39" s="777"/>
      <c r="AA39" s="777">
        <v>0</v>
      </c>
      <c r="AB39" s="777"/>
      <c r="AC39" s="777"/>
      <c r="AD39" s="777"/>
      <c r="AE39" s="778"/>
      <c r="AF39" s="779" t="s">
        <v>109</v>
      </c>
      <c r="AG39" s="780"/>
      <c r="AH39" s="780"/>
      <c r="AI39" s="780"/>
      <c r="AJ39" s="781"/>
      <c r="AK39" s="848">
        <v>31</v>
      </c>
      <c r="AL39" s="849"/>
      <c r="AM39" s="849"/>
      <c r="AN39" s="849"/>
      <c r="AO39" s="849"/>
      <c r="AP39" s="849">
        <v>450</v>
      </c>
      <c r="AQ39" s="849"/>
      <c r="AR39" s="849"/>
      <c r="AS39" s="849"/>
      <c r="AT39" s="849"/>
      <c r="AU39" s="849">
        <v>445</v>
      </c>
      <c r="AV39" s="849"/>
      <c r="AW39" s="849"/>
      <c r="AX39" s="849"/>
      <c r="AY39" s="849"/>
      <c r="AZ39" s="850" t="s">
        <v>544</v>
      </c>
      <c r="BA39" s="850"/>
      <c r="BB39" s="850"/>
      <c r="BC39" s="850"/>
      <c r="BD39" s="850"/>
      <c r="BE39" s="846" t="s">
        <v>385</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473</v>
      </c>
      <c r="AG63" s="860"/>
      <c r="AH63" s="860"/>
      <c r="AI63" s="860"/>
      <c r="AJ63" s="861"/>
      <c r="AK63" s="862"/>
      <c r="AL63" s="857"/>
      <c r="AM63" s="857"/>
      <c r="AN63" s="857"/>
      <c r="AO63" s="857"/>
      <c r="AP63" s="860">
        <v>13450</v>
      </c>
      <c r="AQ63" s="860"/>
      <c r="AR63" s="860"/>
      <c r="AS63" s="860"/>
      <c r="AT63" s="860"/>
      <c r="AU63" s="860">
        <v>9493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394</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147</v>
      </c>
      <c r="R68" s="884"/>
      <c r="S68" s="884"/>
      <c r="T68" s="884"/>
      <c r="U68" s="884"/>
      <c r="V68" s="884">
        <v>139</v>
      </c>
      <c r="W68" s="884"/>
      <c r="X68" s="884"/>
      <c r="Y68" s="884"/>
      <c r="Z68" s="884"/>
      <c r="AA68" s="884">
        <v>8</v>
      </c>
      <c r="AB68" s="884"/>
      <c r="AC68" s="884"/>
      <c r="AD68" s="884"/>
      <c r="AE68" s="884"/>
      <c r="AF68" s="884">
        <v>8</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t="s">
        <v>548</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5199</v>
      </c>
      <c r="R69" s="849"/>
      <c r="S69" s="849"/>
      <c r="T69" s="849"/>
      <c r="U69" s="849"/>
      <c r="V69" s="849">
        <v>3904</v>
      </c>
      <c r="W69" s="849"/>
      <c r="X69" s="849"/>
      <c r="Y69" s="849"/>
      <c r="Z69" s="849"/>
      <c r="AA69" s="849">
        <v>1295</v>
      </c>
      <c r="AB69" s="849"/>
      <c r="AC69" s="849"/>
      <c r="AD69" s="849"/>
      <c r="AE69" s="849"/>
      <c r="AF69" s="849">
        <v>1295</v>
      </c>
      <c r="AG69" s="849"/>
      <c r="AH69" s="849"/>
      <c r="AI69" s="849"/>
      <c r="AJ69" s="849"/>
      <c r="AK69" s="849">
        <v>5</v>
      </c>
      <c r="AL69" s="849"/>
      <c r="AM69" s="849"/>
      <c r="AN69" s="849"/>
      <c r="AO69" s="849"/>
      <c r="AP69" s="849">
        <v>0</v>
      </c>
      <c r="AQ69" s="849"/>
      <c r="AR69" s="849"/>
      <c r="AS69" s="849"/>
      <c r="AT69" s="849"/>
      <c r="AU69" s="849">
        <v>0</v>
      </c>
      <c r="AV69" s="849"/>
      <c r="AW69" s="849"/>
      <c r="AX69" s="849"/>
      <c r="AY69" s="849"/>
      <c r="AZ69" s="895" t="s">
        <v>548</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550</v>
      </c>
      <c r="C70" s="892"/>
      <c r="D70" s="892"/>
      <c r="E70" s="892"/>
      <c r="F70" s="892"/>
      <c r="G70" s="892"/>
      <c r="H70" s="892"/>
      <c r="I70" s="892"/>
      <c r="J70" s="892"/>
      <c r="K70" s="892"/>
      <c r="L70" s="892"/>
      <c r="M70" s="892"/>
      <c r="N70" s="892"/>
      <c r="O70" s="892"/>
      <c r="P70" s="893"/>
      <c r="Q70" s="894">
        <v>11</v>
      </c>
      <c r="R70" s="849"/>
      <c r="S70" s="849"/>
      <c r="T70" s="849"/>
      <c r="U70" s="849"/>
      <c r="V70" s="849">
        <v>11</v>
      </c>
      <c r="W70" s="849"/>
      <c r="X70" s="849"/>
      <c r="Y70" s="849"/>
      <c r="Z70" s="849"/>
      <c r="AA70" s="849">
        <v>0</v>
      </c>
      <c r="AB70" s="849"/>
      <c r="AC70" s="849"/>
      <c r="AD70" s="849"/>
      <c r="AE70" s="849"/>
      <c r="AF70" s="849">
        <v>0</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t="s">
        <v>551</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1316</v>
      </c>
      <c r="R71" s="849"/>
      <c r="S71" s="849"/>
      <c r="T71" s="849"/>
      <c r="U71" s="849"/>
      <c r="V71" s="849">
        <v>544</v>
      </c>
      <c r="W71" s="849"/>
      <c r="X71" s="849"/>
      <c r="Y71" s="849"/>
      <c r="Z71" s="849"/>
      <c r="AA71" s="849">
        <v>772</v>
      </c>
      <c r="AB71" s="849"/>
      <c r="AC71" s="849"/>
      <c r="AD71" s="849"/>
      <c r="AE71" s="849"/>
      <c r="AF71" s="849">
        <v>772</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t="s">
        <v>552</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553</v>
      </c>
      <c r="C72" s="892"/>
      <c r="D72" s="892"/>
      <c r="E72" s="892"/>
      <c r="F72" s="892"/>
      <c r="G72" s="892"/>
      <c r="H72" s="892"/>
      <c r="I72" s="892"/>
      <c r="J72" s="892"/>
      <c r="K72" s="892"/>
      <c r="L72" s="892"/>
      <c r="M72" s="892"/>
      <c r="N72" s="892"/>
      <c r="O72" s="892"/>
      <c r="P72" s="893"/>
      <c r="Q72" s="894">
        <v>50</v>
      </c>
      <c r="R72" s="849"/>
      <c r="S72" s="849"/>
      <c r="T72" s="849"/>
      <c r="U72" s="849"/>
      <c r="V72" s="849">
        <v>45</v>
      </c>
      <c r="W72" s="849"/>
      <c r="X72" s="849"/>
      <c r="Y72" s="849"/>
      <c r="Z72" s="849"/>
      <c r="AA72" s="849">
        <v>5</v>
      </c>
      <c r="AB72" s="849"/>
      <c r="AC72" s="849"/>
      <c r="AD72" s="849"/>
      <c r="AE72" s="849"/>
      <c r="AF72" s="849">
        <v>5</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t="s">
        <v>548</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554</v>
      </c>
      <c r="C73" s="892"/>
      <c r="D73" s="892"/>
      <c r="E73" s="892"/>
      <c r="F73" s="892"/>
      <c r="G73" s="892"/>
      <c r="H73" s="892"/>
      <c r="I73" s="892"/>
      <c r="J73" s="892"/>
      <c r="K73" s="892"/>
      <c r="L73" s="892"/>
      <c r="M73" s="892"/>
      <c r="N73" s="892"/>
      <c r="O73" s="892"/>
      <c r="P73" s="893"/>
      <c r="Q73" s="894">
        <v>143449</v>
      </c>
      <c r="R73" s="849"/>
      <c r="S73" s="849"/>
      <c r="T73" s="849"/>
      <c r="U73" s="849"/>
      <c r="V73" s="849">
        <v>139730</v>
      </c>
      <c r="W73" s="849"/>
      <c r="X73" s="849"/>
      <c r="Y73" s="849"/>
      <c r="Z73" s="849"/>
      <c r="AA73" s="849">
        <v>3719</v>
      </c>
      <c r="AB73" s="849"/>
      <c r="AC73" s="849"/>
      <c r="AD73" s="849"/>
      <c r="AE73" s="849"/>
      <c r="AF73" s="849">
        <v>3719</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t="s">
        <v>555</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556</v>
      </c>
      <c r="C74" s="892"/>
      <c r="D74" s="892"/>
      <c r="E74" s="892"/>
      <c r="F74" s="892"/>
      <c r="G74" s="892"/>
      <c r="H74" s="892"/>
      <c r="I74" s="892"/>
      <c r="J74" s="892"/>
      <c r="K74" s="892"/>
      <c r="L74" s="892"/>
      <c r="M74" s="892"/>
      <c r="N74" s="892"/>
      <c r="O74" s="892"/>
      <c r="P74" s="893"/>
      <c r="Q74" s="894">
        <v>1511</v>
      </c>
      <c r="R74" s="849"/>
      <c r="S74" s="849"/>
      <c r="T74" s="849"/>
      <c r="U74" s="849"/>
      <c r="V74" s="849">
        <v>1511</v>
      </c>
      <c r="W74" s="849"/>
      <c r="X74" s="849"/>
      <c r="Y74" s="849"/>
      <c r="Z74" s="849"/>
      <c r="AA74" s="849">
        <v>0</v>
      </c>
      <c r="AB74" s="849"/>
      <c r="AC74" s="849"/>
      <c r="AD74" s="849"/>
      <c r="AE74" s="849"/>
      <c r="AF74" s="849">
        <v>0</v>
      </c>
      <c r="AG74" s="849"/>
      <c r="AH74" s="849"/>
      <c r="AI74" s="849"/>
      <c r="AJ74" s="849"/>
      <c r="AK74" s="849">
        <v>0</v>
      </c>
      <c r="AL74" s="849"/>
      <c r="AM74" s="849"/>
      <c r="AN74" s="849"/>
      <c r="AO74" s="849"/>
      <c r="AP74" s="849">
        <v>1983</v>
      </c>
      <c r="AQ74" s="849"/>
      <c r="AR74" s="849"/>
      <c r="AS74" s="849"/>
      <c r="AT74" s="849"/>
      <c r="AU74" s="849">
        <v>1268</v>
      </c>
      <c r="AV74" s="849"/>
      <c r="AW74" s="849"/>
      <c r="AX74" s="849"/>
      <c r="AY74" s="849"/>
      <c r="AZ74" s="895" t="s">
        <v>548</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557</v>
      </c>
      <c r="C75" s="892"/>
      <c r="D75" s="892"/>
      <c r="E75" s="892"/>
      <c r="F75" s="892"/>
      <c r="G75" s="892"/>
      <c r="H75" s="892"/>
      <c r="I75" s="892"/>
      <c r="J75" s="892"/>
      <c r="K75" s="892"/>
      <c r="L75" s="892"/>
      <c r="M75" s="892"/>
      <c r="N75" s="892"/>
      <c r="O75" s="892"/>
      <c r="P75" s="893"/>
      <c r="Q75" s="897">
        <v>16</v>
      </c>
      <c r="R75" s="898"/>
      <c r="S75" s="898"/>
      <c r="T75" s="898"/>
      <c r="U75" s="848"/>
      <c r="V75" s="899">
        <v>5</v>
      </c>
      <c r="W75" s="898"/>
      <c r="X75" s="898"/>
      <c r="Y75" s="898"/>
      <c r="Z75" s="848"/>
      <c r="AA75" s="899">
        <v>11</v>
      </c>
      <c r="AB75" s="898"/>
      <c r="AC75" s="898"/>
      <c r="AD75" s="898"/>
      <c r="AE75" s="848"/>
      <c r="AF75" s="899">
        <v>11</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t="s">
        <v>558</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557</v>
      </c>
      <c r="C76" s="892"/>
      <c r="D76" s="892"/>
      <c r="E76" s="892"/>
      <c r="F76" s="892"/>
      <c r="G76" s="892"/>
      <c r="H76" s="892"/>
      <c r="I76" s="892"/>
      <c r="J76" s="892"/>
      <c r="K76" s="892"/>
      <c r="L76" s="892"/>
      <c r="M76" s="892"/>
      <c r="N76" s="892"/>
      <c r="O76" s="892"/>
      <c r="P76" s="893"/>
      <c r="Q76" s="897">
        <v>46</v>
      </c>
      <c r="R76" s="898"/>
      <c r="S76" s="898"/>
      <c r="T76" s="898"/>
      <c r="U76" s="848"/>
      <c r="V76" s="899">
        <v>46</v>
      </c>
      <c r="W76" s="898"/>
      <c r="X76" s="898"/>
      <c r="Y76" s="898"/>
      <c r="Z76" s="848"/>
      <c r="AA76" s="899">
        <v>0</v>
      </c>
      <c r="AB76" s="898"/>
      <c r="AC76" s="898"/>
      <c r="AD76" s="898"/>
      <c r="AE76" s="848"/>
      <c r="AF76" s="899">
        <v>0</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t="s">
        <v>559</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560</v>
      </c>
      <c r="C77" s="892"/>
      <c r="D77" s="892"/>
      <c r="E77" s="892"/>
      <c r="F77" s="892"/>
      <c r="G77" s="892"/>
      <c r="H77" s="892"/>
      <c r="I77" s="892"/>
      <c r="J77" s="892"/>
      <c r="K77" s="892"/>
      <c r="L77" s="892"/>
      <c r="M77" s="892"/>
      <c r="N77" s="892"/>
      <c r="O77" s="892"/>
      <c r="P77" s="893"/>
      <c r="Q77" s="897">
        <v>67</v>
      </c>
      <c r="R77" s="898"/>
      <c r="S77" s="898"/>
      <c r="T77" s="898"/>
      <c r="U77" s="848"/>
      <c r="V77" s="899">
        <v>67</v>
      </c>
      <c r="W77" s="898"/>
      <c r="X77" s="898"/>
      <c r="Y77" s="898"/>
      <c r="Z77" s="848"/>
      <c r="AA77" s="899">
        <v>0</v>
      </c>
      <c r="AB77" s="898"/>
      <c r="AC77" s="898"/>
      <c r="AD77" s="898"/>
      <c r="AE77" s="848"/>
      <c r="AF77" s="899">
        <v>0</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t="s">
        <v>548</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561</v>
      </c>
      <c r="C78" s="892"/>
      <c r="D78" s="892"/>
      <c r="E78" s="892"/>
      <c r="F78" s="892"/>
      <c r="G78" s="892"/>
      <c r="H78" s="892"/>
      <c r="I78" s="892"/>
      <c r="J78" s="892"/>
      <c r="K78" s="892"/>
      <c r="L78" s="892"/>
      <c r="M78" s="892"/>
      <c r="N78" s="892"/>
      <c r="O78" s="892"/>
      <c r="P78" s="893"/>
      <c r="Q78" s="894">
        <v>748</v>
      </c>
      <c r="R78" s="849"/>
      <c r="S78" s="849"/>
      <c r="T78" s="849"/>
      <c r="U78" s="849"/>
      <c r="V78" s="849">
        <v>748</v>
      </c>
      <c r="W78" s="849"/>
      <c r="X78" s="849"/>
      <c r="Y78" s="849"/>
      <c r="Z78" s="849"/>
      <c r="AA78" s="849">
        <v>0</v>
      </c>
      <c r="AB78" s="849"/>
      <c r="AC78" s="849"/>
      <c r="AD78" s="849"/>
      <c r="AE78" s="849"/>
      <c r="AF78" s="849">
        <v>0</v>
      </c>
      <c r="AG78" s="849"/>
      <c r="AH78" s="849"/>
      <c r="AI78" s="849"/>
      <c r="AJ78" s="849"/>
      <c r="AK78" s="849">
        <v>0</v>
      </c>
      <c r="AL78" s="849"/>
      <c r="AM78" s="849"/>
      <c r="AN78" s="849"/>
      <c r="AO78" s="849"/>
      <c r="AP78" s="849">
        <v>537</v>
      </c>
      <c r="AQ78" s="849"/>
      <c r="AR78" s="849"/>
      <c r="AS78" s="849"/>
      <c r="AT78" s="849"/>
      <c r="AU78" s="849">
        <v>400</v>
      </c>
      <c r="AV78" s="849"/>
      <c r="AW78" s="849"/>
      <c r="AX78" s="849"/>
      <c r="AY78" s="849"/>
      <c r="AZ78" s="895" t="s">
        <v>548</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5810</v>
      </c>
      <c r="AG88" s="860"/>
      <c r="AH88" s="860"/>
      <c r="AI88" s="860"/>
      <c r="AJ88" s="860"/>
      <c r="AK88" s="857"/>
      <c r="AL88" s="857"/>
      <c r="AM88" s="857"/>
      <c r="AN88" s="857"/>
      <c r="AO88" s="857"/>
      <c r="AP88" s="860">
        <v>2520</v>
      </c>
      <c r="AQ88" s="860"/>
      <c r="AR88" s="860"/>
      <c r="AS88" s="860"/>
      <c r="AT88" s="860"/>
      <c r="AU88" s="860">
        <v>1668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159</v>
      </c>
      <c r="CS102" s="868"/>
      <c r="CT102" s="868"/>
      <c r="CU102" s="868"/>
      <c r="CV102" s="911"/>
      <c r="CW102" s="910">
        <v>250</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v>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281</v>
      </c>
      <c r="AG109" s="913"/>
      <c r="AH109" s="913"/>
      <c r="AI109" s="913"/>
      <c r="AJ109" s="914"/>
      <c r="AK109" s="912" t="s">
        <v>280</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281</v>
      </c>
      <c r="BW109" s="913"/>
      <c r="BX109" s="913"/>
      <c r="BY109" s="913"/>
      <c r="BZ109" s="914"/>
      <c r="CA109" s="912" t="s">
        <v>280</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281</v>
      </c>
      <c r="DM109" s="913"/>
      <c r="DN109" s="913"/>
      <c r="DO109" s="913"/>
      <c r="DP109" s="914"/>
      <c r="DQ109" s="912" t="s">
        <v>280</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2751288</v>
      </c>
      <c r="AB110" s="920"/>
      <c r="AC110" s="920"/>
      <c r="AD110" s="920"/>
      <c r="AE110" s="921"/>
      <c r="AF110" s="922">
        <v>2640636</v>
      </c>
      <c r="AG110" s="920"/>
      <c r="AH110" s="920"/>
      <c r="AI110" s="920"/>
      <c r="AJ110" s="921"/>
      <c r="AK110" s="922">
        <v>2555773</v>
      </c>
      <c r="AL110" s="920"/>
      <c r="AM110" s="920"/>
      <c r="AN110" s="920"/>
      <c r="AO110" s="921"/>
      <c r="AP110" s="923">
        <v>25.8</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26379265</v>
      </c>
      <c r="BR110" s="957"/>
      <c r="BS110" s="957"/>
      <c r="BT110" s="957"/>
      <c r="BU110" s="957"/>
      <c r="BV110" s="957">
        <v>26495110</v>
      </c>
      <c r="BW110" s="957"/>
      <c r="BX110" s="957"/>
      <c r="BY110" s="957"/>
      <c r="BZ110" s="957"/>
      <c r="CA110" s="957">
        <v>26852944</v>
      </c>
      <c r="CB110" s="957"/>
      <c r="CC110" s="957"/>
      <c r="CD110" s="957"/>
      <c r="CE110" s="957"/>
      <c r="CF110" s="971">
        <v>271.5</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9507446</v>
      </c>
      <c r="BR112" s="950"/>
      <c r="BS112" s="950"/>
      <c r="BT112" s="950"/>
      <c r="BU112" s="950"/>
      <c r="BV112" s="950">
        <v>9544394</v>
      </c>
      <c r="BW112" s="950"/>
      <c r="BX112" s="950"/>
      <c r="BY112" s="950"/>
      <c r="BZ112" s="950"/>
      <c r="CA112" s="950">
        <v>9492730</v>
      </c>
      <c r="CB112" s="950"/>
      <c r="CC112" s="950"/>
      <c r="CD112" s="950"/>
      <c r="CE112" s="950"/>
      <c r="CF112" s="944">
        <v>96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531056</v>
      </c>
      <c r="AB113" s="964"/>
      <c r="AC113" s="964"/>
      <c r="AD113" s="964"/>
      <c r="AE113" s="965"/>
      <c r="AF113" s="966">
        <v>551378</v>
      </c>
      <c r="AG113" s="964"/>
      <c r="AH113" s="964"/>
      <c r="AI113" s="964"/>
      <c r="AJ113" s="965"/>
      <c r="AK113" s="966">
        <v>569538</v>
      </c>
      <c r="AL113" s="964"/>
      <c r="AM113" s="964"/>
      <c r="AN113" s="964"/>
      <c r="AO113" s="965"/>
      <c r="AP113" s="967">
        <v>5.8</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2701497</v>
      </c>
      <c r="BR113" s="950"/>
      <c r="BS113" s="950"/>
      <c r="BT113" s="950"/>
      <c r="BU113" s="950"/>
      <c r="BV113" s="950">
        <v>2183280</v>
      </c>
      <c r="BW113" s="950"/>
      <c r="BX113" s="950"/>
      <c r="BY113" s="950"/>
      <c r="BZ113" s="950"/>
      <c r="CA113" s="950">
        <v>1668340</v>
      </c>
      <c r="CB113" s="950"/>
      <c r="CC113" s="950"/>
      <c r="CD113" s="950"/>
      <c r="CE113" s="950"/>
      <c r="CF113" s="944">
        <v>16.899999999999999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477800</v>
      </c>
      <c r="AB114" s="989"/>
      <c r="AC114" s="989"/>
      <c r="AD114" s="989"/>
      <c r="AE114" s="990"/>
      <c r="AF114" s="991">
        <v>490573</v>
      </c>
      <c r="AG114" s="989"/>
      <c r="AH114" s="989"/>
      <c r="AI114" s="989"/>
      <c r="AJ114" s="990"/>
      <c r="AK114" s="991">
        <v>508455</v>
      </c>
      <c r="AL114" s="989"/>
      <c r="AM114" s="989"/>
      <c r="AN114" s="989"/>
      <c r="AO114" s="990"/>
      <c r="AP114" s="992">
        <v>5.0999999999999996</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4093019</v>
      </c>
      <c r="BR114" s="950"/>
      <c r="BS114" s="950"/>
      <c r="BT114" s="950"/>
      <c r="BU114" s="950"/>
      <c r="BV114" s="950">
        <v>3831507</v>
      </c>
      <c r="BW114" s="950"/>
      <c r="BX114" s="950"/>
      <c r="BY114" s="950"/>
      <c r="BZ114" s="950"/>
      <c r="CA114" s="950">
        <v>3514060</v>
      </c>
      <c r="CB114" s="950"/>
      <c r="CC114" s="950"/>
      <c r="CD114" s="950"/>
      <c r="CE114" s="950"/>
      <c r="CF114" s="944">
        <v>35.5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84</v>
      </c>
      <c r="AB115" s="964"/>
      <c r="AC115" s="964"/>
      <c r="AD115" s="964"/>
      <c r="AE115" s="965"/>
      <c r="AF115" s="966">
        <v>64</v>
      </c>
      <c r="AG115" s="964"/>
      <c r="AH115" s="964"/>
      <c r="AI115" s="964"/>
      <c r="AJ115" s="965"/>
      <c r="AK115" s="966">
        <v>48</v>
      </c>
      <c r="AL115" s="964"/>
      <c r="AM115" s="964"/>
      <c r="AN115" s="964"/>
      <c r="AO115" s="965"/>
      <c r="AP115" s="967">
        <v>0</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280</v>
      </c>
      <c r="AB116" s="989"/>
      <c r="AC116" s="989"/>
      <c r="AD116" s="989"/>
      <c r="AE116" s="990"/>
      <c r="AF116" s="991">
        <v>489</v>
      </c>
      <c r="AG116" s="989"/>
      <c r="AH116" s="989"/>
      <c r="AI116" s="989"/>
      <c r="AJ116" s="990"/>
      <c r="AK116" s="991">
        <v>228</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3760508</v>
      </c>
      <c r="AB117" s="996"/>
      <c r="AC117" s="996"/>
      <c r="AD117" s="996"/>
      <c r="AE117" s="997"/>
      <c r="AF117" s="995">
        <v>3683140</v>
      </c>
      <c r="AG117" s="996"/>
      <c r="AH117" s="996"/>
      <c r="AI117" s="996"/>
      <c r="AJ117" s="997"/>
      <c r="AK117" s="995">
        <v>3634042</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281</v>
      </c>
      <c r="AG118" s="913"/>
      <c r="AH118" s="913"/>
      <c r="AI118" s="913"/>
      <c r="AJ118" s="914"/>
      <c r="AK118" s="912" t="s">
        <v>280</v>
      </c>
      <c r="AL118" s="913"/>
      <c r="AM118" s="913"/>
      <c r="AN118" s="913"/>
      <c r="AO118" s="914"/>
      <c r="AP118" s="1020" t="s">
        <v>405</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433</v>
      </c>
      <c r="BP118" s="1024"/>
      <c r="BQ118" s="1015">
        <v>42681227</v>
      </c>
      <c r="BR118" s="1016"/>
      <c r="BS118" s="1016"/>
      <c r="BT118" s="1016"/>
      <c r="BU118" s="1016"/>
      <c r="BV118" s="1016">
        <v>42054291</v>
      </c>
      <c r="BW118" s="1016"/>
      <c r="BX118" s="1016"/>
      <c r="BY118" s="1016"/>
      <c r="BZ118" s="1016"/>
      <c r="CA118" s="1016">
        <v>41528074</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3393597</v>
      </c>
      <c r="BR119" s="957"/>
      <c r="BS119" s="957"/>
      <c r="BT119" s="957"/>
      <c r="BU119" s="957"/>
      <c r="BV119" s="957">
        <v>3333879</v>
      </c>
      <c r="BW119" s="957"/>
      <c r="BX119" s="957"/>
      <c r="BY119" s="957"/>
      <c r="BZ119" s="957"/>
      <c r="CA119" s="957">
        <v>3728584</v>
      </c>
      <c r="CB119" s="957"/>
      <c r="CC119" s="957"/>
      <c r="CD119" s="957"/>
      <c r="CE119" s="957"/>
      <c r="CF119" s="971">
        <v>37.700000000000003</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141465</v>
      </c>
      <c r="BR120" s="950"/>
      <c r="BS120" s="950"/>
      <c r="BT120" s="950"/>
      <c r="BU120" s="950"/>
      <c r="BV120" s="950">
        <v>113449</v>
      </c>
      <c r="BW120" s="950"/>
      <c r="BX120" s="950"/>
      <c r="BY120" s="950"/>
      <c r="BZ120" s="950"/>
      <c r="CA120" s="950">
        <v>40061</v>
      </c>
      <c r="CB120" s="950"/>
      <c r="CC120" s="950"/>
      <c r="CD120" s="950"/>
      <c r="CE120" s="950"/>
      <c r="CF120" s="944">
        <v>0.4</v>
      </c>
      <c r="CG120" s="945"/>
      <c r="CH120" s="945"/>
      <c r="CI120" s="945"/>
      <c r="CJ120" s="945"/>
      <c r="CK120" s="1043" t="s">
        <v>439</v>
      </c>
      <c r="CL120" s="1044"/>
      <c r="CM120" s="1044"/>
      <c r="CN120" s="1044"/>
      <c r="CO120" s="1045"/>
      <c r="CP120" s="1051" t="s">
        <v>388</v>
      </c>
      <c r="CQ120" s="1052"/>
      <c r="CR120" s="1052"/>
      <c r="CS120" s="1052"/>
      <c r="CT120" s="1052"/>
      <c r="CU120" s="1052"/>
      <c r="CV120" s="1052"/>
      <c r="CW120" s="1052"/>
      <c r="CX120" s="1052"/>
      <c r="CY120" s="1052"/>
      <c r="CZ120" s="1052"/>
      <c r="DA120" s="1052"/>
      <c r="DB120" s="1052"/>
      <c r="DC120" s="1052"/>
      <c r="DD120" s="1052"/>
      <c r="DE120" s="1052"/>
      <c r="DF120" s="1053"/>
      <c r="DG120" s="956">
        <v>5961414</v>
      </c>
      <c r="DH120" s="957"/>
      <c r="DI120" s="957"/>
      <c r="DJ120" s="957"/>
      <c r="DK120" s="957"/>
      <c r="DL120" s="957">
        <v>5937156</v>
      </c>
      <c r="DM120" s="957"/>
      <c r="DN120" s="957"/>
      <c r="DO120" s="957"/>
      <c r="DP120" s="957"/>
      <c r="DQ120" s="957">
        <v>5983417</v>
      </c>
      <c r="DR120" s="957"/>
      <c r="DS120" s="957"/>
      <c r="DT120" s="957"/>
      <c r="DU120" s="957"/>
      <c r="DV120" s="958">
        <v>60.5</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25143099</v>
      </c>
      <c r="BR121" s="1016"/>
      <c r="BS121" s="1016"/>
      <c r="BT121" s="1016"/>
      <c r="BU121" s="1016"/>
      <c r="BV121" s="1016">
        <v>24913313</v>
      </c>
      <c r="BW121" s="1016"/>
      <c r="BX121" s="1016"/>
      <c r="BY121" s="1016"/>
      <c r="BZ121" s="1016"/>
      <c r="CA121" s="1016">
        <v>24491435</v>
      </c>
      <c r="CB121" s="1016"/>
      <c r="CC121" s="1016"/>
      <c r="CD121" s="1016"/>
      <c r="CE121" s="1016"/>
      <c r="CF121" s="1054">
        <v>247.6</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2077338</v>
      </c>
      <c r="DH121" s="950"/>
      <c r="DI121" s="950"/>
      <c r="DJ121" s="950"/>
      <c r="DK121" s="950"/>
      <c r="DL121" s="950">
        <v>2204235</v>
      </c>
      <c r="DM121" s="950"/>
      <c r="DN121" s="950"/>
      <c r="DO121" s="950"/>
      <c r="DP121" s="950"/>
      <c r="DQ121" s="950">
        <v>2206515</v>
      </c>
      <c r="DR121" s="950"/>
      <c r="DS121" s="950"/>
      <c r="DT121" s="950"/>
      <c r="DU121" s="950"/>
      <c r="DV121" s="951">
        <v>22.3</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442</v>
      </c>
      <c r="BP122" s="1024"/>
      <c r="BQ122" s="1064">
        <v>28678161</v>
      </c>
      <c r="BR122" s="1065"/>
      <c r="BS122" s="1065"/>
      <c r="BT122" s="1065"/>
      <c r="BU122" s="1065"/>
      <c r="BV122" s="1065">
        <v>28360641</v>
      </c>
      <c r="BW122" s="1065"/>
      <c r="BX122" s="1065"/>
      <c r="BY122" s="1065"/>
      <c r="BZ122" s="1065"/>
      <c r="CA122" s="1065">
        <v>28260080</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762493</v>
      </c>
      <c r="DH122" s="950"/>
      <c r="DI122" s="950"/>
      <c r="DJ122" s="950"/>
      <c r="DK122" s="950"/>
      <c r="DL122" s="950">
        <v>730968</v>
      </c>
      <c r="DM122" s="950"/>
      <c r="DN122" s="950"/>
      <c r="DO122" s="950"/>
      <c r="DP122" s="950"/>
      <c r="DQ122" s="950">
        <v>688633</v>
      </c>
      <c r="DR122" s="950"/>
      <c r="DS122" s="950"/>
      <c r="DT122" s="950"/>
      <c r="DU122" s="950"/>
      <c r="DV122" s="951">
        <v>7</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143.6</v>
      </c>
      <c r="BR123" s="1057"/>
      <c r="BS123" s="1057"/>
      <c r="BT123" s="1057"/>
      <c r="BU123" s="1057"/>
      <c r="BV123" s="1057">
        <v>142.30000000000001</v>
      </c>
      <c r="BW123" s="1057"/>
      <c r="BX123" s="1057"/>
      <c r="BY123" s="1057"/>
      <c r="BZ123" s="1057"/>
      <c r="CA123" s="1057">
        <v>134.1</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480147</v>
      </c>
      <c r="DH123" s="989"/>
      <c r="DI123" s="989"/>
      <c r="DJ123" s="989"/>
      <c r="DK123" s="990"/>
      <c r="DL123" s="991">
        <v>463243</v>
      </c>
      <c r="DM123" s="989"/>
      <c r="DN123" s="989"/>
      <c r="DO123" s="989"/>
      <c r="DP123" s="990"/>
      <c r="DQ123" s="991">
        <v>445329</v>
      </c>
      <c r="DR123" s="989"/>
      <c r="DS123" s="989"/>
      <c r="DT123" s="989"/>
      <c r="DU123" s="990"/>
      <c r="DV123" s="992">
        <v>4.5</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226054</v>
      </c>
      <c r="DH124" s="1028"/>
      <c r="DI124" s="1028"/>
      <c r="DJ124" s="1028"/>
      <c r="DK124" s="1029"/>
      <c r="DL124" s="1030">
        <v>208792</v>
      </c>
      <c r="DM124" s="1028"/>
      <c r="DN124" s="1028"/>
      <c r="DO124" s="1028"/>
      <c r="DP124" s="1029"/>
      <c r="DQ124" s="1030">
        <v>168836</v>
      </c>
      <c r="DR124" s="1028"/>
      <c r="DS124" s="1028"/>
      <c r="DT124" s="1028"/>
      <c r="DU124" s="1029"/>
      <c r="DV124" s="1031">
        <v>1.7</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84</v>
      </c>
      <c r="AB127" s="989"/>
      <c r="AC127" s="989"/>
      <c r="AD127" s="989"/>
      <c r="AE127" s="990"/>
      <c r="AF127" s="991">
        <v>64</v>
      </c>
      <c r="AG127" s="989"/>
      <c r="AH127" s="989"/>
      <c r="AI127" s="989"/>
      <c r="AJ127" s="990"/>
      <c r="AK127" s="991">
        <v>48</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13.01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27123</v>
      </c>
      <c r="AB128" s="1120"/>
      <c r="AC128" s="1120"/>
      <c r="AD128" s="1120"/>
      <c r="AE128" s="1121"/>
      <c r="AF128" s="1122">
        <v>24585</v>
      </c>
      <c r="AG128" s="1120"/>
      <c r="AH128" s="1120"/>
      <c r="AI128" s="1120"/>
      <c r="AJ128" s="1121"/>
      <c r="AK128" s="1122">
        <v>25441</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18.010000000000002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12158244</v>
      </c>
      <c r="AB129" s="989"/>
      <c r="AC129" s="989"/>
      <c r="AD129" s="989"/>
      <c r="AE129" s="990"/>
      <c r="AF129" s="991">
        <v>12110320</v>
      </c>
      <c r="AG129" s="989"/>
      <c r="AH129" s="989"/>
      <c r="AI129" s="989"/>
      <c r="AJ129" s="990"/>
      <c r="AK129" s="991">
        <v>12433971</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2408867</v>
      </c>
      <c r="AB130" s="989"/>
      <c r="AC130" s="989"/>
      <c r="AD130" s="989"/>
      <c r="AE130" s="990"/>
      <c r="AF130" s="991">
        <v>2493131</v>
      </c>
      <c r="AG130" s="989"/>
      <c r="AH130" s="989"/>
      <c r="AI130" s="989"/>
      <c r="AJ130" s="990"/>
      <c r="AK130" s="991">
        <v>2541969</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134.1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9749377</v>
      </c>
      <c r="AB131" s="1028"/>
      <c r="AC131" s="1028"/>
      <c r="AD131" s="1028"/>
      <c r="AE131" s="1029"/>
      <c r="AF131" s="1030">
        <v>9617189</v>
      </c>
      <c r="AG131" s="1028"/>
      <c r="AH131" s="1028"/>
      <c r="AI131" s="1028"/>
      <c r="AJ131" s="1029"/>
      <c r="AK131" s="1030">
        <v>9892002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13.58566809</v>
      </c>
      <c r="AB132" s="1134"/>
      <c r="AC132" s="1134"/>
      <c r="AD132" s="1134"/>
      <c r="AE132" s="1135"/>
      <c r="AF132" s="1136">
        <v>12.118135560000001</v>
      </c>
      <c r="AG132" s="1134"/>
      <c r="AH132" s="1134"/>
      <c r="AI132" s="1134"/>
      <c r="AJ132" s="1135"/>
      <c r="AK132" s="1136">
        <v>10.782771779999999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14.6</v>
      </c>
      <c r="AB133" s="1141"/>
      <c r="AC133" s="1141"/>
      <c r="AD133" s="1141"/>
      <c r="AE133" s="1142"/>
      <c r="AF133" s="1140">
        <v>13.1</v>
      </c>
      <c r="AG133" s="1141"/>
      <c r="AH133" s="1141"/>
      <c r="AI133" s="1141"/>
      <c r="AJ133" s="1142"/>
      <c r="AK133" s="1140">
        <v>12.1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3487274</v>
      </c>
      <c r="L9" s="264">
        <v>99619</v>
      </c>
      <c r="M9" s="265">
        <v>88578</v>
      </c>
      <c r="N9" s="266">
        <v>12.5</v>
      </c>
    </row>
    <row r="10" spans="1:16">
      <c r="A10" s="248"/>
      <c r="B10" s="244"/>
      <c r="C10" s="244"/>
      <c r="D10" s="244"/>
      <c r="E10" s="244"/>
      <c r="F10" s="244"/>
      <c r="G10" s="1149" t="s">
        <v>479</v>
      </c>
      <c r="H10" s="1150"/>
      <c r="I10" s="1150"/>
      <c r="J10" s="1151"/>
      <c r="K10" s="267">
        <v>337058</v>
      </c>
      <c r="L10" s="268">
        <v>9629</v>
      </c>
      <c r="M10" s="269">
        <v>7040</v>
      </c>
      <c r="N10" s="270">
        <v>36.799999999999997</v>
      </c>
    </row>
    <row r="11" spans="1:16" ht="13.5" customHeight="1">
      <c r="A11" s="248"/>
      <c r="B11" s="244"/>
      <c r="C11" s="244"/>
      <c r="D11" s="244"/>
      <c r="E11" s="244"/>
      <c r="F11" s="244"/>
      <c r="G11" s="1149" t="s">
        <v>480</v>
      </c>
      <c r="H11" s="1150"/>
      <c r="I11" s="1150"/>
      <c r="J11" s="1151"/>
      <c r="K11" s="267">
        <v>484607</v>
      </c>
      <c r="L11" s="268">
        <v>13844</v>
      </c>
      <c r="M11" s="269">
        <v>8852</v>
      </c>
      <c r="N11" s="270">
        <v>56.4</v>
      </c>
    </row>
    <row r="12" spans="1:16" ht="13.5" customHeight="1">
      <c r="A12" s="248"/>
      <c r="B12" s="244"/>
      <c r="C12" s="244"/>
      <c r="D12" s="244"/>
      <c r="E12" s="244"/>
      <c r="F12" s="244"/>
      <c r="G12" s="1149" t="s">
        <v>481</v>
      </c>
      <c r="H12" s="1150"/>
      <c r="I12" s="1150"/>
      <c r="J12" s="1151"/>
      <c r="K12" s="267">
        <v>27184</v>
      </c>
      <c r="L12" s="268">
        <v>777</v>
      </c>
      <c r="M12" s="269">
        <v>853</v>
      </c>
      <c r="N12" s="270">
        <v>-8.9</v>
      </c>
    </row>
    <row r="13" spans="1:16" ht="13.5" customHeight="1">
      <c r="A13" s="248"/>
      <c r="B13" s="244"/>
      <c r="C13" s="244"/>
      <c r="D13" s="244"/>
      <c r="E13" s="244"/>
      <c r="F13" s="244"/>
      <c r="G13" s="1149" t="s">
        <v>482</v>
      </c>
      <c r="H13" s="1150"/>
      <c r="I13" s="1150"/>
      <c r="J13" s="1151"/>
      <c r="K13" s="267" t="s">
        <v>483</v>
      </c>
      <c r="L13" s="268" t="s">
        <v>483</v>
      </c>
      <c r="M13" s="269">
        <v>12</v>
      </c>
      <c r="N13" s="270" t="s">
        <v>483</v>
      </c>
    </row>
    <row r="14" spans="1:16" ht="13.5" customHeight="1">
      <c r="A14" s="248"/>
      <c r="B14" s="244"/>
      <c r="C14" s="244"/>
      <c r="D14" s="244"/>
      <c r="E14" s="244"/>
      <c r="F14" s="244"/>
      <c r="G14" s="1149" t="s">
        <v>484</v>
      </c>
      <c r="H14" s="1150"/>
      <c r="I14" s="1150"/>
      <c r="J14" s="1151"/>
      <c r="K14" s="267">
        <v>206020</v>
      </c>
      <c r="L14" s="268">
        <v>5885</v>
      </c>
      <c r="M14" s="269">
        <v>4061</v>
      </c>
      <c r="N14" s="270">
        <v>44.9</v>
      </c>
    </row>
    <row r="15" spans="1:16" ht="13.5" customHeight="1">
      <c r="A15" s="248"/>
      <c r="B15" s="244"/>
      <c r="C15" s="244"/>
      <c r="D15" s="244"/>
      <c r="E15" s="244"/>
      <c r="F15" s="244"/>
      <c r="G15" s="1149" t="s">
        <v>485</v>
      </c>
      <c r="H15" s="1150"/>
      <c r="I15" s="1150"/>
      <c r="J15" s="1151"/>
      <c r="K15" s="267">
        <v>20896</v>
      </c>
      <c r="L15" s="268">
        <v>597</v>
      </c>
      <c r="M15" s="269">
        <v>2096</v>
      </c>
      <c r="N15" s="270">
        <v>-71.5</v>
      </c>
    </row>
    <row r="16" spans="1:16">
      <c r="A16" s="248"/>
      <c r="B16" s="244"/>
      <c r="C16" s="244"/>
      <c r="D16" s="244"/>
      <c r="E16" s="244"/>
      <c r="F16" s="244"/>
      <c r="G16" s="1152" t="s">
        <v>486</v>
      </c>
      <c r="H16" s="1153"/>
      <c r="I16" s="1153"/>
      <c r="J16" s="1154"/>
      <c r="K16" s="268">
        <v>-393087</v>
      </c>
      <c r="L16" s="268">
        <v>-11229</v>
      </c>
      <c r="M16" s="269">
        <v>-9609</v>
      </c>
      <c r="N16" s="270">
        <v>16.899999999999999</v>
      </c>
    </row>
    <row r="17" spans="1:16">
      <c r="A17" s="248"/>
      <c r="B17" s="244"/>
      <c r="C17" s="244"/>
      <c r="D17" s="244"/>
      <c r="E17" s="244"/>
      <c r="F17" s="244"/>
      <c r="G17" s="1152" t="s">
        <v>164</v>
      </c>
      <c r="H17" s="1153"/>
      <c r="I17" s="1153"/>
      <c r="J17" s="1154"/>
      <c r="K17" s="268">
        <v>4169952</v>
      </c>
      <c r="L17" s="268">
        <v>119121</v>
      </c>
      <c r="M17" s="269">
        <v>101883</v>
      </c>
      <c r="N17" s="270">
        <v>16.899999999999999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11.54</v>
      </c>
      <c r="L21" s="281">
        <v>9.81</v>
      </c>
      <c r="M21" s="282">
        <v>1.73</v>
      </c>
      <c r="N21" s="249"/>
      <c r="O21" s="283"/>
      <c r="P21" s="279"/>
    </row>
    <row r="22" spans="1:16" s="284" customFormat="1">
      <c r="A22" s="279"/>
      <c r="B22" s="249"/>
      <c r="C22" s="249"/>
      <c r="D22" s="249"/>
      <c r="E22" s="249"/>
      <c r="F22" s="249"/>
      <c r="G22" s="1144" t="s">
        <v>492</v>
      </c>
      <c r="H22" s="1145"/>
      <c r="I22" s="1145"/>
      <c r="J22" s="1146"/>
      <c r="K22" s="285">
        <v>94.3</v>
      </c>
      <c r="L22" s="286">
        <v>97.8</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2555773</v>
      </c>
      <c r="L32" s="294">
        <v>73010</v>
      </c>
      <c r="M32" s="295">
        <v>68295</v>
      </c>
      <c r="N32" s="296">
        <v>6.9</v>
      </c>
    </row>
    <row r="33" spans="1:16" ht="13.5" customHeight="1">
      <c r="A33" s="248"/>
      <c r="B33" s="244"/>
      <c r="C33" s="244"/>
      <c r="D33" s="244"/>
      <c r="E33" s="244"/>
      <c r="F33" s="244"/>
      <c r="G33" s="1160" t="s">
        <v>497</v>
      </c>
      <c r="H33" s="1161"/>
      <c r="I33" s="1161"/>
      <c r="J33" s="1162"/>
      <c r="K33" s="294" t="s">
        <v>483</v>
      </c>
      <c r="L33" s="294" t="s">
        <v>483</v>
      </c>
      <c r="M33" s="295" t="s">
        <v>483</v>
      </c>
      <c r="N33" s="296" t="s">
        <v>483</v>
      </c>
    </row>
    <row r="34" spans="1:16" ht="27" customHeight="1">
      <c r="A34" s="248"/>
      <c r="B34" s="244"/>
      <c r="C34" s="244"/>
      <c r="D34" s="244"/>
      <c r="E34" s="244"/>
      <c r="F34" s="244"/>
      <c r="G34" s="1160" t="s">
        <v>498</v>
      </c>
      <c r="H34" s="1161"/>
      <c r="I34" s="1161"/>
      <c r="J34" s="1162"/>
      <c r="K34" s="294" t="s">
        <v>483</v>
      </c>
      <c r="L34" s="294" t="s">
        <v>483</v>
      </c>
      <c r="M34" s="295">
        <v>20</v>
      </c>
      <c r="N34" s="296" t="s">
        <v>483</v>
      </c>
    </row>
    <row r="35" spans="1:16" ht="27" customHeight="1">
      <c r="A35" s="248"/>
      <c r="B35" s="244"/>
      <c r="C35" s="244"/>
      <c r="D35" s="244"/>
      <c r="E35" s="244"/>
      <c r="F35" s="244"/>
      <c r="G35" s="1160" t="s">
        <v>499</v>
      </c>
      <c r="H35" s="1161"/>
      <c r="I35" s="1161"/>
      <c r="J35" s="1162"/>
      <c r="K35" s="294">
        <v>569538</v>
      </c>
      <c r="L35" s="294">
        <v>16270</v>
      </c>
      <c r="M35" s="295">
        <v>17270</v>
      </c>
      <c r="N35" s="296">
        <v>-5.8</v>
      </c>
    </row>
    <row r="36" spans="1:16" ht="27" customHeight="1">
      <c r="A36" s="248"/>
      <c r="B36" s="244"/>
      <c r="C36" s="244"/>
      <c r="D36" s="244"/>
      <c r="E36" s="244"/>
      <c r="F36" s="244"/>
      <c r="G36" s="1160" t="s">
        <v>500</v>
      </c>
      <c r="H36" s="1161"/>
      <c r="I36" s="1161"/>
      <c r="J36" s="1162"/>
      <c r="K36" s="294">
        <v>508455</v>
      </c>
      <c r="L36" s="294">
        <v>14525</v>
      </c>
      <c r="M36" s="295">
        <v>2908</v>
      </c>
      <c r="N36" s="296">
        <v>399.5</v>
      </c>
    </row>
    <row r="37" spans="1:16" ht="13.5" customHeight="1">
      <c r="A37" s="248"/>
      <c r="B37" s="244"/>
      <c r="C37" s="244"/>
      <c r="D37" s="244"/>
      <c r="E37" s="244"/>
      <c r="F37" s="244"/>
      <c r="G37" s="1160" t="s">
        <v>501</v>
      </c>
      <c r="H37" s="1161"/>
      <c r="I37" s="1161"/>
      <c r="J37" s="1162"/>
      <c r="K37" s="294">
        <v>48</v>
      </c>
      <c r="L37" s="294">
        <v>1</v>
      </c>
      <c r="M37" s="295">
        <v>1444</v>
      </c>
      <c r="N37" s="296">
        <v>-99.9</v>
      </c>
    </row>
    <row r="38" spans="1:16" ht="27" customHeight="1">
      <c r="A38" s="248"/>
      <c r="B38" s="244"/>
      <c r="C38" s="244"/>
      <c r="D38" s="244"/>
      <c r="E38" s="244"/>
      <c r="F38" s="244"/>
      <c r="G38" s="1163" t="s">
        <v>502</v>
      </c>
      <c r="H38" s="1164"/>
      <c r="I38" s="1164"/>
      <c r="J38" s="1165"/>
      <c r="K38" s="297">
        <v>228</v>
      </c>
      <c r="L38" s="297">
        <v>7</v>
      </c>
      <c r="M38" s="298">
        <v>7</v>
      </c>
      <c r="N38" s="299">
        <v>0</v>
      </c>
      <c r="O38" s="293"/>
    </row>
    <row r="39" spans="1:16">
      <c r="A39" s="248"/>
      <c r="B39" s="244"/>
      <c r="C39" s="244"/>
      <c r="D39" s="244"/>
      <c r="E39" s="244"/>
      <c r="F39" s="244"/>
      <c r="G39" s="1163" t="s">
        <v>503</v>
      </c>
      <c r="H39" s="1164"/>
      <c r="I39" s="1164"/>
      <c r="J39" s="1165"/>
      <c r="K39" s="300">
        <v>-25441</v>
      </c>
      <c r="L39" s="300">
        <v>-727</v>
      </c>
      <c r="M39" s="301">
        <v>-4412</v>
      </c>
      <c r="N39" s="302">
        <v>-83.5</v>
      </c>
      <c r="O39" s="293"/>
    </row>
    <row r="40" spans="1:16" ht="27" customHeight="1">
      <c r="A40" s="248"/>
      <c r="B40" s="244"/>
      <c r="C40" s="244"/>
      <c r="D40" s="244"/>
      <c r="E40" s="244"/>
      <c r="F40" s="244"/>
      <c r="G40" s="1160" t="s">
        <v>504</v>
      </c>
      <c r="H40" s="1161"/>
      <c r="I40" s="1161"/>
      <c r="J40" s="1162"/>
      <c r="K40" s="300">
        <v>-2541969</v>
      </c>
      <c r="L40" s="300">
        <v>-72615</v>
      </c>
      <c r="M40" s="301">
        <v>-58381</v>
      </c>
      <c r="N40" s="302">
        <v>24.4</v>
      </c>
      <c r="O40" s="293"/>
    </row>
    <row r="41" spans="1:16">
      <c r="A41" s="248"/>
      <c r="B41" s="244"/>
      <c r="C41" s="244"/>
      <c r="D41" s="244"/>
      <c r="E41" s="244"/>
      <c r="F41" s="244"/>
      <c r="G41" s="1166" t="s">
        <v>275</v>
      </c>
      <c r="H41" s="1167"/>
      <c r="I41" s="1167"/>
      <c r="J41" s="1168"/>
      <c r="K41" s="294">
        <v>1066632</v>
      </c>
      <c r="L41" s="300">
        <v>30470</v>
      </c>
      <c r="M41" s="301">
        <v>27153</v>
      </c>
      <c r="N41" s="302">
        <v>12.2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2401007</v>
      </c>
      <c r="J51" s="320">
        <v>66968</v>
      </c>
      <c r="K51" s="321">
        <v>-42.7</v>
      </c>
      <c r="L51" s="322">
        <v>67201</v>
      </c>
      <c r="M51" s="323">
        <v>-14.6</v>
      </c>
      <c r="N51" s="324">
        <v>-28.1</v>
      </c>
    </row>
    <row r="52" spans="1:14">
      <c r="A52" s="248"/>
      <c r="B52" s="244"/>
      <c r="C52" s="244"/>
      <c r="D52" s="244"/>
      <c r="E52" s="244"/>
      <c r="F52" s="244"/>
      <c r="G52" s="325"/>
      <c r="H52" s="326" t="s">
        <v>515</v>
      </c>
      <c r="I52" s="327">
        <v>1377404</v>
      </c>
      <c r="J52" s="328">
        <v>38418</v>
      </c>
      <c r="K52" s="329">
        <v>-30.6</v>
      </c>
      <c r="L52" s="330">
        <v>35210</v>
      </c>
      <c r="M52" s="331">
        <v>-7.6</v>
      </c>
      <c r="N52" s="332">
        <v>-23</v>
      </c>
    </row>
    <row r="53" spans="1:14">
      <c r="A53" s="248"/>
      <c r="B53" s="244"/>
      <c r="C53" s="244"/>
      <c r="D53" s="244"/>
      <c r="E53" s="244"/>
      <c r="F53" s="244"/>
      <c r="G53" s="310" t="s">
        <v>516</v>
      </c>
      <c r="H53" s="311"/>
      <c r="I53" s="319">
        <v>3128299</v>
      </c>
      <c r="J53" s="320">
        <v>87713</v>
      </c>
      <c r="K53" s="321">
        <v>31</v>
      </c>
      <c r="L53" s="322">
        <v>75709</v>
      </c>
      <c r="M53" s="323">
        <v>12.7</v>
      </c>
      <c r="N53" s="324">
        <v>18.3</v>
      </c>
    </row>
    <row r="54" spans="1:14">
      <c r="A54" s="248"/>
      <c r="B54" s="244"/>
      <c r="C54" s="244"/>
      <c r="D54" s="244"/>
      <c r="E54" s="244"/>
      <c r="F54" s="244"/>
      <c r="G54" s="325"/>
      <c r="H54" s="326" t="s">
        <v>515</v>
      </c>
      <c r="I54" s="327">
        <v>1399342</v>
      </c>
      <c r="J54" s="328">
        <v>39236</v>
      </c>
      <c r="K54" s="329">
        <v>2.1</v>
      </c>
      <c r="L54" s="330">
        <v>35212</v>
      </c>
      <c r="M54" s="331">
        <v>0</v>
      </c>
      <c r="N54" s="332">
        <v>2.1</v>
      </c>
    </row>
    <row r="55" spans="1:14">
      <c r="A55" s="248"/>
      <c r="B55" s="244"/>
      <c r="C55" s="244"/>
      <c r="D55" s="244"/>
      <c r="E55" s="244"/>
      <c r="F55" s="244"/>
      <c r="G55" s="310" t="s">
        <v>517</v>
      </c>
      <c r="H55" s="311"/>
      <c r="I55" s="319">
        <v>4884413</v>
      </c>
      <c r="J55" s="320">
        <v>136991</v>
      </c>
      <c r="K55" s="321">
        <v>56.2</v>
      </c>
      <c r="L55" s="322">
        <v>90961</v>
      </c>
      <c r="M55" s="323">
        <v>20.100000000000001</v>
      </c>
      <c r="N55" s="324">
        <v>36.1</v>
      </c>
    </row>
    <row r="56" spans="1:14">
      <c r="A56" s="248"/>
      <c r="B56" s="244"/>
      <c r="C56" s="244"/>
      <c r="D56" s="244"/>
      <c r="E56" s="244"/>
      <c r="F56" s="244"/>
      <c r="G56" s="325"/>
      <c r="H56" s="326" t="s">
        <v>515</v>
      </c>
      <c r="I56" s="327">
        <v>1234901</v>
      </c>
      <c r="J56" s="328">
        <v>34635</v>
      </c>
      <c r="K56" s="329">
        <v>-11.7</v>
      </c>
      <c r="L56" s="330">
        <v>37720</v>
      </c>
      <c r="M56" s="331">
        <v>7.1</v>
      </c>
      <c r="N56" s="332">
        <v>-18.8</v>
      </c>
    </row>
    <row r="57" spans="1:14">
      <c r="A57" s="248"/>
      <c r="B57" s="244"/>
      <c r="C57" s="244"/>
      <c r="D57" s="244"/>
      <c r="E57" s="244"/>
      <c r="F57" s="244"/>
      <c r="G57" s="310" t="s">
        <v>518</v>
      </c>
      <c r="H57" s="311"/>
      <c r="I57" s="319">
        <v>4333405</v>
      </c>
      <c r="J57" s="320">
        <v>122409</v>
      </c>
      <c r="K57" s="321">
        <v>-10.6</v>
      </c>
      <c r="L57" s="322">
        <v>106614</v>
      </c>
      <c r="M57" s="323">
        <v>17.2</v>
      </c>
      <c r="N57" s="324">
        <v>-27.8</v>
      </c>
    </row>
    <row r="58" spans="1:14">
      <c r="A58" s="248"/>
      <c r="B58" s="244"/>
      <c r="C58" s="244"/>
      <c r="D58" s="244"/>
      <c r="E58" s="244"/>
      <c r="F58" s="244"/>
      <c r="G58" s="325"/>
      <c r="H58" s="326" t="s">
        <v>515</v>
      </c>
      <c r="I58" s="327">
        <v>2086997</v>
      </c>
      <c r="J58" s="328">
        <v>58953</v>
      </c>
      <c r="K58" s="329">
        <v>70.2</v>
      </c>
      <c r="L58" s="330">
        <v>45545</v>
      </c>
      <c r="M58" s="331">
        <v>20.7</v>
      </c>
      <c r="N58" s="332">
        <v>49.5</v>
      </c>
    </row>
    <row r="59" spans="1:14">
      <c r="A59" s="248"/>
      <c r="B59" s="244"/>
      <c r="C59" s="244"/>
      <c r="D59" s="244"/>
      <c r="E59" s="244"/>
      <c r="F59" s="244"/>
      <c r="G59" s="310" t="s">
        <v>519</v>
      </c>
      <c r="H59" s="311"/>
      <c r="I59" s="319">
        <v>3728685</v>
      </c>
      <c r="J59" s="320">
        <v>106516</v>
      </c>
      <c r="K59" s="321">
        <v>-13</v>
      </c>
      <c r="L59" s="322">
        <v>85459</v>
      </c>
      <c r="M59" s="323">
        <v>-19.8</v>
      </c>
      <c r="N59" s="324">
        <v>6.8</v>
      </c>
    </row>
    <row r="60" spans="1:14">
      <c r="A60" s="248"/>
      <c r="B60" s="244"/>
      <c r="C60" s="244"/>
      <c r="D60" s="244"/>
      <c r="E60" s="244"/>
      <c r="F60" s="244"/>
      <c r="G60" s="325"/>
      <c r="H60" s="326" t="s">
        <v>515</v>
      </c>
      <c r="I60" s="333">
        <v>1806744</v>
      </c>
      <c r="J60" s="328">
        <v>51612</v>
      </c>
      <c r="K60" s="329">
        <v>-12.5</v>
      </c>
      <c r="L60" s="330">
        <v>44378</v>
      </c>
      <c r="M60" s="331">
        <v>-2.6</v>
      </c>
      <c r="N60" s="332">
        <v>-9.9</v>
      </c>
    </row>
    <row r="61" spans="1:14">
      <c r="A61" s="248"/>
      <c r="B61" s="244"/>
      <c r="C61" s="244"/>
      <c r="D61" s="244"/>
      <c r="E61" s="244"/>
      <c r="F61" s="244"/>
      <c r="G61" s="310" t="s">
        <v>520</v>
      </c>
      <c r="H61" s="334"/>
      <c r="I61" s="335">
        <v>3695162</v>
      </c>
      <c r="J61" s="336">
        <v>104119</v>
      </c>
      <c r="K61" s="337">
        <v>4.2</v>
      </c>
      <c r="L61" s="338">
        <v>85189</v>
      </c>
      <c r="M61" s="339">
        <v>3.1</v>
      </c>
      <c r="N61" s="324">
        <v>1.1000000000000001</v>
      </c>
    </row>
    <row r="62" spans="1:14">
      <c r="A62" s="248"/>
      <c r="B62" s="244"/>
      <c r="C62" s="244"/>
      <c r="D62" s="244"/>
      <c r="E62" s="244"/>
      <c r="F62" s="244"/>
      <c r="G62" s="325"/>
      <c r="H62" s="326" t="s">
        <v>515</v>
      </c>
      <c r="I62" s="327">
        <v>1581078</v>
      </c>
      <c r="J62" s="328">
        <v>44571</v>
      </c>
      <c r="K62" s="329">
        <v>3.5</v>
      </c>
      <c r="L62" s="330">
        <v>39613</v>
      </c>
      <c r="M62" s="331">
        <v>3.5</v>
      </c>
      <c r="N62" s="332">
        <v>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2.92</v>
      </c>
      <c r="G47" s="12">
        <v>2.91</v>
      </c>
      <c r="H47" s="12">
        <v>2.88</v>
      </c>
      <c r="I47" s="12">
        <v>2.9</v>
      </c>
      <c r="J47" s="13">
        <v>2.82</v>
      </c>
    </row>
    <row r="48" spans="2:10" ht="57.75" customHeight="1">
      <c r="B48" s="14"/>
      <c r="C48" s="1171" t="s">
        <v>4</v>
      </c>
      <c r="D48" s="1171"/>
      <c r="E48" s="1172"/>
      <c r="F48" s="15">
        <v>2.59</v>
      </c>
      <c r="G48" s="16">
        <v>1.21</v>
      </c>
      <c r="H48" s="16">
        <v>0.03</v>
      </c>
      <c r="I48" s="16">
        <v>2.8</v>
      </c>
      <c r="J48" s="17">
        <v>3.64</v>
      </c>
    </row>
    <row r="49" spans="2:10" ht="57.75" customHeight="1" thickBot="1">
      <c r="B49" s="18"/>
      <c r="C49" s="1173" t="s">
        <v>5</v>
      </c>
      <c r="D49" s="1173"/>
      <c r="E49" s="1174"/>
      <c r="F49" s="19">
        <v>0.61</v>
      </c>
      <c r="G49" s="20">
        <v>3.01</v>
      </c>
      <c r="H49" s="20" t="s">
        <v>527</v>
      </c>
      <c r="I49" s="20">
        <v>2.79</v>
      </c>
      <c r="J49" s="21">
        <v>0.94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2017-05-22T06:40:03Z</cp:lastPrinted>
  <dcterms:created xsi:type="dcterms:W3CDTF">2017-02-15T22:14:40Z</dcterms:created>
  <dcterms:modified xsi:type="dcterms:W3CDTF">2017-05-24T13:23:48Z</dcterms:modified>
</cp:coreProperties>
</file>