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tabRatio="9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c r="BG36"/>
  <c r="BG35"/>
  <c r="BG34"/>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W43" l="1"/>
  <c r="BE43"/>
  <c r="AM43"/>
  <c r="U43"/>
  <c r="C43"/>
  <c r="BW42"/>
  <c r="BE42"/>
  <c r="AM42"/>
  <c r="U42"/>
  <c r="C42"/>
  <c r="BW41"/>
  <c r="BE41"/>
  <c r="AM41"/>
  <c r="U41"/>
  <c r="C41"/>
  <c r="BW40"/>
  <c r="BE40"/>
  <c r="AM40"/>
  <c r="U40"/>
  <c r="C40"/>
  <c r="BW39"/>
  <c r="BE39"/>
  <c r="AM39"/>
  <c r="U39"/>
  <c r="C39"/>
  <c r="BE38"/>
  <c r="AM38"/>
  <c r="AM37"/>
  <c r="AM36"/>
  <c r="CO34"/>
  <c r="CO35" s="1"/>
  <c r="CO36" s="1"/>
  <c r="CO37" s="1"/>
  <c r="CO38" s="1"/>
  <c r="CO39" s="1"/>
  <c r="CO40" s="1"/>
  <c r="CO41" s="1"/>
  <c r="CO42" s="1"/>
  <c r="CO43" s="1"/>
  <c r="BW34"/>
  <c r="BW35" s="1"/>
  <c r="BW36" s="1"/>
  <c r="BW37" s="1"/>
  <c r="BW38" s="1"/>
  <c r="C34"/>
  <c r="C35" l="1"/>
  <c r="C36" s="1"/>
  <c r="C37" s="1"/>
  <c r="C38"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U36" s="1"/>
  <c r="U37" s="1"/>
  <c r="U38" s="1"/>
  <c r="BE34" l="1"/>
  <c r="BE35" s="1"/>
  <c r="BE36" s="1"/>
  <c r="BE37" s="1"/>
  <c r="AM34"/>
  <c r="AM35" s="1"/>
</calcChain>
</file>

<file path=xl/sharedStrings.xml><?xml version="1.0" encoding="utf-8"?>
<sst xmlns="http://schemas.openxmlformats.org/spreadsheetml/2006/main" count="1069" uniqueCount="587">
  <si>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</si>
  <si>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</si>
  <si>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</si>
  <si>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</si>
  <si>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</si>
  <si>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</si>
  <si>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</si>
  <si>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</si>
  <si>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</si>
  <si>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</si>
  <si>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</si>
  <si>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</si>
  <si>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</si>
  <si>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</si>
  <si>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</si>
  <si>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</si>
  <si>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</si>
  <si>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</si>
  <si>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</si>
  <si>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</si>
  <si>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</si>
  <si>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</si>
  <si>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</si>
  <si>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</si>
  <si>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</si>
  <si>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</si>
  <si>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</si>
  <si>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</si>
  <si>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</si>
  <si>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</si>
  <si>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</si>
  <si>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</si>
  <si>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</si>
  <si>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</si>
  <si>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</si>
  <si>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</si>
  <si>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</si>
  <si>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</si>
  <si>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</si>
  <si>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</si>
  <si>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</si>
  <si>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</si>
  <si>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</si>
  <si>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</si>
  <si>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</si>
  <si>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</si>
  <si>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</si>
  <si>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</si>
  <si>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</si>
  <si>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</si>
  <si>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</si>
  <si>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</si>
  <si>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</si>
  <si>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</si>
  <si>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</si>
  <si>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</si>
  <si>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</si>
  <si>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</si>
  <si>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</si>
  <si>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</si>
  <si>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</si>
  <si>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</si>
  <si>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</si>
  <si>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</si>
  <si>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</si>
  <si>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</si>
  <si>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</si>
  <si>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</si>
  <si>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</si>
  <si>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</si>
  <si>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</si>
  <si>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</si>
  <si>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</si>
  <si>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</si>
  <si>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</si>
  <si>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</si>
  <si>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</si>
  <si>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</si>
  <si>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</si>
  <si>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</si>
  <si>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</si>
  <si>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</si>
  <si>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</si>
  <si>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</si>
  <si>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</si>
  <si>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</si>
  <si>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</si>
  <si>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</si>
  <si>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</si>
  <si>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</si>
  <si>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</si>
  <si>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</si>
  <si>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</si>
  <si>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</si>
  <si>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</si>
  <si>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</si>
  <si>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</si>
  <si>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</si>
  <si>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</si>
  <si>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</si>
  <si>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</si>
  <si>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</si>
  <si>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</si>
  <si>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</si>
  <si>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</si>
  <si>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</si>
  <si>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</si>
  <si>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</si>
  <si>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</si>
  <si>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</si>
  <si>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</si>
  <si>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</si>
  <si>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</si>
  <si>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</si>
  <si>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</si>
  <si>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</si>
  <si>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</si>
  <si>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</si>
  <si>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</si>
  <si>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</si>
  <si>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</si>
  <si>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</si>
  <si>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</si>
  <si>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</si>
  <si>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</si>
  <si>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</si>
  <si>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</si>
  <si>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</si>
  <si>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</si>
  <si>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</si>
  <si>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</si>
  <si>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</si>
  <si>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国民宿舎運営事業特別会計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</si>
  <si>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</si>
  <si>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</si>
  <si>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</si>
  <si>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</si>
  <si>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</si>
  <si>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</si>
  <si>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</si>
  <si>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</si>
  <si>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</si>
  <si>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</si>
  <si>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</si>
  <si>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</si>
  <si>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</si>
  <si>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</si>
  <si>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</si>
  <si>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</si>
  <si>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</si>
  <si>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</si>
  <si>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</si>
  <si>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</si>
  <si>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</si>
  <si>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</si>
  <si>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</si>
  <si>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</si>
  <si>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</si>
  <si>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</si>
  <si>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</si>
  <si>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</si>
  <si>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</si>
  <si>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</si>
  <si>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</si>
  <si>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</si>
  <si>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</si>
  <si>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</si>
  <si>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</si>
  <si>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</si>
  <si>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</si>
  <si>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</si>
  <si>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</si>
  <si>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</si>
  <si>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</si>
  <si>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</si>
  <si>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</si>
  <si>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</si>
  <si>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</si>
  <si>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</si>
  <si>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</si>
  <si>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</si>
  <si>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</si>
  <si>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</si>
  <si>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</si>
  <si>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</si>
  <si>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</si>
  <si>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</si>
  <si>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</si>
  <si>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</si>
  <si>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</si>
  <si>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</si>
  <si>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</si>
  <si>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高知県高知市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</si>
  <si>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</si>
  <si>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</si>
  <si>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</si>
  <si>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</si>
  <si>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</si>
  <si>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</si>
  <si>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</si>
  <si>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</si>
  <si>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</si>
  <si>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</si>
  <si>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</si>
  <si>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</si>
  <si>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</si>
  <si>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</si>
  <si>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</si>
  <si>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</si>
  <si>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</si>
  <si>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</si>
  <si>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</si>
  <si>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</si>
  <si>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</si>
  <si>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</si>
  <si>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</si>
  <si>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</si>
  <si>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</si>
  <si>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</si>
  <si>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</si>
  <si>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</si>
  <si>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</si>
  <si>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</si>
  <si>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</si>
  <si>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</si>
  <si>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</si>
  <si>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</si>
  <si>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</si>
  <si>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</si>
  <si>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</si>
  <si>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</si>
  <si>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</si>
  <si>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</si>
  <si>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</si>
  <si>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</si>
  <si>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</si>
  <si>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</si>
  <si>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</si>
  <si>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</si>
  <si>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</si>
  <si>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</si>
  <si>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</si>
  <si>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</si>
  <si>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</si>
  <si>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</si>
  <si>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</si>
  <si>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</si>
  <si>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</si>
  <si>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</si>
  <si>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</si>
  <si>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</si>
  <si>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</si>
  <si>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</si>
  <si>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</si>
  <si>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</si>
  <si>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</si>
  <si>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</si>
  <si>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</si>
  <si>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</si>
  <si>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</si>
  <si>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</si>
  <si>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</si>
  <si>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</si>
  <si>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</si>
  <si>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</si>
  <si>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</si>
  <si>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</si>
  <si>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</si>
  <si>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</si>
  <si>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</si>
  <si>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</si>
  <si>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</si>
  <si>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</si>
  <si>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</si>
  <si>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</si>
  <si>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</si>
  <si>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</si>
  <si>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</si>
  <si>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</si>
  <si>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</si>
  <si>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</si>
  <si>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</si>
  <si>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</si>
  <si>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</si>
  <si>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</si>
  <si>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</si>
  <si>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</si>
  <si>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</si>
  <si>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</si>
  <si>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</si>
  <si>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</si>
  <si>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</si>
  <si>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</si>
  <si>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</si>
  <si>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</si>
  <si>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</si>
  <si>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</si>
  <si>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</si>
  <si>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</si>
  <si>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</si>
  <si>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</si>
  <si>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</si>
  <si>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</si>
  <si>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</si>
  <si>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</si>
  <si>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</si>
  <si>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</si>
  <si>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</si>
  <si>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</si>
  <si>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</si>
  <si>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</si>
  <si>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</si>
  <si>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</si>
  <si>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</si>
  <si>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</si>
  <si>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</si>
  <si>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</si>
  <si>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</si>
  <si>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</si>
  <si>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</si>
  <si>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</si>
  <si>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</si>
  <si>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</si>
  <si>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</si>
  <si>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</si>
  <si>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</si>
  <si>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</si>
  <si>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</si>
  <si>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</si>
  <si>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</si>
  <si>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</si>
  <si>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</si>
  <si>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</si>
  <si>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</si>
  <si>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</si>
  <si>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</si>
  <si>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</si>
  <si>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</si>
  <si>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</si>
  <si>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</si>
  <si>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高知県高知市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</si>
  <si>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</si>
  <si>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</si>
  <si>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</si>
  <si>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</si>
  <si>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</si>
  <si>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</si>
  <si>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</si>
  <si>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</si>
  <si>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</si>
  <si>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</si>
  <si>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</si>
  <si>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</si>
  <si>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</si>
  <si>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</si>
  <si>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</si>
  <si>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</si>
  <si>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</si>
  <si>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</si>
  <si>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</si>
  <si>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</si>
  <si>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</si>
  <si>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住宅新築資金等貸付事業特別会計</t>
    <phoneticPr fontId="5"/>
  </si>
  <si>
    <t>母子父子寡婦福祉資金貸付事業特別会計</t>
    <phoneticPr fontId="5"/>
  </si>
  <si>
    <t>土地区画整理事業清算金特別会計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</si>
  <si>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</si>
  <si>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</si>
  <si>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</si>
  <si>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</si>
  <si>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</si>
  <si>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</si>
  <si>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</si>
  <si>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</si>
  <si>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</si>
  <si>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</si>
  <si>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</si>
  <si>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</si>
  <si>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</si>
  <si>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</si>
  <si>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</si>
  <si>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</si>
  <si>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</si>
  <si>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</si>
  <si>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</si>
  <si>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</si>
  <si>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</si>
  <si>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卸売市場事業特別会計</t>
    <phoneticPr fontId="5"/>
  </si>
  <si>
    <t>法非適用企業</t>
    <phoneticPr fontId="5"/>
  </si>
  <si>
    <t>国民宿舎運営事業特別会計</t>
    <phoneticPr fontId="5"/>
  </si>
  <si>
    <t>農業集落排水事業特別会計</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</si>
  <si>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</si>
  <si>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</si>
  <si>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</si>
  <si>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</si>
  <si>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</si>
  <si>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</si>
  <si>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</si>
  <si>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</si>
  <si>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</si>
  <si>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</si>
  <si>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</si>
  <si>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</si>
  <si>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</si>
  <si>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</si>
  <si>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</si>
  <si>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</si>
  <si>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</si>
  <si>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</si>
  <si>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</si>
  <si>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</si>
  <si>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</si>
  <si>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</si>
  <si>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</si>
  <si>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</si>
  <si>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</si>
  <si>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</si>
  <si>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</si>
  <si>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</si>
  <si>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</si>
  <si>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</si>
  <si>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</si>
  <si>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</si>
  <si>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</si>
  <si>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</si>
  <si>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</si>
  <si>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</si>
  <si>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</si>
  <si>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</si>
  <si>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</si>
  <si>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</si>
  <si>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</si>
  <si>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</si>
  <si>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</si>
  <si>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</si>
  <si>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</si>
  <si>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</si>
  <si>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</si>
  <si>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</si>
  <si>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</si>
  <si>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</si>
  <si>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</si>
  <si>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</si>
  <si>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</si>
  <si>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</si>
  <si>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</si>
  <si>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</si>
  <si>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</si>
  <si>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</si>
  <si>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</si>
  <si>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</si>
  <si>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</si>
  <si>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</si>
  <si>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</si>
  <si>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</si>
  <si>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</si>
  <si>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</si>
  <si>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</si>
  <si>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</si>
  <si>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</si>
  <si>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</si>
  <si>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</si>
  <si>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</si>
  <si>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</si>
  <si>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</si>
  <si>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</si>
  <si>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</si>
  <si>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</si>
  <si>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</si>
  <si>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</si>
  <si>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</si>
  <si>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</si>
  <si>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</si>
  <si>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</si>
  <si>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</si>
  <si>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</si>
  <si>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</si>
  <si>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</si>
  <si>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</si>
  <si>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</si>
  <si>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</si>
  <si>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</si>
  <si>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</si>
  <si>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</si>
  <si>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</si>
  <si>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</si>
  <si>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</si>
  <si>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</si>
  <si>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</si>
  <si>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</si>
  <si>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</si>
  <si>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</si>
  <si>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</si>
  <si>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</si>
  <si>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</si>
  <si>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</si>
  <si>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</si>
  <si>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</si>
  <si>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</si>
  <si>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</si>
  <si>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</si>
  <si>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</si>
  <si>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</si>
  <si>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</si>
  <si>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</si>
  <si>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</si>
  <si>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</si>
  <si>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</si>
  <si>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</si>
  <si>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</si>
  <si>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</si>
  <si>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</si>
  <si>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</si>
  <si>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</si>
  <si>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</si>
  <si>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</si>
  <si>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</si>
  <si>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</si>
  <si>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</si>
  <si>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</si>
  <si>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</si>
  <si>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</si>
  <si>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</si>
  <si>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</si>
  <si>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</si>
  <si>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</si>
  <si>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</si>
  <si>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収益事業特別会計</t>
  </si>
  <si>
    <t>▲ 8.00</t>
  </si>
  <si>
    <t>▲ 7.88</t>
  </si>
  <si>
    <t>▲ 7.97</t>
  </si>
  <si>
    <t>▲ 7.63</t>
  </si>
  <si>
    <t>▲ 7.29</t>
  </si>
  <si>
    <t>国民宿舎運営事業特別会計</t>
  </si>
  <si>
    <t>▲ 0.98</t>
  </si>
  <si>
    <t>▲ 1.53</t>
  </si>
  <si>
    <t>▲ 1.41</t>
  </si>
  <si>
    <t>▲ 1.26</t>
  </si>
  <si>
    <t>▲ 1.05</t>
  </si>
  <si>
    <t>駐車場事業特別会計</t>
  </si>
  <si>
    <t>▲ 1.22</t>
  </si>
  <si>
    <t>▲ 1.08</t>
  </si>
  <si>
    <t>▲ 0.96</t>
  </si>
  <si>
    <t>▲ 0.83</t>
  </si>
  <si>
    <t>▲ 0.71</t>
  </si>
  <si>
    <t>水道事業会計</t>
  </si>
  <si>
    <t>一般会計</t>
  </si>
  <si>
    <t>国民健康保険事業特別会計</t>
  </si>
  <si>
    <t>介護保険事業特別会計</t>
  </si>
  <si>
    <t>後期高齢者医療事業特別会計</t>
  </si>
  <si>
    <t>その他会計（赤字）</t>
  </si>
  <si>
    <t>その他会計（黒字）</t>
  </si>
  <si>
    <t>-</t>
    <phoneticPr fontId="2"/>
  </si>
  <si>
    <t>-</t>
    <phoneticPr fontId="2"/>
  </si>
  <si>
    <t>こうち人づくり広域連合（一般会計）</t>
    <rPh sb="3" eb="4">
      <t>ヒト</t>
    </rPh>
    <rPh sb="7" eb="9">
      <t>コウイキ</t>
    </rPh>
    <rPh sb="9" eb="11">
      <t>レンゴウ</t>
    </rPh>
    <rPh sb="12" eb="14">
      <t>イッパン</t>
    </rPh>
    <rPh sb="14" eb="16">
      <t>カイケイ</t>
    </rPh>
    <phoneticPr fontId="5"/>
  </si>
  <si>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5"/>
  </si>
  <si>
    <t>高知県広域食肉センター事務組合（一般会計）</t>
  </si>
  <si>
    <t>高知県後期高齢者医療広域連合（一般会計）</t>
  </si>
  <si>
    <t>高知県後期高齢者医療広域連合（後期高齢者医療特別会計）</t>
  </si>
  <si>
    <t>高知県競馬組合（収益事業会計）</t>
  </si>
  <si>
    <t>高知市文化振興事業団</t>
  </si>
  <si>
    <t>高知市環境事業公社</t>
  </si>
  <si>
    <t>高知市学校給食会</t>
  </si>
  <si>
    <t>高知市都市整備公社</t>
  </si>
  <si>
    <t>こうち男女共同参画社会づくり財団</t>
  </si>
  <si>
    <t>高知市スポーツ振興事業団</t>
  </si>
  <si>
    <t>高知県観光コンベンション協会</t>
  </si>
  <si>
    <t>高知県魚さい加工公社</t>
  </si>
  <si>
    <t>-</t>
    <phoneticPr fontId="2"/>
  </si>
  <si>
    <t>-</t>
    <phoneticPr fontId="2"/>
  </si>
  <si>
    <t>-</t>
    <phoneticPr fontId="2"/>
  </si>
  <si>
    <t>土佐山内記念財団</t>
    <rPh sb="4" eb="6">
      <t>キネン</t>
    </rPh>
    <rPh sb="6" eb="8">
      <t>ザイダン</t>
    </rPh>
    <phoneticPr fontId="2"/>
  </si>
  <si>
    <t>-</t>
    <phoneticPr fontId="2"/>
  </si>
  <si>
    <t>-</t>
    <phoneticPr fontId="2"/>
  </si>
  <si>
    <t>高知勤労者福祉サービスセンター</t>
    <rPh sb="0" eb="2">
      <t>コウチ</t>
    </rPh>
    <rPh sb="2" eb="5">
      <t>キンロウシャ</t>
    </rPh>
    <rPh sb="5" eb="7">
      <t>フクシ</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</si>
  <si>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</si>
  <si>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</si>
  <si>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</si>
  <si>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</si>
  <si>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</si>
  <si>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</si>
  <si>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</si>
  <si>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</si>
  <si>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</si>
  <si>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</si>
  <si>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</si>
  <si>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</si>
  <si>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将来負担比率と実質公債費比率ともに減少傾向だが，類似団体内平均値と比較すると高い水準にある。今後も投資的経費の平準化による市債発行及び残高の抑制に努める必要がある。</t>
    <rPh sb="0" eb="2">
      <t>ショウライ</t>
    </rPh>
    <rPh sb="2" eb="4">
      <t>フタン</t>
    </rPh>
    <rPh sb="4" eb="6">
      <t>ヒリツ</t>
    </rPh>
    <rPh sb="7" eb="9">
      <t>ジッシツ</t>
    </rPh>
    <rPh sb="9" eb="12">
      <t>コウサイヒ</t>
    </rPh>
    <rPh sb="12" eb="14">
      <t>ヒリツ</t>
    </rPh>
    <rPh sb="17" eb="19">
      <t>ゲンショウ</t>
    </rPh>
    <rPh sb="19" eb="21">
      <t>ケイコウ</t>
    </rPh>
    <rPh sb="24" eb="26">
      <t>ルイジ</t>
    </rPh>
    <rPh sb="26" eb="28">
      <t>ダンタイ</t>
    </rPh>
    <rPh sb="28" eb="29">
      <t>ナイ</t>
    </rPh>
    <rPh sb="29" eb="32">
      <t>ヘイキンチ</t>
    </rPh>
    <rPh sb="33" eb="35">
      <t>ヒカク</t>
    </rPh>
    <rPh sb="38" eb="39">
      <t>タカ</t>
    </rPh>
    <rPh sb="40" eb="42">
      <t>スイジュン</t>
    </rPh>
    <rPh sb="46" eb="48">
      <t>コンゴ</t>
    </rPh>
    <rPh sb="49" eb="52">
      <t>トウシテキ</t>
    </rPh>
    <rPh sb="52" eb="54">
      <t>ケイヒ</t>
    </rPh>
    <rPh sb="55" eb="58">
      <t>ヘイジュンカ</t>
    </rPh>
    <rPh sb="61" eb="63">
      <t>シサイ</t>
    </rPh>
    <rPh sb="63" eb="65">
      <t>ハッコウ</t>
    </rPh>
    <rPh sb="65" eb="66">
      <t>オヨ</t>
    </rPh>
    <rPh sb="67" eb="69">
      <t>ザンダカ</t>
    </rPh>
    <rPh sb="70" eb="72">
      <t>ヨクセイ</t>
    </rPh>
    <rPh sb="73" eb="74">
      <t>ツト</t>
    </rPh>
    <rPh sb="76" eb="78">
      <t>ヒツヨウ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</si>
</sst>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24402</c:v>
                </c:pt>
                <c:pt idx="1">
                  <c:v>41684</c:v>
                </c:pt>
                <c:pt idx="2">
                  <c:v>31987</c:v>
                </c:pt>
                <c:pt idx="3">
                  <c:v>48268</c:v>
                </c:pt>
                <c:pt idx="4">
                  <c:v>60388</c:v>
                </c:pt>
              </c:numCache>
            </c:numRef>
          </c:val>
        </c:ser>
        <c:dLbls/>
        <c:marker val="1"/>
        <c:axId val="118485760"/>
        <c:axId val="118486912"/>
      </c:lineChart>
      <c:catAx>
        <c:axId val="11848576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86912"/>
        <c:crosses val="autoZero"/>
        <c:auto val="1"/>
        <c:lblAlgn val="ctr"/>
        <c:lblOffset val="100"/>
        <c:tickLblSkip val="1"/>
        <c:tickMarkSkip val="1"/>
      </c:catAx>
      <c:valAx>
        <c:axId val="11848691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8576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0.68</c:v>
                </c:pt>
                <c:pt idx="1">
                  <c:v>0.75</c:v>
                </c:pt>
                <c:pt idx="2">
                  <c:v>0.88</c:v>
                </c:pt>
                <c:pt idx="3">
                  <c:v>0.93</c:v>
                </c:pt>
                <c:pt idx="4">
                  <c:v>0.91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2.42</c:v>
                </c:pt>
                <c:pt idx="1">
                  <c:v>2.78</c:v>
                </c:pt>
                <c:pt idx="2">
                  <c:v>3.18</c:v>
                </c:pt>
                <c:pt idx="3">
                  <c:v>3.65</c:v>
                </c:pt>
                <c:pt idx="4">
                  <c:v>4.07</c:v>
                </c:pt>
              </c:numCache>
            </c:numRef>
          </c:val>
        </c:ser>
        <c:dLbls/>
        <c:gapWidth val="250"/>
        <c:overlap val="100"/>
        <c:axId val="72488448"/>
        <c:axId val="7248998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c:v>
                </c:pt>
                <c:pt idx="1">
                  <c:v>1.03</c:v>
                </c:pt>
                <c:pt idx="2">
                  <c:v>1.2</c:v>
                </c:pt>
                <c:pt idx="3">
                  <c:v>0.78</c:v>
                </c:pt>
                <c:pt idx="4">
                  <c:v>0.98</c:v>
                </c:pt>
              </c:numCache>
            </c:numRef>
          </c:val>
        </c:ser>
        <c:dLbls/>
        <c:marker val="1"/>
        <c:axId val="72488448"/>
        <c:axId val="72489984"/>
      </c:lineChart>
      <c:catAx>
        <c:axId val="7248844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489984"/>
        <c:crosses val="autoZero"/>
        <c:auto val="1"/>
        <c:lblAlgn val="ctr"/>
        <c:lblOffset val="100"/>
        <c:tickLblSkip val="1"/>
        <c:tickMarkSkip val="1"/>
      </c:catAx>
      <c:valAx>
        <c:axId val="724899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4884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0.19</c:v>
                </c:pt>
                <c:pt idx="4">
                  <c:v>#N/A</c:v>
                </c:pt>
                <c:pt idx="5">
                  <c:v>0.49</c:v>
                </c:pt>
                <c:pt idx="6">
                  <c:v>#N/A</c:v>
                </c:pt>
                <c:pt idx="7">
                  <c:v>0.5</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0.14000000000000001</c:v>
                </c:pt>
                <c:pt idx="2">
                  <c:v>#N/A</c:v>
                </c:pt>
                <c:pt idx="3">
                  <c:v>0.18</c:v>
                </c:pt>
                <c:pt idx="4">
                  <c:v>#N/A</c:v>
                </c:pt>
                <c:pt idx="5">
                  <c:v>0.16</c:v>
                </c:pt>
                <c:pt idx="6">
                  <c:v>#N/A</c:v>
                </c:pt>
                <c:pt idx="7">
                  <c:v>0.28999999999999998</c:v>
                </c:pt>
                <c:pt idx="8">
                  <c:v>#N/A</c:v>
                </c:pt>
                <c:pt idx="9">
                  <c:v>0.18</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0.33</c:v>
                </c:pt>
                <c:pt idx="4">
                  <c:v>#N/A</c:v>
                </c:pt>
                <c:pt idx="5">
                  <c:v>0.28999999999999998</c:v>
                </c:pt>
                <c:pt idx="6">
                  <c:v>#N/A</c:v>
                </c:pt>
                <c:pt idx="7">
                  <c:v>0.41</c:v>
                </c:pt>
                <c:pt idx="8">
                  <c:v>#N/A</c:v>
                </c:pt>
                <c:pt idx="9">
                  <c:v>0.32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0.72</c:v>
                </c:pt>
                <c:pt idx="2">
                  <c:v>#N/A</c:v>
                </c:pt>
                <c:pt idx="3">
                  <c:v>0.45</c:v>
                </c:pt>
                <c:pt idx="4">
                  <c:v>#N/A</c:v>
                </c:pt>
                <c:pt idx="5">
                  <c:v>0.65</c:v>
                </c:pt>
                <c:pt idx="6">
                  <c:v>#N/A</c:v>
                </c:pt>
                <c:pt idx="7">
                  <c:v>0.51</c:v>
                </c:pt>
                <c:pt idx="8">
                  <c:v>#N/A</c:v>
                </c:pt>
                <c:pt idx="9">
                  <c:v>0.41</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0.65</c:v>
                </c:pt>
                <c:pt idx="2">
                  <c:v>#N/A</c:v>
                </c:pt>
                <c:pt idx="3">
                  <c:v>0.67</c:v>
                </c:pt>
                <c:pt idx="4">
                  <c:v>#N/A</c:v>
                </c:pt>
                <c:pt idx="5">
                  <c:v>0.82</c:v>
                </c:pt>
                <c:pt idx="6">
                  <c:v>#N/A</c:v>
                </c:pt>
                <c:pt idx="7">
                  <c:v>0.8</c:v>
                </c:pt>
                <c:pt idx="8">
                  <c:v>#N/A</c:v>
                </c:pt>
                <c:pt idx="9">
                  <c:v>0.9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8.4600000000000009</c:v>
                </c:pt>
                <c:pt idx="2">
                  <c:v>#N/A</c:v>
                </c:pt>
                <c:pt idx="3">
                  <c:v>9.02</c:v>
                </c:pt>
                <c:pt idx="4">
                  <c:v>#N/A</c:v>
                </c:pt>
                <c:pt idx="5">
                  <c:v>10.55</c:v>
                </c:pt>
                <c:pt idx="6">
                  <c:v>#N/A</c:v>
                </c:pt>
                <c:pt idx="7">
                  <c:v>11.37</c:v>
                </c:pt>
                <c:pt idx="8">
                  <c:v>#N/A</c:v>
                </c:pt>
                <c:pt idx="9">
                  <c:v>12.72</c:v>
                </c:pt>
              </c:numCache>
            </c:numRef>
          </c:val>
        </c:ser>
        <c:ser>
          <c:idx val="7"/>
          <c:order val="7"/>
          <c:tx>
            <c:strRef>
              <c:f>データシート!$A$34</c:f>
              <c:strCache>
                <c:ptCount val="1"/>
                <c:pt idx="0">
                  <c:v>駐車場事業特別会計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1.22</c:v>
                </c:pt>
                <c:pt idx="1">
                  <c:v>#N/A</c:v>
                </c:pt>
                <c:pt idx="2">
                  <c:v>1.08</c:v>
                </c:pt>
                <c:pt idx="3">
                  <c:v>#N/A</c:v>
                </c:pt>
                <c:pt idx="4">
                  <c:v>0.96</c:v>
                </c:pt>
                <c:pt idx="5">
                  <c:v>#N/A</c:v>
                </c:pt>
                <c:pt idx="6">
                  <c:v>0.83</c:v>
                </c:pt>
                <c:pt idx="7">
                  <c:v>#N/A</c:v>
                </c:pt>
                <c:pt idx="8">
                  <c:v>0.71</c:v>
                </c:pt>
                <c:pt idx="9">
                  <c:v>#N/A</c:v>
                </c:pt>
              </c:numCache>
            </c:numRef>
          </c:val>
        </c:ser>
        <c:ser>
          <c:idx val="8"/>
          <c:order val="8"/>
          <c:tx>
            <c:strRef>
              <c:f>データシート!$A$35</c:f>
              <c:strCache>
                <c:ptCount val="1"/>
                <c:pt idx="0">
                  <c:v>国民宿舎運営事業特別会計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0.98</c:v>
                </c:pt>
                <c:pt idx="1">
                  <c:v>#N/A</c:v>
                </c:pt>
                <c:pt idx="2">
                  <c:v>1.53</c:v>
                </c:pt>
                <c:pt idx="3">
                  <c:v>#N/A</c:v>
                </c:pt>
                <c:pt idx="4">
                  <c:v>1.41</c:v>
                </c:pt>
                <c:pt idx="5">
                  <c:v>#N/A</c:v>
                </c:pt>
                <c:pt idx="6">
                  <c:v>1.26</c:v>
                </c:pt>
                <c:pt idx="7">
                  <c:v>#N/A</c:v>
                </c:pt>
                <c:pt idx="8">
                  <c:v>1.05</c:v>
                </c:pt>
                <c:pt idx="9">
                  <c:v>#N/A</c:v>
                </c:pt>
              </c:numCache>
            </c:numRef>
          </c:val>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8</c:v>
                </c:pt>
                <c:pt idx="1">
                  <c:v>#N/A</c:v>
                </c:pt>
                <c:pt idx="2">
                  <c:v>7.88</c:v>
                </c:pt>
                <c:pt idx="3">
                  <c:v>#N/A</c:v>
                </c:pt>
                <c:pt idx="4">
                  <c:v>7.97</c:v>
                </c:pt>
                <c:pt idx="5">
                  <c:v>#N/A</c:v>
                </c:pt>
                <c:pt idx="6">
                  <c:v>7.63</c:v>
                </c:pt>
                <c:pt idx="7">
                  <c:v>#N/A</c:v>
                </c:pt>
                <c:pt idx="8">
                  <c:v>7.29</c:v>
                </c:pt>
                <c:pt idx="9">
                  <c:v>#N/A</c:v>
                </c:pt>
              </c:numCache>
            </c:numRef>
          </c:val>
        </c:ser>
        <c:dLbls/>
        <c:overlap val="100"/>
        <c:axId val="73868800"/>
        <c:axId val="73870336"/>
      </c:barChart>
      <c:catAx>
        <c:axId val="738688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870336"/>
        <c:crosses val="autoZero"/>
        <c:auto val="1"/>
        <c:lblAlgn val="ctr"/>
        <c:lblOffset val="100"/>
        <c:tickLblSkip val="1"/>
        <c:tickMarkSkip val="1"/>
      </c:catAx>
      <c:valAx>
        <c:axId val="738703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8688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17748</c:v>
                </c:pt>
                <c:pt idx="5">
                  <c:v>17829</c:v>
                </c:pt>
                <c:pt idx="8">
                  <c:v>17874</c:v>
                </c:pt>
                <c:pt idx="11">
                  <c:v>18286</c:v>
                </c:pt>
                <c:pt idx="14">
                  <c:v>16720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496</c:v>
                </c:pt>
                <c:pt idx="3">
                  <c:v>1010</c:v>
                </c:pt>
                <c:pt idx="6">
                  <c:v>120</c:v>
                </c:pt>
                <c:pt idx="9">
                  <c:v>131</c:v>
                </c:pt>
                <c:pt idx="12">
                  <c:v>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555</c:v>
                </c:pt>
                <c:pt idx="3">
                  <c:v>549</c:v>
                </c:pt>
                <c:pt idx="6">
                  <c:v>874</c:v>
                </c:pt>
                <c:pt idx="9">
                  <c:v>884</c:v>
                </c:pt>
                <c:pt idx="12">
                  <c:v>895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2375</c:v>
                </c:pt>
                <c:pt idx="3">
                  <c:v>2636</c:v>
                </c:pt>
                <c:pt idx="6">
                  <c:v>3259</c:v>
                </c:pt>
                <c:pt idx="9">
                  <c:v>3543</c:v>
                </c:pt>
                <c:pt idx="12">
                  <c:v>3562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364</c:v>
                </c:pt>
                <c:pt idx="3">
                  <c:v>291</c:v>
                </c:pt>
                <c:pt idx="6">
                  <c:v>197</c:v>
                </c:pt>
                <c:pt idx="9">
                  <c:v>133</c:v>
                </c:pt>
                <c:pt idx="12">
                  <c:v>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26857</c:v>
                </c:pt>
                <c:pt idx="3">
                  <c:v>24368</c:v>
                </c:pt>
                <c:pt idx="6">
                  <c:v>23708</c:v>
                </c:pt>
                <c:pt idx="9">
                  <c:v>23316</c:v>
                </c:pt>
                <c:pt idx="12">
                  <c:v>21966</c:v>
                </c:pt>
              </c:numCache>
            </c:numRef>
          </c:val>
        </c:ser>
        <c:dLbls/>
        <c:gapWidth val="100"/>
        <c:overlap val="100"/>
        <c:axId val="74463104"/>
        <c:axId val="744646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12900</c:v>
                </c:pt>
                <c:pt idx="2">
                  <c:v>#N/A</c:v>
                </c:pt>
                <c:pt idx="3">
                  <c:v>#N/A</c:v>
                </c:pt>
                <c:pt idx="4">
                  <c:v>11026</c:v>
                </c:pt>
                <c:pt idx="5">
                  <c:v>#N/A</c:v>
                </c:pt>
                <c:pt idx="6">
                  <c:v>#N/A</c:v>
                </c:pt>
                <c:pt idx="7">
                  <c:v>10285</c:v>
                </c:pt>
                <c:pt idx="8">
                  <c:v>#N/A</c:v>
                </c:pt>
                <c:pt idx="9">
                  <c:v>#N/A</c:v>
                </c:pt>
                <c:pt idx="10">
                  <c:v>9721</c:v>
                </c:pt>
                <c:pt idx="11">
                  <c:v>#N/A</c:v>
                </c:pt>
                <c:pt idx="12">
                  <c:v>#N/A</c:v>
                </c:pt>
                <c:pt idx="13">
                  <c:v>9834</c:v>
                </c:pt>
                <c:pt idx="14">
                  <c:v>#N/A</c:v>
                </c:pt>
              </c:numCache>
            </c:numRef>
          </c:val>
        </c:ser>
        <c:dLbls/>
        <c:marker val="1"/>
        <c:axId val="74463104"/>
        <c:axId val="74464640"/>
      </c:lineChart>
      <c:catAx>
        <c:axId val="744631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464640"/>
        <c:crosses val="autoZero"/>
        <c:auto val="1"/>
        <c:lblAlgn val="ctr"/>
        <c:lblOffset val="100"/>
        <c:tickLblSkip val="1"/>
        <c:tickMarkSkip val="1"/>
      </c:catAx>
      <c:valAx>
        <c:axId val="744646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631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160819</c:v>
                </c:pt>
                <c:pt idx="5">
                  <c:v>157274</c:v>
                </c:pt>
                <c:pt idx="8">
                  <c:v>154672</c:v>
                </c:pt>
                <c:pt idx="11">
                  <c:v>151295</c:v>
                </c:pt>
                <c:pt idx="14">
                  <c:v>150708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4913</c:v>
                </c:pt>
                <c:pt idx="5">
                  <c:v>4082</c:v>
                </c:pt>
                <c:pt idx="8">
                  <c:v>4268</c:v>
                </c:pt>
                <c:pt idx="11">
                  <c:v>4738</c:v>
                </c:pt>
                <c:pt idx="14">
                  <c:v>4989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12901</c:v>
                </c:pt>
                <c:pt idx="5">
                  <c:v>13717</c:v>
                </c:pt>
                <c:pt idx="8">
                  <c:v>14114</c:v>
                </c:pt>
                <c:pt idx="11">
                  <c:v>14025</c:v>
                </c:pt>
                <c:pt idx="14">
                  <c:v>15248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52</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105</c:v>
                </c:pt>
                <c:pt idx="3">
                  <c:v>70</c:v>
                </c:pt>
                <c:pt idx="6">
                  <c:v>35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20797</c:v>
                </c:pt>
                <c:pt idx="3">
                  <c:v>20650</c:v>
                </c:pt>
                <c:pt idx="6">
                  <c:v>19207</c:v>
                </c:pt>
                <c:pt idx="9">
                  <c:v>17568</c:v>
                </c:pt>
                <c:pt idx="12">
                  <c:v>17605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9705</c:v>
                </c:pt>
                <c:pt idx="3">
                  <c:v>9707</c:v>
                </c:pt>
                <c:pt idx="6">
                  <c:v>9331</c:v>
                </c:pt>
                <c:pt idx="9">
                  <c:v>8906</c:v>
                </c:pt>
                <c:pt idx="12">
                  <c:v>8586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50837</c:v>
                </c:pt>
                <c:pt idx="3">
                  <c:v>50336</c:v>
                </c:pt>
                <c:pt idx="6">
                  <c:v>54402</c:v>
                </c:pt>
                <c:pt idx="9">
                  <c:v>60296</c:v>
                </c:pt>
                <c:pt idx="12">
                  <c:v>59129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6099</c:v>
                </c:pt>
                <c:pt idx="3">
                  <c:v>1044</c:v>
                </c:pt>
                <c:pt idx="6">
                  <c:v>1058</c:v>
                </c:pt>
                <c:pt idx="9">
                  <c:v>1335</c:v>
                </c:pt>
                <c:pt idx="12">
                  <c:v>1539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223226</c:v>
                </c:pt>
                <c:pt idx="3">
                  <c:v>215120</c:v>
                </c:pt>
                <c:pt idx="6">
                  <c:v>204494</c:v>
                </c:pt>
                <c:pt idx="9">
                  <c:v>197386</c:v>
                </c:pt>
                <c:pt idx="12">
                  <c:v>193858</c:v>
                </c:pt>
              </c:numCache>
            </c:numRef>
          </c:val>
        </c:ser>
        <c:dLbls/>
        <c:gapWidth val="100"/>
        <c:overlap val="100"/>
        <c:axId val="74613120"/>
        <c:axId val="7461465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132188</c:v>
                </c:pt>
                <c:pt idx="2">
                  <c:v>#N/A</c:v>
                </c:pt>
                <c:pt idx="3">
                  <c:v>#N/A</c:v>
                </c:pt>
                <c:pt idx="4">
                  <c:v>121854</c:v>
                </c:pt>
                <c:pt idx="5">
                  <c:v>#N/A</c:v>
                </c:pt>
                <c:pt idx="6">
                  <c:v>#N/A</c:v>
                </c:pt>
                <c:pt idx="7">
                  <c:v>115474</c:v>
                </c:pt>
                <c:pt idx="8">
                  <c:v>#N/A</c:v>
                </c:pt>
                <c:pt idx="9">
                  <c:v>#N/A</c:v>
                </c:pt>
                <c:pt idx="10">
                  <c:v>115435</c:v>
                </c:pt>
                <c:pt idx="11">
                  <c:v>#N/A</c:v>
                </c:pt>
                <c:pt idx="12">
                  <c:v>#N/A</c:v>
                </c:pt>
                <c:pt idx="13">
                  <c:v>109773</c:v>
                </c:pt>
                <c:pt idx="14">
                  <c:v>#N/A</c:v>
                </c:pt>
              </c:numCache>
            </c:numRef>
          </c:val>
        </c:ser>
        <c:dLbls/>
        <c:marker val="1"/>
        <c:axId val="74613120"/>
        <c:axId val="74614656"/>
      </c:lineChart>
      <c:catAx>
        <c:axId val="746131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614656"/>
        <c:crosses val="autoZero"/>
        <c:auto val="1"/>
        <c:lblAlgn val="ctr"/>
        <c:lblOffset val="100"/>
        <c:tickLblSkip val="1"/>
        <c:tickMarkSkip val="1"/>
      </c:catAx>
      <c:valAx>
        <c:axId val="746146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61312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{312E4FD6-2011-4580-A8C1-09F89453F073}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{33BC4CF2-6ED9-43C5-B29B-3A487F642E95}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{3A867271-DAA8-44F6-9E0F-C82FFA4A8C23}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{DF537CF4-7862-42BE-9F32-472ED05A2EDC}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{BF8F4579-2A92-4A2D-9DD9-35B153633F59}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{9B44370A-B6B4-4E1E-9610-CDB455DBE4F4}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{AD1F10A5-8C6B-414B-8EC5-15E76978C987}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{CF15943D-8E4D-46D6-950C-ED3EB2AF8F16}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{922994F2-9EDD-4B23-8ED9-571BD59FCFAB}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{6B0475F9-0C0B-4FE5-8036-20D97508866E}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74824704"/>
        <c:axId val="74515200"/>
      </c:scatterChart>
      <c:valAx>
        <c:axId val="74824704"/>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515200"/>
        <c:crosses val="autoZero"/>
        <c:crossBetween val="midCat"/>
      </c:valAx>
      <c:valAx>
        <c:axId val="7451520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48247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{B3E9D4B8-85C3-480D-8363-CCD8685DA949}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{68A7EED1-2B8A-47B2-A15A-4B85B9CA6BB0}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{B6AA9485-F150-4F01-A056-1E4C86964531}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474878909630147E-2"/>
                  <c:y val="-6.2527233115468414E-2"/>
                </c:manualLayout>
              </c:layout>
              <c:tx>
                <c:strRef>
                  <c:f>公会計指標分析・財政指標組合せ分析表!$N$72</c:f>
                  <c:strCache>
                    <c:ptCount val="1"/>
                    <c:pt idx="0">
                      <c:v>H26</c:v>
                    </c:pt>
                  </c:strCache>
                </c:strRef>
              </c:tx>
              <c:dLblPos val="r"/>
              <c:extLst>
                <c:ext xmlns:c15="http://schemas.microsoft.com/office/drawing/2012/chart" uri="{CE6537A1-D6FC-4f65-9D91-7224C49458BB}">
                  <c15:layout/>
                  <c15:dlblFieldTable>
                    <c15:dlblFTEntry>
                      <c15:txfldGUID>{C41C56C5-CF38-4CDB-83C9-BD12D40320E4}</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1936045613997301E-2"/>
                  <c:y val="-6.2527233115468414E-2"/>
                </c:manualLayout>
              </c:layout>
              <c:tx>
                <c:strRef>
                  <c:f>公会計指標分析・財政指標組合せ分析表!$O$72</c:f>
                  <c:strCache>
                    <c:ptCount val="1"/>
                    <c:pt idx="0">
                      <c:v>H27</c:v>
                    </c:pt>
                  </c:strCache>
                </c:strRef>
              </c:tx>
              <c:dLblPos val="r"/>
              <c:extLst>
                <c:ext xmlns:c15="http://schemas.microsoft.com/office/drawing/2012/chart" uri="{CE6537A1-D6FC-4f65-9D91-7224C49458BB}">
                  <c15:layout/>
                  <c15:dlblFieldTable>
                    <c15:dlblFTEntry>
                      <c15:txfldGUID>{E47DF984-6F30-4457-8AB2-C4D86517E0E3}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19.399999999999999</c:v>
                </c:pt>
                <c:pt idx="1">
                  <c:v>18.399999999999999</c:v>
                </c:pt>
                <c:pt idx="2">
                  <c:v>16.899999999999999</c:v>
                </c:pt>
                <c:pt idx="3">
                  <c:v>15.5</c:v>
                </c:pt>
                <c:pt idx="4">
                  <c:v>15</c:v>
                </c:pt>
              </c:numCache>
            </c:numRef>
          </c:xVal>
          <c:yVal>
            <c:numRef>
              <c:f>公会計指標分析・財政指標組合せ分析表!$K$73:$O$73</c:f>
              <c:numCache>
                <c:formatCode>#,##0.0;"▲ "#,##0.0</c:formatCode>
                <c:ptCount val="5"/>
                <c:pt idx="0">
                  <c:v>195.3</c:v>
                </c:pt>
                <c:pt idx="1">
                  <c:v>180.7</c:v>
                </c:pt>
                <c:pt idx="2">
                  <c:v>173.9</c:v>
                </c:pt>
                <c:pt idx="3">
                  <c:v>174.9</c:v>
                </c:pt>
                <c:pt idx="4">
                  <c:v>165.4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{46383C00-6DD4-4C92-AAA1-57C36D1731F9}</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1474878909630147E-2"/>
                  <c:y val="-6.2527233115468414E-2"/>
                </c:manualLayout>
              </c:layout>
              <c:tx>
                <c:strRef>
                  <c:f>公会計指標分析・財政指標組合せ分析表!$L$72</c:f>
                  <c:strCache>
                    <c:ptCount val="1"/>
                    <c:pt idx="0">
                      <c:v>H24</c:v>
                    </c:pt>
                  </c:strCache>
                </c:strRef>
              </c:tx>
              <c:dLblPos val="r"/>
              <c:extLst>
                <c:ext xmlns:c15="http://schemas.microsoft.com/office/drawing/2012/chart" uri="{CE6537A1-D6FC-4f65-9D91-7224C49458BB}">
                  <c15:layout/>
                  <c15:dlblFieldTable>
                    <c15:dlblFTEntry>
                      <c15:txfldGUID>{82B8C5A2-5ADC-4125-A0B0-0312FA630430}</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1936045613997301E-2"/>
                  <c:y val="-6.2527233115468414E-2"/>
                </c:manualLayout>
              </c:layout>
              <c:tx>
                <c:strRef>
                  <c:f>公会計指標分析・財政指標組合せ分析表!$M$72</c:f>
                  <c:strCache>
                    <c:ptCount val="1"/>
                    <c:pt idx="0">
                      <c:v>H25</c:v>
                    </c:pt>
                  </c:strCache>
                </c:strRef>
              </c:tx>
              <c:dLblPos val="r"/>
              <c:extLst>
                <c:ext xmlns:c15="http://schemas.microsoft.com/office/drawing/2012/chart" uri="{CE6537A1-D6FC-4f65-9D91-7224C49458BB}">
                  <c15:layout/>
                  <c15:dlblFieldTable>
                    <c15:dlblFTEntry>
                      <c15:txfldGUID>{1E69BEE3-AF70-4C75-8A4B-738D4742AA21}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{1CAEB12F-C962-4941-9F84-77A10585454B}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{0AD095CD-007A-4B9A-A481-F88B60C28A82}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er>
        <c:dLbls/>
        <c:axId val="75126272"/>
        <c:axId val="75128192"/>
      </c:scatterChart>
      <c:valAx>
        <c:axId val="75126272"/>
        <c:scaling>
          <c:orientation val="minMax"/>
          <c:max val="21"/>
          <c:min val="5"/>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128192"/>
        <c:crosses val="autoZero"/>
        <c:crossBetween val="midCat"/>
      </c:valAx>
      <c:valAx>
        <c:axId val="75128192"/>
        <c:scaling>
          <c:orientation val="minMax"/>
          <c:max val="230"/>
          <c:min val="2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512627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の国体開催に伴う施設整備や都市基盤整備，清掃工場の建替えなどの大規模プロジェクト事業で発行した市債償還が本格化したことにより，元利償還金の高い水準が続き，実質公債費比率も高い水準で推移しているが，</a:t>
          </a:r>
          <a:r>
            <a:rPr lang="ja-JP" altLang="ja-JP" sz="1100" b="0" i="0" baseline="0">
              <a:solidFill>
                <a:schemeClr val="dk1"/>
              </a:solidFill>
              <a:effectLst/>
              <a:latin typeface="+mn-lt"/>
              <a:ea typeface="+mn-ea"/>
              <a:cs typeface="+mn-cs"/>
            </a:rPr>
            <a:t>投資的経費の縮減による市債発行</a:t>
          </a:r>
          <a:r>
            <a:rPr kumimoji="1" lang="ja-JP" altLang="ja-JP" sz="1100">
              <a:solidFill>
                <a:schemeClr val="dk1"/>
              </a:solidFill>
              <a:effectLst/>
              <a:latin typeface="+mn-lt"/>
              <a:ea typeface="+mn-ea"/>
              <a:cs typeface="+mn-cs"/>
            </a:rPr>
            <a:t>の計画的な抑制や高利率元金の繰上償還を実施するなど，可能な限り公債費負担を軽減する取組を進めている。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年の国体開催に伴う施設整備や都市基盤整備，清掃工場の建替えなどの大規模プロジェクト事業に伴う市債発行により，高い水準で推移している地方債残高が将来負担額を押し上げる要因となっている。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年度の地方債残高は，繰上償還や市債発行額の抑制により前年度比▲</a:t>
          </a:r>
          <a:r>
            <a:rPr kumimoji="1" lang="en-US" altLang="ja-JP" sz="1100">
              <a:solidFill>
                <a:schemeClr val="dk1"/>
              </a:solidFill>
              <a:effectLst/>
              <a:latin typeface="+mn-lt"/>
              <a:ea typeface="+mn-ea"/>
              <a:cs typeface="+mn-cs"/>
            </a:rPr>
            <a:t>3,528</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29,368</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336,052
334,542
308.99
155,630,197
153,389,142
745,099
81,991,928
193,298,661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336,052
334,542
308.99
155,630,197
153,389,142
745,099
81,991,928
193,298,661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336,052
334,542
308.99
155,630,197
153,389,142
745,099
81,991,928
193,298,661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336,052
334,542
308.99
155,630,197
153,389,142
745,099
81,991,928
193,298,661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産業基盤が確立されていない本市においては，都市部のような景気回復基調は見受けられず，</a:t>
          </a:r>
          <a:r>
            <a:rPr kumimoji="1" lang="ja-JP" altLang="en-US" sz="1100">
              <a:solidFill>
                <a:schemeClr val="dk1"/>
              </a:solidFill>
              <a:effectLst/>
              <a:latin typeface="+mn-lt"/>
              <a:ea typeface="+mn-ea"/>
              <a:cs typeface="+mn-cs"/>
            </a:rPr>
            <a:t>個人</a:t>
          </a:r>
          <a:r>
            <a:rPr kumimoji="1" lang="ja-JP" altLang="ja-JP" sz="1100">
              <a:solidFill>
                <a:schemeClr val="dk1"/>
              </a:solidFill>
              <a:effectLst/>
              <a:latin typeface="+mn-lt"/>
              <a:ea typeface="+mn-ea"/>
              <a:cs typeface="+mn-cs"/>
            </a:rPr>
            <a:t>市民税の増などの要素はあるものの依然市税収入は伸び悩んでいることなどから，財政力指数は</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と類似団体や四国の他県庁所在市と比べ低く推移している。高知市行政改革大綱に基づく高知市行政改革第</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次実施計画を着実に推進し，財政基盤の強化（新たな自主財源の確保，債権管理の適正化，公有財産</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再構築</a:t>
          </a:r>
          <a:r>
            <a:rPr kumimoji="1" lang="ja-JP" altLang="ja-JP" sz="1100">
              <a:solidFill>
                <a:schemeClr val="dk1"/>
              </a:solidFill>
              <a:effectLst/>
              <a:latin typeface="+mn-lt"/>
              <a:ea typeface="+mn-ea"/>
              <a:cs typeface="+mn-cs"/>
            </a:rPr>
            <a:t>）を図り，歳入の確保に努める。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都市部に比べて景気回復が鈍い本市経済状況により市税収入が伸び悩んでいる中，</a:t>
          </a:r>
          <a:r>
            <a:rPr kumimoji="1" lang="ja-JP" altLang="en-US" sz="1100">
              <a:solidFill>
                <a:schemeClr val="dk1"/>
              </a:solidFill>
              <a:effectLst/>
              <a:latin typeface="+mn-lt"/>
              <a:ea typeface="+mn-ea"/>
              <a:cs typeface="+mn-cs"/>
            </a:rPr>
            <a:t>子ども・子育て支援新制度の導入や</a:t>
          </a:r>
          <a:r>
            <a:rPr kumimoji="1" lang="ja-JP" altLang="ja-JP" sz="1100">
              <a:solidFill>
                <a:schemeClr val="dk1"/>
              </a:solidFill>
              <a:effectLst/>
              <a:latin typeface="+mn-lt"/>
              <a:ea typeface="+mn-ea"/>
              <a:cs typeface="+mn-cs"/>
            </a:rPr>
            <a:t>生活保護費を中心とする扶助費が高い水準で推移していることに加え，</a:t>
          </a:r>
          <a:r>
            <a:rPr kumimoji="1" lang="ja-JP" altLang="en-US" sz="1100">
              <a:solidFill>
                <a:schemeClr val="dk1"/>
              </a:solidFill>
              <a:effectLst/>
              <a:latin typeface="+mn-lt"/>
              <a:ea typeface="+mn-ea"/>
              <a:cs typeface="+mn-cs"/>
            </a:rPr>
            <a:t>介護・国保・後期高齢者医療事業に係る繰出金の</a:t>
          </a:r>
          <a:r>
            <a:rPr kumimoji="1" lang="ja-JP" altLang="ja-JP" sz="1100">
              <a:solidFill>
                <a:schemeClr val="dk1"/>
              </a:solidFill>
              <a:effectLst/>
              <a:latin typeface="+mn-lt"/>
              <a:ea typeface="+mn-ea"/>
              <a:cs typeface="+mn-cs"/>
            </a:rPr>
            <a:t>増などにより，経常収支比率は前年度比＋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ポイントとなり，</a:t>
          </a:r>
          <a:r>
            <a:rPr kumimoji="1" lang="ja-JP" altLang="en-US" sz="110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財政構造</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硬直化</a:t>
          </a:r>
          <a:r>
            <a:rPr lang="ja-JP" altLang="en-US" sz="1100" b="0" i="0" baseline="0">
              <a:solidFill>
                <a:schemeClr val="dk1"/>
              </a:solidFill>
              <a:effectLst/>
              <a:latin typeface="+mn-lt"/>
              <a:ea typeface="+mn-ea"/>
              <a:cs typeface="+mn-cs"/>
            </a:rPr>
            <a:t>したまま</a:t>
          </a:r>
          <a:r>
            <a:rPr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30269</xdr:rowOff>
    </xdr:from>
    <xdr:to>
      <xdr:col>7</xdr:col>
      <xdr:colOff>152400</xdr:colOff>
      <xdr:row>66</xdr:row>
      <xdr:rowOff>34290</xdr:rowOff>
    </xdr:to>
    <xdr:cxnSp macro="">
      <xdr:nvCxnSpPr>
        <xdr:cNvPr id="131" name="直線コネクタ 130"/>
        <xdr:cNvCxnSpPr/>
      </xdr:nvCxnSpPr>
      <xdr:spPr>
        <a:xfrm>
          <a:off x="4114800" y="113459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30269</xdr:rowOff>
    </xdr:to>
    <xdr:cxnSp macro="">
      <xdr:nvCxnSpPr>
        <xdr:cNvPr id="134" name="直線コネクタ 133"/>
        <xdr:cNvCxnSpPr/>
      </xdr:nvCxnSpPr>
      <xdr:spPr>
        <a:xfrm>
          <a:off x="3225800" y="1131379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157480</xdr:rowOff>
    </xdr:from>
    <xdr:to>
      <xdr:col>4</xdr:col>
      <xdr:colOff>482600</xdr:colOff>
      <xdr:row>65</xdr:row>
      <xdr:rowOff>169545</xdr:rowOff>
    </xdr:to>
    <xdr:cxnSp macro="">
      <xdr:nvCxnSpPr>
        <xdr:cNvPr id="137" name="直線コネクタ 136"/>
        <xdr:cNvCxnSpPr/>
      </xdr:nvCxnSpPr>
      <xdr:spPr>
        <a:xfrm>
          <a:off x="2336800" y="11301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157480</xdr:rowOff>
    </xdr:to>
    <xdr:cxnSp macro="">
      <xdr:nvCxnSpPr>
        <xdr:cNvPr id="140" name="直線コネクタ 139"/>
        <xdr:cNvCxnSpPr/>
      </xdr:nvCxnSpPr>
      <xdr:spPr>
        <a:xfrm>
          <a:off x="1447800" y="1120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50" name="円/楕円 149"/>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1"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150919</xdr:rowOff>
    </xdr:from>
    <xdr:to>
      <xdr:col>6</xdr:col>
      <xdr:colOff>50800</xdr:colOff>
      <xdr:row>66</xdr:row>
      <xdr:rowOff>81069</xdr:rowOff>
    </xdr:to>
    <xdr:sp macro="" textlink="">
      <xdr:nvSpPr>
        <xdr:cNvPr id="152" name="円/楕円 151"/>
        <xdr:cNvSpPr/>
      </xdr:nvSpPr>
      <xdr:spPr>
        <a:xfrm>
          <a:off x="4064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65846</xdr:rowOff>
    </xdr:from>
    <xdr:ext cx="736600" cy="259045"/>
    <xdr:sp macro="" textlink="">
      <xdr:nvSpPr>
        <xdr:cNvPr id="153" name="テキスト ボックス 152"/>
        <xdr:cNvSpPr txBox="1"/>
      </xdr:nvSpPr>
      <xdr:spPr>
        <a:xfrm>
          <a:off x="3733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118745</xdr:rowOff>
    </xdr:from>
    <xdr:to>
      <xdr:col>4</xdr:col>
      <xdr:colOff>533400</xdr:colOff>
      <xdr:row>66</xdr:row>
      <xdr:rowOff>48895</xdr:rowOff>
    </xdr:to>
    <xdr:sp macro="" textlink="">
      <xdr:nvSpPr>
        <xdr:cNvPr id="154" name="円/楕円 153"/>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33672</xdr:rowOff>
    </xdr:from>
    <xdr:ext cx="762000" cy="259045"/>
    <xdr:sp macro="" textlink="">
      <xdr:nvSpPr>
        <xdr:cNvPr id="155" name="テキスト ボックス 154"/>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106680</xdr:rowOff>
    </xdr:from>
    <xdr:to>
      <xdr:col>3</xdr:col>
      <xdr:colOff>330200</xdr:colOff>
      <xdr:row>66</xdr:row>
      <xdr:rowOff>36830</xdr:rowOff>
    </xdr:to>
    <xdr:sp macro="" textlink="">
      <xdr:nvSpPr>
        <xdr:cNvPr id="156" name="円/楕円 155"/>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21607</xdr:rowOff>
    </xdr:from>
    <xdr:ext cx="762000" cy="259045"/>
    <xdr:sp macro="" textlink="">
      <xdr:nvSpPr>
        <xdr:cNvPr id="157" name="テキスト ボックス 156"/>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8" name="円/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9" name="テキスト ボックス 158"/>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新高知市財政再建推進プランに基づき，徹底的な事務事業の見直しを行った結果，人口一人</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たりの決算額は類似団体と比べて低く推移している。 市民の求める真に必要なサービスを最少のコストで提供する観点から，常に見直しを行うとともに，計画的・効率的かつ適正な執行に努める。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117255</xdr:rowOff>
    </xdr:from>
    <xdr:to>
      <xdr:col>7</xdr:col>
      <xdr:colOff>152400</xdr:colOff>
      <xdr:row>80</xdr:row>
      <xdr:rowOff>165288</xdr:rowOff>
    </xdr:to>
    <xdr:cxnSp macro="">
      <xdr:nvCxnSpPr>
        <xdr:cNvPr id="194" name="直線コネクタ 193"/>
        <xdr:cNvCxnSpPr/>
      </xdr:nvCxnSpPr>
      <xdr:spPr>
        <a:xfrm>
          <a:off x="4114800" y="13833255"/>
          <a:ext cx="8382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78741</xdr:rowOff>
    </xdr:from>
    <xdr:to>
      <xdr:col>6</xdr:col>
      <xdr:colOff>0</xdr:colOff>
      <xdr:row>80</xdr:row>
      <xdr:rowOff>117255</xdr:rowOff>
    </xdr:to>
    <xdr:cxnSp macro="">
      <xdr:nvCxnSpPr>
        <xdr:cNvPr id="197" name="直線コネクタ 196"/>
        <xdr:cNvCxnSpPr/>
      </xdr:nvCxnSpPr>
      <xdr:spPr>
        <a:xfrm>
          <a:off x="3225800" y="13794741"/>
          <a:ext cx="8890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68218</xdr:rowOff>
    </xdr:from>
    <xdr:to>
      <xdr:col>4</xdr:col>
      <xdr:colOff>482600</xdr:colOff>
      <xdr:row>80</xdr:row>
      <xdr:rowOff>78741</xdr:rowOff>
    </xdr:to>
    <xdr:cxnSp macro="">
      <xdr:nvCxnSpPr>
        <xdr:cNvPr id="200" name="直線コネクタ 199"/>
        <xdr:cNvCxnSpPr/>
      </xdr:nvCxnSpPr>
      <xdr:spPr>
        <a:xfrm>
          <a:off x="2336800" y="1378421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68218</xdr:rowOff>
    </xdr:from>
    <xdr:to>
      <xdr:col>3</xdr:col>
      <xdr:colOff>279400</xdr:colOff>
      <xdr:row>80</xdr:row>
      <xdr:rowOff>100699</xdr:rowOff>
    </xdr:to>
    <xdr:cxnSp macro="">
      <xdr:nvCxnSpPr>
        <xdr:cNvPr id="203" name="直線コネクタ 202"/>
        <xdr:cNvCxnSpPr/>
      </xdr:nvCxnSpPr>
      <xdr:spPr>
        <a:xfrm flipV="1">
          <a:off x="1447800" y="13784218"/>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114488</xdr:rowOff>
    </xdr:from>
    <xdr:to>
      <xdr:col>7</xdr:col>
      <xdr:colOff>203200</xdr:colOff>
      <xdr:row>81</xdr:row>
      <xdr:rowOff>44638</xdr:rowOff>
    </xdr:to>
    <xdr:sp macro="" textlink="">
      <xdr:nvSpPr>
        <xdr:cNvPr id="213" name="円/楕円 212"/>
        <xdr:cNvSpPr/>
      </xdr:nvSpPr>
      <xdr:spPr>
        <a:xfrm>
          <a:off x="4902200" y="13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131015</xdr:rowOff>
    </xdr:from>
    <xdr:ext cx="762000" cy="259045"/>
    <xdr:sp macro="" textlink="">
      <xdr:nvSpPr>
        <xdr:cNvPr id="214" name="人件費・物件費等の状況該当値テキスト"/>
        <xdr:cNvSpPr txBox="1"/>
      </xdr:nvSpPr>
      <xdr:spPr>
        <a:xfrm>
          <a:off x="5041900" y="136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66455</xdr:rowOff>
    </xdr:from>
    <xdr:to>
      <xdr:col>6</xdr:col>
      <xdr:colOff>50800</xdr:colOff>
      <xdr:row>80</xdr:row>
      <xdr:rowOff>168055</xdr:rowOff>
    </xdr:to>
    <xdr:sp macro="" textlink="">
      <xdr:nvSpPr>
        <xdr:cNvPr id="215" name="円/楕円 214"/>
        <xdr:cNvSpPr/>
      </xdr:nvSpPr>
      <xdr:spPr>
        <a:xfrm>
          <a:off x="4064000" y="137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6782</xdr:rowOff>
    </xdr:from>
    <xdr:ext cx="736600" cy="259045"/>
    <xdr:sp macro="" textlink="">
      <xdr:nvSpPr>
        <xdr:cNvPr id="216" name="テキスト ボックス 215"/>
        <xdr:cNvSpPr txBox="1"/>
      </xdr:nvSpPr>
      <xdr:spPr>
        <a:xfrm>
          <a:off x="3733800" y="1355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27941</xdr:rowOff>
    </xdr:from>
    <xdr:to>
      <xdr:col>4</xdr:col>
      <xdr:colOff>533400</xdr:colOff>
      <xdr:row>80</xdr:row>
      <xdr:rowOff>129541</xdr:rowOff>
    </xdr:to>
    <xdr:sp macro="" textlink="">
      <xdr:nvSpPr>
        <xdr:cNvPr id="217" name="円/楕円 216"/>
        <xdr:cNvSpPr/>
      </xdr:nvSpPr>
      <xdr:spPr>
        <a:xfrm>
          <a:off x="3175000" y="137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139718</xdr:rowOff>
    </xdr:from>
    <xdr:ext cx="762000" cy="259045"/>
    <xdr:sp macro="" textlink="">
      <xdr:nvSpPr>
        <xdr:cNvPr id="218" name="テキスト ボックス 217"/>
        <xdr:cNvSpPr txBox="1"/>
      </xdr:nvSpPr>
      <xdr:spPr>
        <a:xfrm>
          <a:off x="2844800" y="1351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89,558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17418</xdr:rowOff>
    </xdr:from>
    <xdr:to>
      <xdr:col>3</xdr:col>
      <xdr:colOff>330200</xdr:colOff>
      <xdr:row>80</xdr:row>
      <xdr:rowOff>119018</xdr:rowOff>
    </xdr:to>
    <xdr:sp macro="" textlink="">
      <xdr:nvSpPr>
        <xdr:cNvPr id="219" name="円/楕円 218"/>
        <xdr:cNvSpPr/>
      </xdr:nvSpPr>
      <xdr:spPr>
        <a:xfrm>
          <a:off x="2286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129195</xdr:rowOff>
    </xdr:from>
    <xdr:ext cx="762000" cy="259045"/>
    <xdr:sp macro="" textlink="">
      <xdr:nvSpPr>
        <xdr:cNvPr id="220" name="テキスト ボックス 219"/>
        <xdr:cNvSpPr txBox="1"/>
      </xdr:nvSpPr>
      <xdr:spPr>
        <a:xfrm>
          <a:off x="1955800" y="1350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49899</xdr:rowOff>
    </xdr:from>
    <xdr:to>
      <xdr:col>2</xdr:col>
      <xdr:colOff>127000</xdr:colOff>
      <xdr:row>80</xdr:row>
      <xdr:rowOff>151499</xdr:rowOff>
    </xdr:to>
    <xdr:sp macro="" textlink="">
      <xdr:nvSpPr>
        <xdr:cNvPr id="221" name="円/楕円 220"/>
        <xdr:cNvSpPr/>
      </xdr:nvSpPr>
      <xdr:spPr>
        <a:xfrm>
          <a:off x="1397000" y="137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161676</xdr:rowOff>
    </xdr:from>
    <xdr:ext cx="762000" cy="259045"/>
    <xdr:sp macro="" textlink="">
      <xdr:nvSpPr>
        <xdr:cNvPr id="222" name="テキスト ボックス 221"/>
        <xdr:cNvSpPr txBox="1"/>
      </xdr:nvSpPr>
      <xdr:spPr>
        <a:xfrm>
          <a:off x="1066800" y="1353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ラスパイレス指数が</a:t>
          </a:r>
          <a:r>
            <a:rPr kumimoji="1" lang="en-US" altLang="ja-JP" sz="1100">
              <a:solidFill>
                <a:sysClr val="windowText" lastClr="000000"/>
              </a:solidFill>
              <a:effectLst/>
              <a:latin typeface="+mn-lt"/>
              <a:ea typeface="+mn-ea"/>
              <a:cs typeface="+mn-cs"/>
            </a:rPr>
            <a:t>100</a:t>
          </a:r>
          <a:r>
            <a:rPr kumimoji="1" lang="ja-JP" altLang="en-US" sz="1100">
              <a:solidFill>
                <a:sysClr val="windowText" lastClr="000000"/>
              </a:solidFill>
              <a:effectLst/>
              <a:latin typeface="+mn-lt"/>
              <a:ea typeface="+mn-ea"/>
              <a:cs typeface="+mn-cs"/>
            </a:rPr>
            <a:t>を越えている要因としては，本市と国における職員年齢構成の違いによるものと考えられ，類似団体の平均水準と同程度で推移している。また，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年４月１日に</a:t>
          </a:r>
          <a:r>
            <a:rPr kumimoji="1" lang="ja-JP" altLang="en-US" sz="1100">
              <a:solidFill>
                <a:schemeClr val="dk1"/>
              </a:solidFill>
              <a:effectLst/>
              <a:latin typeface="+mn-lt"/>
              <a:ea typeface="+mn-ea"/>
              <a:cs typeface="+mn-cs"/>
            </a:rPr>
            <a:t>は，</a:t>
          </a:r>
          <a:r>
            <a:rPr kumimoji="1" lang="ja-JP" altLang="en-US" sz="1100">
              <a:solidFill>
                <a:sysClr val="windowText" lastClr="000000"/>
              </a:solidFill>
              <a:effectLst/>
              <a:latin typeface="+mn-lt"/>
              <a:ea typeface="+mn-ea"/>
              <a:cs typeface="+mn-cs"/>
            </a:rPr>
            <a:t>国の給料表の見直し内容を踏まえ，一般行政職の給料表について平均</a:t>
          </a:r>
          <a:r>
            <a:rPr kumimoji="1" lang="en-US" altLang="ja-JP" sz="1100">
              <a:solidFill>
                <a:sysClr val="windowText" lastClr="000000"/>
              </a:solidFill>
              <a:effectLst/>
              <a:latin typeface="+mn-lt"/>
              <a:ea typeface="+mn-ea"/>
              <a:cs typeface="+mn-cs"/>
            </a:rPr>
            <a:t>1.49</a:t>
          </a:r>
          <a:r>
            <a:rPr kumimoji="1" lang="ja-JP" altLang="en-US" sz="1100">
              <a:solidFill>
                <a:sysClr val="windowText" lastClr="000000"/>
              </a:solidFill>
              <a:effectLst/>
              <a:latin typeface="+mn-lt"/>
              <a:ea typeface="+mn-ea"/>
              <a:cs typeface="+mn-cs"/>
            </a:rPr>
            <a:t>％の引下げを行うなど，給与の適正化に努めている。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84</xdr:row>
      <xdr:rowOff>15522</xdr:rowOff>
    </xdr:to>
    <xdr:cxnSp macro="">
      <xdr:nvCxnSpPr>
        <xdr:cNvPr id="256" name="直線コネクタ 255"/>
        <xdr:cNvCxnSpPr/>
      </xdr:nvCxnSpPr>
      <xdr:spPr>
        <a:xfrm>
          <a:off x="16179800" y="1433688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139293</xdr:rowOff>
    </xdr:from>
    <xdr:ext cx="762000" cy="259045"/>
    <xdr:sp macro="" textlink="">
      <xdr:nvSpPr>
        <xdr:cNvPr id="257"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83</xdr:row>
      <xdr:rowOff>160161</xdr:rowOff>
    </xdr:to>
    <xdr:cxnSp macro="">
      <xdr:nvCxnSpPr>
        <xdr:cNvPr id="259" name="直線コネクタ 258"/>
        <xdr:cNvCxnSpPr/>
      </xdr:nvCxnSpPr>
      <xdr:spPr>
        <a:xfrm flipV="1">
          <a:off x="15290800" y="1433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61" name="テキスト ボックス 260"/>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160161</xdr:rowOff>
    </xdr:from>
    <xdr:to>
      <xdr:col>22</xdr:col>
      <xdr:colOff>203200</xdr:colOff>
      <xdr:row>89</xdr:row>
      <xdr:rowOff>163689</xdr:rowOff>
    </xdr:to>
    <xdr:cxnSp macro="">
      <xdr:nvCxnSpPr>
        <xdr:cNvPr id="262" name="直線コネクタ 261"/>
        <xdr:cNvCxnSpPr/>
      </xdr:nvCxnSpPr>
      <xdr:spPr>
        <a:xfrm flipV="1">
          <a:off x="14401800" y="14390511"/>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83255</xdr:rowOff>
    </xdr:from>
    <xdr:to>
      <xdr:col>21</xdr:col>
      <xdr:colOff>0</xdr:colOff>
      <xdr:row>89</xdr:row>
      <xdr:rowOff>163689</xdr:rowOff>
    </xdr:to>
    <xdr:cxnSp macro="">
      <xdr:nvCxnSpPr>
        <xdr:cNvPr id="265" name="直線コネクタ 264"/>
        <xdr:cNvCxnSpPr/>
      </xdr:nvCxnSpPr>
      <xdr:spPr>
        <a:xfrm>
          <a:off x="13512800" y="153423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5" name="円/楕円 274"/>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108249</xdr:rowOff>
    </xdr:from>
    <xdr:ext cx="762000" cy="259045"/>
    <xdr:sp macro="" textlink="">
      <xdr:nvSpPr>
        <xdr:cNvPr id="276"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7" name="円/楕円 276"/>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78" name="テキスト ボックス 277"/>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109361</xdr:rowOff>
    </xdr:from>
    <xdr:to>
      <xdr:col>22</xdr:col>
      <xdr:colOff>254000</xdr:colOff>
      <xdr:row>84</xdr:row>
      <xdr:rowOff>39511</xdr:rowOff>
    </xdr:to>
    <xdr:sp macro="" textlink="">
      <xdr:nvSpPr>
        <xdr:cNvPr id="279" name="円/楕円 278"/>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24288</xdr:rowOff>
    </xdr:from>
    <xdr:ext cx="762000" cy="259045"/>
    <xdr:sp macro="" textlink="">
      <xdr:nvSpPr>
        <xdr:cNvPr id="280" name="テキスト ボックス 279"/>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112889</xdr:rowOff>
    </xdr:from>
    <xdr:to>
      <xdr:col>21</xdr:col>
      <xdr:colOff>50800</xdr:colOff>
      <xdr:row>90</xdr:row>
      <xdr:rowOff>43039</xdr:rowOff>
    </xdr:to>
    <xdr:sp macro="" textlink="">
      <xdr:nvSpPr>
        <xdr:cNvPr id="281" name="円/楕円 280"/>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53216</xdr:rowOff>
    </xdr:from>
    <xdr:ext cx="762000" cy="259045"/>
    <xdr:sp macro="" textlink="">
      <xdr:nvSpPr>
        <xdr:cNvPr id="282" name="テキスト ボックス 281"/>
        <xdr:cNvSpPr txBox="1"/>
      </xdr:nvSpPr>
      <xdr:spPr>
        <a:xfrm>
          <a:off x="14020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32455</xdr:rowOff>
    </xdr:from>
    <xdr:to>
      <xdr:col>19</xdr:col>
      <xdr:colOff>533400</xdr:colOff>
      <xdr:row>89</xdr:row>
      <xdr:rowOff>134055</xdr:rowOff>
    </xdr:to>
    <xdr:sp macro="" textlink="">
      <xdr:nvSpPr>
        <xdr:cNvPr id="283" name="円/楕円 282"/>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144232</xdr:rowOff>
    </xdr:from>
    <xdr:ext cx="762000" cy="259045"/>
    <xdr:sp macro="" textlink="">
      <xdr:nvSpPr>
        <xdr:cNvPr id="284" name="テキスト ボックス 283"/>
        <xdr:cNvSpPr txBox="1"/>
      </xdr:nvSpPr>
      <xdr:spPr>
        <a:xfrm>
          <a:off x="13131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持続的な行財政運営の確立に向けて，平成</a:t>
          </a:r>
          <a:r>
            <a:rPr lang="en-US" altLang="ja-JP" sz="1100" b="0" i="0" baseline="0">
              <a:solidFill>
                <a:schemeClr val="dk1"/>
              </a:solidFill>
              <a:effectLst/>
              <a:latin typeface="+mn-lt"/>
              <a:ea typeface="+mn-ea"/>
              <a:cs typeface="+mn-cs"/>
            </a:rPr>
            <a:t>11 </a:t>
          </a:r>
          <a:r>
            <a:rPr lang="ja-JP" altLang="ja-JP" sz="1100" b="0" i="0" baseline="0">
              <a:solidFill>
                <a:schemeClr val="dk1"/>
              </a:solidFill>
              <a:effectLst/>
              <a:latin typeface="+mn-lt"/>
              <a:ea typeface="+mn-ea"/>
              <a:cs typeface="+mn-cs"/>
            </a:rPr>
            <a:t>年度に初の定員適正化計画を策定して以降，平成</a:t>
          </a:r>
          <a:r>
            <a:rPr lang="en-US" altLang="ja-JP" sz="1100" b="0" i="0" baseline="0">
              <a:solidFill>
                <a:schemeClr val="dk1"/>
              </a:solidFill>
              <a:effectLst/>
              <a:latin typeface="+mn-lt"/>
              <a:ea typeface="+mn-ea"/>
              <a:cs typeface="+mn-cs"/>
            </a:rPr>
            <a:t>24 </a:t>
          </a:r>
          <a:r>
            <a:rPr lang="ja-JP" altLang="ja-JP" sz="1100" b="0" i="0" baseline="0">
              <a:solidFill>
                <a:schemeClr val="dk1"/>
              </a:solidFill>
              <a:effectLst/>
              <a:latin typeface="+mn-lt"/>
              <a:ea typeface="+mn-ea"/>
              <a:cs typeface="+mn-cs"/>
            </a:rPr>
            <a:t>年度まで３次にわたり定員適正化計画を策定し，職員定数の削減を基本として取り組んでいる。</a:t>
          </a:r>
          <a:r>
            <a:rPr kumimoji="1" lang="ja-JP" altLang="ja-JP" sz="1100" b="0" i="0" baseline="0">
              <a:solidFill>
                <a:schemeClr val="dk1"/>
              </a:solidFill>
              <a:effectLst/>
              <a:latin typeface="+mn-lt"/>
              <a:ea typeface="+mn-ea"/>
              <a:cs typeface="+mn-cs"/>
            </a:rPr>
            <a:t>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 </a:t>
          </a:r>
          <a:r>
            <a:rPr lang="ja-JP" altLang="ja-JP" sz="1100" b="0" i="0" baseline="0">
              <a:solidFill>
                <a:schemeClr val="dk1"/>
              </a:solidFill>
              <a:effectLst/>
              <a:latin typeface="+mn-lt"/>
              <a:ea typeface="+mn-ea"/>
              <a:cs typeface="+mn-cs"/>
            </a:rPr>
            <a:t>こうしたことを踏まえて，行政運営の一層の効率化を図るため，これまで個々に策定していた定員適正化計画とアウトソーシング推進計画を統合し，職員定数の管理とアウトソーシングの推進に一体的に取り組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21802</xdr:rowOff>
    </xdr:from>
    <xdr:to>
      <xdr:col>24</xdr:col>
      <xdr:colOff>558800</xdr:colOff>
      <xdr:row>63</xdr:row>
      <xdr:rowOff>62019</xdr:rowOff>
    </xdr:to>
    <xdr:cxnSp macro="">
      <xdr:nvCxnSpPr>
        <xdr:cNvPr id="319" name="直線コネクタ 318"/>
        <xdr:cNvCxnSpPr/>
      </xdr:nvCxnSpPr>
      <xdr:spPr>
        <a:xfrm>
          <a:off x="16179800" y="1082315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0"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124883</xdr:rowOff>
    </xdr:from>
    <xdr:to>
      <xdr:col>23</xdr:col>
      <xdr:colOff>406400</xdr:colOff>
      <xdr:row>63</xdr:row>
      <xdr:rowOff>21802</xdr:rowOff>
    </xdr:to>
    <xdr:cxnSp macro="">
      <xdr:nvCxnSpPr>
        <xdr:cNvPr id="322" name="直線コネクタ 321"/>
        <xdr:cNvCxnSpPr/>
      </xdr:nvCxnSpPr>
      <xdr:spPr>
        <a:xfrm>
          <a:off x="15290800" y="1075478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4" name="テキスト ボックス 323"/>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116840</xdr:rowOff>
    </xdr:from>
    <xdr:to>
      <xdr:col>22</xdr:col>
      <xdr:colOff>203200</xdr:colOff>
      <xdr:row>62</xdr:row>
      <xdr:rowOff>124883</xdr:rowOff>
    </xdr:to>
    <xdr:cxnSp macro="">
      <xdr:nvCxnSpPr>
        <xdr:cNvPr id="325" name="直線コネクタ 324"/>
        <xdr:cNvCxnSpPr/>
      </xdr:nvCxnSpPr>
      <xdr:spPr>
        <a:xfrm>
          <a:off x="14401800" y="1074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7" name="テキスト ボックス 326"/>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136948</xdr:rowOff>
    </xdr:to>
    <xdr:cxnSp macro="">
      <xdr:nvCxnSpPr>
        <xdr:cNvPr id="328" name="直線コネクタ 327"/>
        <xdr:cNvCxnSpPr/>
      </xdr:nvCxnSpPr>
      <xdr:spPr>
        <a:xfrm flipV="1">
          <a:off x="13512800" y="107467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2" name="テキスト ボックス 331"/>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11219</xdr:rowOff>
    </xdr:from>
    <xdr:to>
      <xdr:col>24</xdr:col>
      <xdr:colOff>609600</xdr:colOff>
      <xdr:row>63</xdr:row>
      <xdr:rowOff>112819</xdr:rowOff>
    </xdr:to>
    <xdr:sp macro="" textlink="">
      <xdr:nvSpPr>
        <xdr:cNvPr id="338" name="円/楕円 337"/>
        <xdr:cNvSpPr/>
      </xdr:nvSpPr>
      <xdr:spPr>
        <a:xfrm>
          <a:off x="16967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154746</xdr:rowOff>
    </xdr:from>
    <xdr:ext cx="762000" cy="259045"/>
    <xdr:sp macro="" textlink="">
      <xdr:nvSpPr>
        <xdr:cNvPr id="339" name="定員管理の状況該当値テキスト"/>
        <xdr:cNvSpPr txBox="1"/>
      </xdr:nvSpPr>
      <xdr:spPr>
        <a:xfrm>
          <a:off x="17106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142452</xdr:rowOff>
    </xdr:from>
    <xdr:to>
      <xdr:col>23</xdr:col>
      <xdr:colOff>457200</xdr:colOff>
      <xdr:row>63</xdr:row>
      <xdr:rowOff>72602</xdr:rowOff>
    </xdr:to>
    <xdr:sp macro="" textlink="">
      <xdr:nvSpPr>
        <xdr:cNvPr id="340" name="円/楕円 339"/>
        <xdr:cNvSpPr/>
      </xdr:nvSpPr>
      <xdr:spPr>
        <a:xfrm>
          <a:off x="16129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57379</xdr:rowOff>
    </xdr:from>
    <xdr:ext cx="736600" cy="259045"/>
    <xdr:sp macro="" textlink="">
      <xdr:nvSpPr>
        <xdr:cNvPr id="341" name="テキスト ボックス 340"/>
        <xdr:cNvSpPr txBox="1"/>
      </xdr:nvSpPr>
      <xdr:spPr>
        <a:xfrm>
          <a:off x="15798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74083</xdr:rowOff>
    </xdr:from>
    <xdr:to>
      <xdr:col>22</xdr:col>
      <xdr:colOff>254000</xdr:colOff>
      <xdr:row>63</xdr:row>
      <xdr:rowOff>4233</xdr:rowOff>
    </xdr:to>
    <xdr:sp macro="" textlink="">
      <xdr:nvSpPr>
        <xdr:cNvPr id="342" name="円/楕円 341"/>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160460</xdr:rowOff>
    </xdr:from>
    <xdr:ext cx="762000" cy="259045"/>
    <xdr:sp macro="" textlink="">
      <xdr:nvSpPr>
        <xdr:cNvPr id="343" name="テキスト ボックス 342"/>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66040</xdr:rowOff>
    </xdr:from>
    <xdr:to>
      <xdr:col>21</xdr:col>
      <xdr:colOff>50800</xdr:colOff>
      <xdr:row>62</xdr:row>
      <xdr:rowOff>167640</xdr:rowOff>
    </xdr:to>
    <xdr:sp macro="" textlink="">
      <xdr:nvSpPr>
        <xdr:cNvPr id="344" name="円/楕円 343"/>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152417</xdr:rowOff>
    </xdr:from>
    <xdr:ext cx="762000" cy="259045"/>
    <xdr:sp macro="" textlink="">
      <xdr:nvSpPr>
        <xdr:cNvPr id="345" name="テキスト ボックス 344"/>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86148</xdr:rowOff>
    </xdr:from>
    <xdr:to>
      <xdr:col>19</xdr:col>
      <xdr:colOff>533400</xdr:colOff>
      <xdr:row>63</xdr:row>
      <xdr:rowOff>16298</xdr:rowOff>
    </xdr:to>
    <xdr:sp macro="" textlink="">
      <xdr:nvSpPr>
        <xdr:cNvPr id="346" name="円/楕円 345"/>
        <xdr:cNvSpPr/>
      </xdr:nvSpPr>
      <xdr:spPr>
        <a:xfrm>
          <a:off x="13462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1075</xdr:rowOff>
    </xdr:from>
    <xdr:ext cx="762000" cy="259045"/>
    <xdr:sp macro="" textlink="">
      <xdr:nvSpPr>
        <xdr:cNvPr id="347" name="テキスト ボックス 346"/>
        <xdr:cNvSpPr txBox="1"/>
      </xdr:nvSpPr>
      <xdr:spPr>
        <a:xfrm>
          <a:off x="13131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基幹産業に乏しい脆弱な税財政基盤の中，遅れていた都市基盤整備を行うための財源議論を経て，平成６年度頃から土地区画整理事業，街路事業などの公共事業への重点的な取組に加え，平成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の集中豪雨に伴う浸水対策，ダイオキシン規制に対応するための新清掃工場建設，国民体育大会のための体育施設整備，市民要望の高かった文化施設の建設等に取り組んできた結果，事業実施による市債発行が進み，人口一人</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たりの地方債残高は高い状態で推移している。現在は投資的経費の</a:t>
          </a:r>
          <a:r>
            <a:rPr kumimoji="1" lang="ja-JP" altLang="en-US" sz="1100">
              <a:solidFill>
                <a:schemeClr val="dk1"/>
              </a:solidFill>
              <a:effectLst/>
              <a:latin typeface="+mn-lt"/>
              <a:ea typeface="+mn-ea"/>
              <a:cs typeface="+mn-cs"/>
            </a:rPr>
            <a:t>平準化</a:t>
          </a:r>
          <a:r>
            <a:rPr kumimoji="1" lang="ja-JP" altLang="ja-JP" sz="1100">
              <a:solidFill>
                <a:schemeClr val="dk1"/>
              </a:solidFill>
              <a:effectLst/>
              <a:latin typeface="+mn-lt"/>
              <a:ea typeface="+mn-ea"/>
              <a:cs typeface="+mn-cs"/>
            </a:rPr>
            <a:t>による市債発行及び残高の抑制に努めるとともに，将来負担比率・実質公債費比率の低減に取り組んでいる。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42</xdr:row>
      <xdr:rowOff>85725</xdr:rowOff>
    </xdr:to>
    <xdr:cxnSp macro="">
      <xdr:nvCxnSpPr>
        <xdr:cNvPr id="372" name="直線コネクタ 371"/>
        <xdr:cNvCxnSpPr/>
      </xdr:nvCxnSpPr>
      <xdr:spPr>
        <a:xfrm flipV="1">
          <a:off x="17018000" y="6291263"/>
          <a:ext cx="0" cy="995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57802</xdr:rowOff>
    </xdr:from>
    <xdr:ext cx="762000" cy="259045"/>
    <xdr:sp macro="" textlink="">
      <xdr:nvSpPr>
        <xdr:cNvPr id="373" name="公債費負担の状況最小値テキスト"/>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42</xdr:row>
      <xdr:rowOff>85725</xdr:rowOff>
    </xdr:from>
    <xdr:to>
      <xdr:col>24</xdr:col>
      <xdr:colOff>647700</xdr:colOff>
      <xdr:row>42</xdr:row>
      <xdr:rowOff>85725</xdr:rowOff>
    </xdr:to>
    <xdr:cxnSp macro="">
      <xdr:nvCxnSpPr>
        <xdr:cNvPr id="374" name="直線コネクタ 373"/>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5"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6" name="直線コネクタ 375"/>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85725</xdr:rowOff>
    </xdr:from>
    <xdr:to>
      <xdr:col>24</xdr:col>
      <xdr:colOff>558800</xdr:colOff>
      <xdr:row>42</xdr:row>
      <xdr:rowOff>115888</xdr:rowOff>
    </xdr:to>
    <xdr:cxnSp macro="">
      <xdr:nvCxnSpPr>
        <xdr:cNvPr id="377" name="直線コネクタ 376"/>
        <xdr:cNvCxnSpPr/>
      </xdr:nvCxnSpPr>
      <xdr:spPr>
        <a:xfrm flipV="1">
          <a:off x="16179800" y="728662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65105</xdr:rowOff>
    </xdr:from>
    <xdr:ext cx="762000" cy="259045"/>
    <xdr:sp macro="" textlink="">
      <xdr:nvSpPr>
        <xdr:cNvPr id="378" name="公債費負担の状況平均値テキスト"/>
        <xdr:cNvSpPr txBox="1"/>
      </xdr:nvSpPr>
      <xdr:spPr>
        <a:xfrm>
          <a:off x="17106900" y="658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48578</xdr:rowOff>
    </xdr:from>
    <xdr:to>
      <xdr:col>24</xdr:col>
      <xdr:colOff>609600</xdr:colOff>
      <xdr:row>39</xdr:row>
      <xdr:rowOff>150178</xdr:rowOff>
    </xdr:to>
    <xdr:sp macro="" textlink="">
      <xdr:nvSpPr>
        <xdr:cNvPr id="379" name="フローチャート : 判断 378"/>
        <xdr:cNvSpPr/>
      </xdr:nvSpPr>
      <xdr:spPr>
        <a:xfrm>
          <a:off x="16967200" y="67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115888</xdr:rowOff>
    </xdr:from>
    <xdr:to>
      <xdr:col>23</xdr:col>
      <xdr:colOff>406400</xdr:colOff>
      <xdr:row>43</xdr:row>
      <xdr:rowOff>28893</xdr:rowOff>
    </xdr:to>
    <xdr:cxnSp macro="">
      <xdr:nvCxnSpPr>
        <xdr:cNvPr id="380" name="直線コネクタ 379"/>
        <xdr:cNvCxnSpPr/>
      </xdr:nvCxnSpPr>
      <xdr:spPr>
        <a:xfrm flipV="1">
          <a:off x="15290800" y="73167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84772</xdr:rowOff>
    </xdr:from>
    <xdr:to>
      <xdr:col>23</xdr:col>
      <xdr:colOff>457200</xdr:colOff>
      <xdr:row>40</xdr:row>
      <xdr:rowOff>14922</xdr:rowOff>
    </xdr:to>
    <xdr:sp macro="" textlink="">
      <xdr:nvSpPr>
        <xdr:cNvPr id="381" name="フローチャート : 判断 380"/>
        <xdr:cNvSpPr/>
      </xdr:nvSpPr>
      <xdr:spPr>
        <a:xfrm>
          <a:off x="16129000" y="67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25099</xdr:rowOff>
    </xdr:from>
    <xdr:ext cx="736600" cy="259045"/>
    <xdr:sp macro="" textlink="">
      <xdr:nvSpPr>
        <xdr:cNvPr id="382" name="テキスト ボックス 381"/>
        <xdr:cNvSpPr txBox="1"/>
      </xdr:nvSpPr>
      <xdr:spPr>
        <a:xfrm>
          <a:off x="15798800" y="654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28893</xdr:rowOff>
    </xdr:from>
    <xdr:to>
      <xdr:col>22</xdr:col>
      <xdr:colOff>203200</xdr:colOff>
      <xdr:row>43</xdr:row>
      <xdr:rowOff>119380</xdr:rowOff>
    </xdr:to>
    <xdr:cxnSp macro="">
      <xdr:nvCxnSpPr>
        <xdr:cNvPr id="383" name="直線コネクタ 382"/>
        <xdr:cNvCxnSpPr/>
      </xdr:nvCxnSpPr>
      <xdr:spPr>
        <a:xfrm flipV="1">
          <a:off x="14401800" y="74012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133032</xdr:rowOff>
    </xdr:from>
    <xdr:to>
      <xdr:col>22</xdr:col>
      <xdr:colOff>254000</xdr:colOff>
      <xdr:row>40</xdr:row>
      <xdr:rowOff>63182</xdr:rowOff>
    </xdr:to>
    <xdr:sp macro="" textlink="">
      <xdr:nvSpPr>
        <xdr:cNvPr id="384" name="フローチャート : 判断 383"/>
        <xdr:cNvSpPr/>
      </xdr:nvSpPr>
      <xdr:spPr>
        <a:xfrm>
          <a:off x="15240000" y="681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73359</xdr:rowOff>
    </xdr:from>
    <xdr:ext cx="762000" cy="259045"/>
    <xdr:sp macro="" textlink="">
      <xdr:nvSpPr>
        <xdr:cNvPr id="385" name="テキスト ボックス 384"/>
        <xdr:cNvSpPr txBox="1"/>
      </xdr:nvSpPr>
      <xdr:spPr>
        <a:xfrm>
          <a:off x="14909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8255</xdr:rowOff>
    </xdr:to>
    <xdr:cxnSp macro="">
      <xdr:nvCxnSpPr>
        <xdr:cNvPr id="386" name="直線コネクタ 385"/>
        <xdr:cNvCxnSpPr/>
      </xdr:nvCxnSpPr>
      <xdr:spPr>
        <a:xfrm flipV="1">
          <a:off x="13512800" y="74917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163195</xdr:rowOff>
    </xdr:from>
    <xdr:to>
      <xdr:col>21</xdr:col>
      <xdr:colOff>50800</xdr:colOff>
      <xdr:row>40</xdr:row>
      <xdr:rowOff>93345</xdr:rowOff>
    </xdr:to>
    <xdr:sp macro="" textlink="">
      <xdr:nvSpPr>
        <xdr:cNvPr id="387" name="フローチャート : 判断 386"/>
        <xdr:cNvSpPr/>
      </xdr:nvSpPr>
      <xdr:spPr>
        <a:xfrm>
          <a:off x="14351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103522</xdr:rowOff>
    </xdr:from>
    <xdr:ext cx="762000" cy="259045"/>
    <xdr:sp macro="" textlink="">
      <xdr:nvSpPr>
        <xdr:cNvPr id="388" name="テキスト ボックス 387"/>
        <xdr:cNvSpPr txBox="1"/>
      </xdr:nvSpPr>
      <xdr:spPr>
        <a:xfrm>
          <a:off x="14020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89" name="フローチャート : 判断 388"/>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390" name="テキスト ボックス 389"/>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34925</xdr:rowOff>
    </xdr:from>
    <xdr:to>
      <xdr:col>24</xdr:col>
      <xdr:colOff>609600</xdr:colOff>
      <xdr:row>42</xdr:row>
      <xdr:rowOff>136525</xdr:rowOff>
    </xdr:to>
    <xdr:sp macro="" textlink="">
      <xdr:nvSpPr>
        <xdr:cNvPr id="396" name="円/楕円 395"/>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102252</xdr:rowOff>
    </xdr:from>
    <xdr:ext cx="762000" cy="259045"/>
    <xdr:sp macro="" textlink="">
      <xdr:nvSpPr>
        <xdr:cNvPr id="397" name="公債費負担の状況該当値テキスト"/>
        <xdr:cNvSpPr txBox="1"/>
      </xdr:nvSpPr>
      <xdr:spPr>
        <a:xfrm>
          <a:off x="17106900"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65088</xdr:rowOff>
    </xdr:from>
    <xdr:to>
      <xdr:col>23</xdr:col>
      <xdr:colOff>457200</xdr:colOff>
      <xdr:row>42</xdr:row>
      <xdr:rowOff>166688</xdr:rowOff>
    </xdr:to>
    <xdr:sp macro="" textlink="">
      <xdr:nvSpPr>
        <xdr:cNvPr id="398" name="円/楕円 397"/>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151465</xdr:rowOff>
    </xdr:from>
    <xdr:ext cx="736600" cy="259045"/>
    <xdr:sp macro="" textlink="">
      <xdr:nvSpPr>
        <xdr:cNvPr id="399" name="テキスト ボックス 398"/>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149543</xdr:rowOff>
    </xdr:from>
    <xdr:to>
      <xdr:col>22</xdr:col>
      <xdr:colOff>254000</xdr:colOff>
      <xdr:row>43</xdr:row>
      <xdr:rowOff>79693</xdr:rowOff>
    </xdr:to>
    <xdr:sp macro="" textlink="">
      <xdr:nvSpPr>
        <xdr:cNvPr id="400" name="円/楕円 399"/>
        <xdr:cNvSpPr/>
      </xdr:nvSpPr>
      <xdr:spPr>
        <a:xfrm>
          <a:off x="15240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64470</xdr:rowOff>
    </xdr:from>
    <xdr:ext cx="762000" cy="259045"/>
    <xdr:sp macro="" textlink="">
      <xdr:nvSpPr>
        <xdr:cNvPr id="401" name="テキスト ボックス 400"/>
        <xdr:cNvSpPr txBox="1"/>
      </xdr:nvSpPr>
      <xdr:spPr>
        <a:xfrm>
          <a:off x="14909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2" name="円/楕円 401"/>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3" name="テキスト ボックス 402"/>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128905</xdr:rowOff>
    </xdr:from>
    <xdr:to>
      <xdr:col>19</xdr:col>
      <xdr:colOff>533400</xdr:colOff>
      <xdr:row>44</xdr:row>
      <xdr:rowOff>59055</xdr:rowOff>
    </xdr:to>
    <xdr:sp macro="" textlink="">
      <xdr:nvSpPr>
        <xdr:cNvPr id="404" name="円/楕円 403"/>
        <xdr:cNvSpPr/>
      </xdr:nvSpPr>
      <xdr:spPr>
        <a:xfrm>
          <a:off x="13462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43832</xdr:rowOff>
    </xdr:from>
    <xdr:ext cx="762000" cy="259045"/>
    <xdr:sp macro="" textlink="">
      <xdr:nvSpPr>
        <xdr:cNvPr id="405" name="テキスト ボックス 404"/>
        <xdr:cNvSpPr txBox="1"/>
      </xdr:nvSpPr>
      <xdr:spPr>
        <a:xfrm>
          <a:off x="13131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基幹産業に乏しい脆弱な税財政基盤の中，遅れていた都市基盤整備を行うための財源議論を経て，平成６年度頃から土地区画整理事業，街路事業などの公共事業への重点的な取組に加え，平成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の集中豪雨に伴う浸水対策，ダイオキシン規制に対応するための新清掃工場建設，国民体育大会のための体育施設整備，市民要望の高かった文化施設の建設等に取り組んできた結果，事業実施による市債発行が進み，人口一人</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たりの地方債残高は高い状態で推移している。現在は投資的経費の</a:t>
          </a:r>
          <a:r>
            <a:rPr kumimoji="1" lang="ja-JP" altLang="en-US" sz="1100">
              <a:solidFill>
                <a:schemeClr val="dk1"/>
              </a:solidFill>
              <a:effectLst/>
              <a:latin typeface="+mn-lt"/>
              <a:ea typeface="+mn-ea"/>
              <a:cs typeface="+mn-cs"/>
            </a:rPr>
            <a:t>平準化</a:t>
          </a:r>
          <a:r>
            <a:rPr kumimoji="1" lang="ja-JP" altLang="ja-JP" sz="1100">
              <a:solidFill>
                <a:schemeClr val="dk1"/>
              </a:solidFill>
              <a:effectLst/>
              <a:latin typeface="+mn-lt"/>
              <a:ea typeface="+mn-ea"/>
              <a:cs typeface="+mn-cs"/>
            </a:rPr>
            <a:t>による市債発行及び残高の抑制に努めるとともに，将来負担比率・実質公債費比率の低減に取り組んでいる。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4" name="直線コネクタ 433"/>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5"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6" name="直線コネクタ 435"/>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100584</xdr:rowOff>
    </xdr:from>
    <xdr:to>
      <xdr:col>24</xdr:col>
      <xdr:colOff>558800</xdr:colOff>
      <xdr:row>22</xdr:row>
      <xdr:rowOff>5546</xdr:rowOff>
    </xdr:to>
    <xdr:cxnSp macro="">
      <xdr:nvCxnSpPr>
        <xdr:cNvPr id="439" name="直線コネクタ 438"/>
        <xdr:cNvCxnSpPr/>
      </xdr:nvCxnSpPr>
      <xdr:spPr>
        <a:xfrm flipV="1">
          <a:off x="16179800" y="3701034"/>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0"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1" name="フローチャート : 判断 440"/>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168952</xdr:rowOff>
    </xdr:from>
    <xdr:to>
      <xdr:col>23</xdr:col>
      <xdr:colOff>406400</xdr:colOff>
      <xdr:row>22</xdr:row>
      <xdr:rowOff>5546</xdr:rowOff>
    </xdr:to>
    <xdr:cxnSp macro="">
      <xdr:nvCxnSpPr>
        <xdr:cNvPr id="442" name="直線コネクタ 441"/>
        <xdr:cNvCxnSpPr/>
      </xdr:nvCxnSpPr>
      <xdr:spPr>
        <a:xfrm>
          <a:off x="15290800" y="376940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3" name="フローチャート : 判断 442"/>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4" name="テキスト ボックス 443"/>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168952</xdr:rowOff>
    </xdr:from>
    <xdr:to>
      <xdr:col>22</xdr:col>
      <xdr:colOff>203200</xdr:colOff>
      <xdr:row>22</xdr:row>
      <xdr:rowOff>52197</xdr:rowOff>
    </xdr:to>
    <xdr:cxnSp macro="">
      <xdr:nvCxnSpPr>
        <xdr:cNvPr id="445" name="直線コネクタ 444"/>
        <xdr:cNvCxnSpPr/>
      </xdr:nvCxnSpPr>
      <xdr:spPr>
        <a:xfrm flipV="1">
          <a:off x="14401800" y="3769402"/>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6" name="フローチャート : 判断 445"/>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7" name="テキスト ボックス 446"/>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52197</xdr:rowOff>
    </xdr:from>
    <xdr:to>
      <xdr:col>21</xdr:col>
      <xdr:colOff>0</xdr:colOff>
      <xdr:row>22</xdr:row>
      <xdr:rowOff>169630</xdr:rowOff>
    </xdr:to>
    <xdr:cxnSp macro="">
      <xdr:nvCxnSpPr>
        <xdr:cNvPr id="448" name="直線コネクタ 447"/>
        <xdr:cNvCxnSpPr/>
      </xdr:nvCxnSpPr>
      <xdr:spPr>
        <a:xfrm flipV="1">
          <a:off x="13512800" y="3824097"/>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9" name="フローチャート : 判断 448"/>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0" name="テキスト ボックス 449"/>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1" name="フローチャート : 判断 450"/>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2" name="テキスト ボックス 451"/>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49784</xdr:rowOff>
    </xdr:from>
    <xdr:to>
      <xdr:col>24</xdr:col>
      <xdr:colOff>609600</xdr:colOff>
      <xdr:row>21</xdr:row>
      <xdr:rowOff>151384</xdr:rowOff>
    </xdr:to>
    <xdr:sp macro="" textlink="">
      <xdr:nvSpPr>
        <xdr:cNvPr id="458" name="円/楕円 457"/>
        <xdr:cNvSpPr/>
      </xdr:nvSpPr>
      <xdr:spPr>
        <a:xfrm>
          <a:off x="169672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117111</xdr:rowOff>
    </xdr:from>
    <xdr:ext cx="762000" cy="259045"/>
    <xdr:sp macro="" textlink="">
      <xdr:nvSpPr>
        <xdr:cNvPr id="459" name="将来負担の状況該当値テキスト"/>
        <xdr:cNvSpPr txBox="1"/>
      </xdr:nvSpPr>
      <xdr:spPr>
        <a:xfrm>
          <a:off x="17106900" y="354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126196</xdr:rowOff>
    </xdr:from>
    <xdr:to>
      <xdr:col>23</xdr:col>
      <xdr:colOff>457200</xdr:colOff>
      <xdr:row>22</xdr:row>
      <xdr:rowOff>56346</xdr:rowOff>
    </xdr:to>
    <xdr:sp macro="" textlink="">
      <xdr:nvSpPr>
        <xdr:cNvPr id="460" name="円/楕円 459"/>
        <xdr:cNvSpPr/>
      </xdr:nvSpPr>
      <xdr:spPr>
        <a:xfrm>
          <a:off x="16129000" y="3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41123</xdr:rowOff>
    </xdr:from>
    <xdr:ext cx="736600" cy="259045"/>
    <xdr:sp macro="" textlink="">
      <xdr:nvSpPr>
        <xdr:cNvPr id="461" name="テキスト ボックス 460"/>
        <xdr:cNvSpPr txBox="1"/>
      </xdr:nvSpPr>
      <xdr:spPr>
        <a:xfrm>
          <a:off x="15798800" y="38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118152</xdr:rowOff>
    </xdr:from>
    <xdr:to>
      <xdr:col>22</xdr:col>
      <xdr:colOff>254000</xdr:colOff>
      <xdr:row>22</xdr:row>
      <xdr:rowOff>48302</xdr:rowOff>
    </xdr:to>
    <xdr:sp macro="" textlink="">
      <xdr:nvSpPr>
        <xdr:cNvPr id="462" name="円/楕円 461"/>
        <xdr:cNvSpPr/>
      </xdr:nvSpPr>
      <xdr:spPr>
        <a:xfrm>
          <a:off x="15240000" y="37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33079</xdr:rowOff>
    </xdr:from>
    <xdr:ext cx="762000" cy="259045"/>
    <xdr:sp macro="" textlink="">
      <xdr:nvSpPr>
        <xdr:cNvPr id="463" name="テキスト ボックス 462"/>
        <xdr:cNvSpPr txBox="1"/>
      </xdr:nvSpPr>
      <xdr:spPr>
        <a:xfrm>
          <a:off x="14909800" y="38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1397</xdr:rowOff>
    </xdr:from>
    <xdr:to>
      <xdr:col>21</xdr:col>
      <xdr:colOff>50800</xdr:colOff>
      <xdr:row>22</xdr:row>
      <xdr:rowOff>102997</xdr:rowOff>
    </xdr:to>
    <xdr:sp macro="" textlink="">
      <xdr:nvSpPr>
        <xdr:cNvPr id="464" name="円/楕円 463"/>
        <xdr:cNvSpPr/>
      </xdr:nvSpPr>
      <xdr:spPr>
        <a:xfrm>
          <a:off x="14351000" y="3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87774</xdr:rowOff>
    </xdr:from>
    <xdr:ext cx="762000" cy="259045"/>
    <xdr:sp macro="" textlink="">
      <xdr:nvSpPr>
        <xdr:cNvPr id="465" name="テキスト ボックス 464"/>
        <xdr:cNvSpPr txBox="1"/>
      </xdr:nvSpPr>
      <xdr:spPr>
        <a:xfrm>
          <a:off x="14020800" y="385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118830</xdr:rowOff>
    </xdr:from>
    <xdr:to>
      <xdr:col>19</xdr:col>
      <xdr:colOff>533400</xdr:colOff>
      <xdr:row>23</xdr:row>
      <xdr:rowOff>48980</xdr:rowOff>
    </xdr:to>
    <xdr:sp macro="" textlink="">
      <xdr:nvSpPr>
        <xdr:cNvPr id="466" name="円/楕円 465"/>
        <xdr:cNvSpPr/>
      </xdr:nvSpPr>
      <xdr:spPr>
        <a:xfrm>
          <a:off x="13462000" y="38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33757</xdr:rowOff>
    </xdr:from>
    <xdr:ext cx="762000" cy="259045"/>
    <xdr:sp macro="" textlink="">
      <xdr:nvSpPr>
        <xdr:cNvPr id="467" name="テキスト ボックス 466"/>
        <xdr:cNvSpPr txBox="1"/>
      </xdr:nvSpPr>
      <xdr:spPr>
        <a:xfrm>
          <a:off x="13131800" y="39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336,052
334,542
308.99
155,630,197
153,389,142
745,099
81,991,928
193,298,661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従来より給与水準の適正化を図っていることに加え，定員適正化計画に基づく</a:t>
          </a:r>
          <a:r>
            <a:rPr kumimoji="1" lang="ja-JP" altLang="en-US" sz="1100">
              <a:solidFill>
                <a:sysClr val="windowText" lastClr="000000"/>
              </a:solidFill>
              <a:effectLst/>
              <a:latin typeface="+mn-lt"/>
              <a:ea typeface="+mn-ea"/>
              <a:cs typeface="+mn-cs"/>
            </a:rPr>
            <a:t>行政運営の効率化など</a:t>
          </a:r>
          <a:r>
            <a:rPr kumimoji="1" lang="ja-JP" altLang="ja-JP" sz="1100">
              <a:solidFill>
                <a:sysClr val="windowText" lastClr="000000"/>
              </a:solidFill>
              <a:effectLst/>
              <a:latin typeface="+mn-lt"/>
              <a:ea typeface="+mn-ea"/>
              <a:cs typeface="+mn-cs"/>
            </a:rPr>
            <a:t>により，類似団体と比べて低い水準となっている。今後も引き続き人件費関係経費全体について縮減に努める。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129722</xdr:rowOff>
    </xdr:from>
    <xdr:to>
      <xdr:col>7</xdr:col>
      <xdr:colOff>15875</xdr:colOff>
      <xdr:row>35</xdr:row>
      <xdr:rowOff>162378</xdr:rowOff>
    </xdr:to>
    <xdr:cxnSp macro="">
      <xdr:nvCxnSpPr>
        <xdr:cNvPr id="68" name="直線コネクタ 67"/>
        <xdr:cNvCxnSpPr/>
      </xdr:nvCxnSpPr>
      <xdr:spPr>
        <a:xfrm>
          <a:off x="3987800" y="613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129722</xdr:rowOff>
    </xdr:to>
    <xdr:cxnSp macro="">
      <xdr:nvCxnSpPr>
        <xdr:cNvPr id="71" name="直線コネクタ 70"/>
        <xdr:cNvCxnSpPr/>
      </xdr:nvCxnSpPr>
      <xdr:spPr>
        <a:xfrm>
          <a:off x="3098800" y="610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140607</xdr:rowOff>
    </xdr:to>
    <xdr:cxnSp macro="">
      <xdr:nvCxnSpPr>
        <xdr:cNvPr id="74" name="直線コネクタ 73"/>
        <xdr:cNvCxnSpPr/>
      </xdr:nvCxnSpPr>
      <xdr:spPr>
        <a:xfrm flipV="1">
          <a:off x="2209800" y="610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140607</xdr:rowOff>
    </xdr:from>
    <xdr:to>
      <xdr:col>3</xdr:col>
      <xdr:colOff>142875</xdr:colOff>
      <xdr:row>36</xdr:row>
      <xdr:rowOff>1814</xdr:rowOff>
    </xdr:to>
    <xdr:cxnSp macro="">
      <xdr:nvCxnSpPr>
        <xdr:cNvPr id="77" name="直線コネクタ 76"/>
        <xdr:cNvCxnSpPr/>
      </xdr:nvCxnSpPr>
      <xdr:spPr>
        <a:xfrm flipV="1">
          <a:off x="1320800" y="6141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87" name="円/楕円 86"/>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128105</xdr:rowOff>
    </xdr:from>
    <xdr:ext cx="762000" cy="259045"/>
    <xdr:sp macro="" textlink="">
      <xdr:nvSpPr>
        <xdr:cNvPr id="88" name="人件費該当値テキスト"/>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9" name="円/楕円 88"/>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90" name="テキスト ボックス 89"/>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91" name="円/楕円 90"/>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2" name="テキスト ボックス 91"/>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89807</xdr:rowOff>
    </xdr:from>
    <xdr:to>
      <xdr:col>3</xdr:col>
      <xdr:colOff>193675</xdr:colOff>
      <xdr:row>36</xdr:row>
      <xdr:rowOff>19957</xdr:rowOff>
    </xdr:to>
    <xdr:sp macro="" textlink="">
      <xdr:nvSpPr>
        <xdr:cNvPr id="93" name="円/楕円 92"/>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30134</xdr:rowOff>
    </xdr:from>
    <xdr:ext cx="762000" cy="259045"/>
    <xdr:sp macro="" textlink="">
      <xdr:nvSpPr>
        <xdr:cNvPr id="94" name="テキスト ボックス 93"/>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5" name="円/楕円 94"/>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6" name="テキスト ボックス 95"/>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新高知市財政再建推進プランに基づき，徹底的な事務事業の見直しを行った結果，</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類似団体と比べて低い水準で推移している。今後も継続的に歳出削減を図る。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120650</xdr:rowOff>
    </xdr:from>
    <xdr:to>
      <xdr:col>24</xdr:col>
      <xdr:colOff>31750</xdr:colOff>
      <xdr:row>14</xdr:row>
      <xdr:rowOff>12700</xdr:rowOff>
    </xdr:to>
    <xdr:cxnSp macro="">
      <xdr:nvCxnSpPr>
        <xdr:cNvPr id="129" name="直線コネクタ 128"/>
        <xdr:cNvCxnSpPr/>
      </xdr:nvCxnSpPr>
      <xdr:spPr>
        <a:xfrm>
          <a:off x="15671800" y="2349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82550</xdr:rowOff>
    </xdr:from>
    <xdr:to>
      <xdr:col>22</xdr:col>
      <xdr:colOff>565150</xdr:colOff>
      <xdr:row>13</xdr:row>
      <xdr:rowOff>120650</xdr:rowOff>
    </xdr:to>
    <xdr:cxnSp macro="">
      <xdr:nvCxnSpPr>
        <xdr:cNvPr id="132" name="直線コネクタ 131"/>
        <xdr:cNvCxnSpPr/>
      </xdr:nvCxnSpPr>
      <xdr:spPr>
        <a:xfrm>
          <a:off x="14782800" y="231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19050</xdr:rowOff>
    </xdr:from>
    <xdr:to>
      <xdr:col>21</xdr:col>
      <xdr:colOff>361950</xdr:colOff>
      <xdr:row>13</xdr:row>
      <xdr:rowOff>82550</xdr:rowOff>
    </xdr:to>
    <xdr:cxnSp macro="">
      <xdr:nvCxnSpPr>
        <xdr:cNvPr id="135" name="直線コネクタ 134"/>
        <xdr:cNvCxnSpPr/>
      </xdr:nvCxnSpPr>
      <xdr:spPr>
        <a:xfrm>
          <a:off x="13893800" y="224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19050</xdr:rowOff>
    </xdr:to>
    <xdr:cxnSp macro="">
      <xdr:nvCxnSpPr>
        <xdr:cNvPr id="138" name="直線コネクタ 137"/>
        <xdr:cNvCxnSpPr/>
      </xdr:nvCxnSpPr>
      <xdr:spPr>
        <a:xfrm>
          <a:off x="13004800" y="220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8" name="円/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41927</xdr:rowOff>
    </xdr:from>
    <xdr:ext cx="762000" cy="259045"/>
    <xdr:sp macro="" textlink="">
      <xdr:nvSpPr>
        <xdr:cNvPr id="149"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69850</xdr:rowOff>
    </xdr:from>
    <xdr:to>
      <xdr:col>22</xdr:col>
      <xdr:colOff>615950</xdr:colOff>
      <xdr:row>14</xdr:row>
      <xdr:rowOff>0</xdr:rowOff>
    </xdr:to>
    <xdr:sp macro="" textlink="">
      <xdr:nvSpPr>
        <xdr:cNvPr id="150" name="円/楕円 149"/>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10177</xdr:rowOff>
    </xdr:from>
    <xdr:ext cx="736600" cy="259045"/>
    <xdr:sp macro="" textlink="">
      <xdr:nvSpPr>
        <xdr:cNvPr id="151" name="テキスト ボックス 150"/>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31750</xdr:rowOff>
    </xdr:from>
    <xdr:to>
      <xdr:col>21</xdr:col>
      <xdr:colOff>412750</xdr:colOff>
      <xdr:row>13</xdr:row>
      <xdr:rowOff>133350</xdr:rowOff>
    </xdr:to>
    <xdr:sp macro="" textlink="">
      <xdr:nvSpPr>
        <xdr:cNvPr id="152" name="円/楕円 151"/>
        <xdr:cNvSpPr/>
      </xdr:nvSpPr>
      <xdr:spPr>
        <a:xfrm>
          <a:off x="14732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143527</xdr:rowOff>
    </xdr:from>
    <xdr:ext cx="762000" cy="259045"/>
    <xdr:sp macro="" textlink="">
      <xdr:nvSpPr>
        <xdr:cNvPr id="153" name="テキスト ボックス 152"/>
        <xdr:cNvSpPr txBox="1"/>
      </xdr:nvSpPr>
      <xdr:spPr>
        <a:xfrm>
          <a:off x="14401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139700</xdr:rowOff>
    </xdr:from>
    <xdr:to>
      <xdr:col>20</xdr:col>
      <xdr:colOff>209550</xdr:colOff>
      <xdr:row>13</xdr:row>
      <xdr:rowOff>69850</xdr:rowOff>
    </xdr:to>
    <xdr:sp macro="" textlink="">
      <xdr:nvSpPr>
        <xdr:cNvPr id="154" name="円/楕円 153"/>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80027</xdr:rowOff>
    </xdr:from>
    <xdr:ext cx="762000" cy="259045"/>
    <xdr:sp macro="" textlink="">
      <xdr:nvSpPr>
        <xdr:cNvPr id="155" name="テキスト ボックス 154"/>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101600</xdr:rowOff>
    </xdr:from>
    <xdr:to>
      <xdr:col>19</xdr:col>
      <xdr:colOff>6350</xdr:colOff>
      <xdr:row>13</xdr:row>
      <xdr:rowOff>31750</xdr:rowOff>
    </xdr:to>
    <xdr:sp macro="" textlink="">
      <xdr:nvSpPr>
        <xdr:cNvPr id="156" name="円/楕円 155"/>
        <xdr:cNvSpPr/>
      </xdr:nvSpPr>
      <xdr:spPr>
        <a:xfrm>
          <a:off x="12954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41927</xdr:rowOff>
    </xdr:from>
    <xdr:ext cx="762000" cy="259045"/>
    <xdr:sp macro="" textlink="">
      <xdr:nvSpPr>
        <xdr:cNvPr id="157" name="テキスト ボックス 156"/>
        <xdr:cNvSpPr txBox="1"/>
      </xdr:nvSpPr>
      <xdr:spPr>
        <a:xfrm>
          <a:off x="12623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子ども・子育て支援新制度の導入や</a:t>
          </a:r>
          <a:r>
            <a:rPr kumimoji="1" lang="ja-JP" altLang="ja-JP" sz="1100">
              <a:solidFill>
                <a:schemeClr val="dk1"/>
              </a:solidFill>
              <a:effectLst/>
              <a:latin typeface="+mn-lt"/>
              <a:ea typeface="+mn-ea"/>
              <a:cs typeface="+mn-cs"/>
            </a:rPr>
            <a:t>長引く景気低迷から，生活保護を中心とする扶助費は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類似団体との比較において高い水準で推移しており，財政構造の硬直化の大きな要因となっている。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60</xdr:row>
      <xdr:rowOff>25400</xdr:rowOff>
    </xdr:to>
    <xdr:cxnSp macro="">
      <xdr:nvCxnSpPr>
        <xdr:cNvPr id="190" name="直線コネクタ 189"/>
        <xdr:cNvCxnSpPr/>
      </xdr:nvCxnSpPr>
      <xdr:spPr>
        <a:xfrm>
          <a:off x="3987800" y="10236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59</xdr:row>
      <xdr:rowOff>120650</xdr:rowOff>
    </xdr:to>
    <xdr:cxnSp macro="">
      <xdr:nvCxnSpPr>
        <xdr:cNvPr id="193" name="直線コネクタ 192"/>
        <xdr:cNvCxnSpPr/>
      </xdr:nvCxnSpPr>
      <xdr:spPr>
        <a:xfrm>
          <a:off x="30988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107950</xdr:rowOff>
    </xdr:from>
    <xdr:to>
      <xdr:col>4</xdr:col>
      <xdr:colOff>346075</xdr:colOff>
      <xdr:row>59</xdr:row>
      <xdr:rowOff>107950</xdr:rowOff>
    </xdr:to>
    <xdr:cxnSp macro="">
      <xdr:nvCxnSpPr>
        <xdr:cNvPr id="196" name="直線コネクタ 195"/>
        <xdr:cNvCxnSpPr/>
      </xdr:nvCxnSpPr>
      <xdr:spPr>
        <a:xfrm>
          <a:off x="2209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63500</xdr:rowOff>
    </xdr:from>
    <xdr:to>
      <xdr:col>3</xdr:col>
      <xdr:colOff>142875</xdr:colOff>
      <xdr:row>59</xdr:row>
      <xdr:rowOff>107950</xdr:rowOff>
    </xdr:to>
    <xdr:cxnSp macro="">
      <xdr:nvCxnSpPr>
        <xdr:cNvPr id="199" name="直線コネクタ 198"/>
        <xdr:cNvCxnSpPr/>
      </xdr:nvCxnSpPr>
      <xdr:spPr>
        <a:xfrm>
          <a:off x="1320800" y="10007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146050</xdr:rowOff>
    </xdr:from>
    <xdr:to>
      <xdr:col>7</xdr:col>
      <xdr:colOff>66675</xdr:colOff>
      <xdr:row>60</xdr:row>
      <xdr:rowOff>76200</xdr:rowOff>
    </xdr:to>
    <xdr:sp macro="" textlink="">
      <xdr:nvSpPr>
        <xdr:cNvPr id="209" name="円/楕円 208"/>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10"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11" name="円/楕円 210"/>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12" name="テキスト ボックス 211"/>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13" name="円/楕円 212"/>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4" name="テキスト ボックス 213"/>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57150</xdr:rowOff>
    </xdr:from>
    <xdr:to>
      <xdr:col>3</xdr:col>
      <xdr:colOff>193675</xdr:colOff>
      <xdr:row>59</xdr:row>
      <xdr:rowOff>158750</xdr:rowOff>
    </xdr:to>
    <xdr:sp macro="" textlink="">
      <xdr:nvSpPr>
        <xdr:cNvPr id="215" name="円/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12700</xdr:rowOff>
    </xdr:from>
    <xdr:to>
      <xdr:col>1</xdr:col>
      <xdr:colOff>676275</xdr:colOff>
      <xdr:row>58</xdr:row>
      <xdr:rowOff>114300</xdr:rowOff>
    </xdr:to>
    <xdr:sp macro="" textlink="">
      <xdr:nvSpPr>
        <xdr:cNvPr id="217" name="円/楕円 216"/>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99077</xdr:rowOff>
    </xdr:from>
    <xdr:ext cx="762000" cy="259045"/>
    <xdr:sp macro="" textlink="">
      <xdr:nvSpPr>
        <xdr:cNvPr id="218" name="テキスト ボックス 217"/>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給付</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増に伴う後期高齢者医療事業特別会計及び介護保険事業特別会計への繰出増などにより，類似団体と比較しても高い水準となっていたが，平成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年度から公共下水道事業が企業会計に移行したことに伴い，</a:t>
          </a:r>
          <a:r>
            <a:rPr kumimoji="1" lang="ja-JP" altLang="en-US" sz="1100">
              <a:solidFill>
                <a:schemeClr val="dk1"/>
              </a:solidFill>
              <a:effectLst/>
              <a:latin typeface="+mn-lt"/>
              <a:ea typeface="+mn-ea"/>
              <a:cs typeface="+mn-cs"/>
            </a:rPr>
            <a:t>類似団体の平均よりも低い水準となった。</a:t>
          </a:r>
          <a:r>
            <a:rPr kumimoji="1" lang="ja-JP" altLang="ja-JP" sz="1100">
              <a:solidFill>
                <a:schemeClr val="dk1"/>
              </a:solidFill>
              <a:effectLst/>
              <a:latin typeface="+mn-lt"/>
              <a:ea typeface="+mn-ea"/>
              <a:cs typeface="+mn-cs"/>
            </a:rPr>
            <a:t>今後も市税や交付税等の財源確保に努めるとともに，繰出基準に基づく適正な処理を行っていく。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20320</xdr:rowOff>
    </xdr:to>
    <xdr:cxnSp macro="">
      <xdr:nvCxnSpPr>
        <xdr:cNvPr id="251" name="直線コネクタ 250"/>
        <xdr:cNvCxnSpPr/>
      </xdr:nvCxnSpPr>
      <xdr:spPr>
        <a:xfrm>
          <a:off x="15671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57</xdr:row>
      <xdr:rowOff>92710</xdr:rowOff>
    </xdr:to>
    <xdr:cxnSp macro="">
      <xdr:nvCxnSpPr>
        <xdr:cNvPr id="254" name="直線コネクタ 253"/>
        <xdr:cNvCxnSpPr/>
      </xdr:nvCxnSpPr>
      <xdr:spPr>
        <a:xfrm flipV="1">
          <a:off x="14782800" y="959866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92710</xdr:rowOff>
    </xdr:to>
    <xdr:cxnSp macro="">
      <xdr:nvCxnSpPr>
        <xdr:cNvPr id="257" name="直線コネクタ 256"/>
        <xdr:cNvCxnSpPr/>
      </xdr:nvCxnSpPr>
      <xdr:spPr>
        <a:xfrm>
          <a:off x="13893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24130</xdr:rowOff>
    </xdr:to>
    <xdr:cxnSp macro="">
      <xdr:nvCxnSpPr>
        <xdr:cNvPr id="260" name="直線コネクタ 259"/>
        <xdr:cNvCxnSpPr/>
      </xdr:nvCxnSpPr>
      <xdr:spPr>
        <a:xfrm>
          <a:off x="13004800" y="972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0" name="円/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4" name="円/楕円 273"/>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5" name="テキスト ボックス 274"/>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6" name="円/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8" name="円/楕円 277"/>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9" name="テキスト ボックス 278"/>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事務事業見直しにより類似団体と比べて低い水準で推移していたが，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公共下水道事業が企業会計に移行したことに伴い，</a:t>
          </a:r>
          <a:r>
            <a:rPr kumimoji="1" lang="ja-JP" altLang="en-US" sz="1100">
              <a:solidFill>
                <a:schemeClr val="dk1"/>
              </a:solidFill>
              <a:effectLst/>
              <a:latin typeface="+mn-lt"/>
              <a:ea typeface="+mn-ea"/>
              <a:cs typeface="+mn-cs"/>
            </a:rPr>
            <a:t>類似団体平均と同水準となった。</a:t>
          </a:r>
          <a:r>
            <a:rPr kumimoji="1" lang="ja-JP" altLang="ja-JP" sz="1100">
              <a:solidFill>
                <a:schemeClr val="dk1"/>
              </a:solidFill>
              <a:effectLst/>
              <a:latin typeface="+mn-lt"/>
              <a:ea typeface="+mn-ea"/>
              <a:cs typeface="+mn-cs"/>
            </a:rPr>
            <a:t>今後も引き続き事務事業の見直しに努める。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139700</xdr:rowOff>
    </xdr:to>
    <xdr:cxnSp macro="">
      <xdr:nvCxnSpPr>
        <xdr:cNvPr id="312" name="直線コネクタ 311"/>
        <xdr:cNvCxnSpPr/>
      </xdr:nvCxnSpPr>
      <xdr:spPr>
        <a:xfrm flipV="1">
          <a:off x="15671800" y="629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95250</xdr:rowOff>
    </xdr:from>
    <xdr:to>
      <xdr:col>22</xdr:col>
      <xdr:colOff>565150</xdr:colOff>
      <xdr:row>36</xdr:row>
      <xdr:rowOff>139700</xdr:rowOff>
    </xdr:to>
    <xdr:cxnSp macro="">
      <xdr:nvCxnSpPr>
        <xdr:cNvPr id="315" name="直線コネクタ 314"/>
        <xdr:cNvCxnSpPr/>
      </xdr:nvCxnSpPr>
      <xdr:spPr>
        <a:xfrm>
          <a:off x="14782800" y="57531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82550</xdr:rowOff>
    </xdr:from>
    <xdr:to>
      <xdr:col>21</xdr:col>
      <xdr:colOff>361950</xdr:colOff>
      <xdr:row>33</xdr:row>
      <xdr:rowOff>95250</xdr:rowOff>
    </xdr:to>
    <xdr:cxnSp macro="">
      <xdr:nvCxnSpPr>
        <xdr:cNvPr id="318" name="直線コネクタ 317"/>
        <xdr:cNvCxnSpPr/>
      </xdr:nvCxnSpPr>
      <xdr:spPr>
        <a:xfrm>
          <a:off x="138938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69850</xdr:rowOff>
    </xdr:from>
    <xdr:to>
      <xdr:col>20</xdr:col>
      <xdr:colOff>158750</xdr:colOff>
      <xdr:row>33</xdr:row>
      <xdr:rowOff>82550</xdr:rowOff>
    </xdr:to>
    <xdr:cxnSp macro="">
      <xdr:nvCxnSpPr>
        <xdr:cNvPr id="321" name="直線コネクタ 320"/>
        <xdr:cNvCxnSpPr/>
      </xdr:nvCxnSpPr>
      <xdr:spPr>
        <a:xfrm>
          <a:off x="13004800" y="572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1" name="円/楕円 33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32"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88900</xdr:rowOff>
    </xdr:from>
    <xdr:to>
      <xdr:col>22</xdr:col>
      <xdr:colOff>615950</xdr:colOff>
      <xdr:row>37</xdr:row>
      <xdr:rowOff>19050</xdr:rowOff>
    </xdr:to>
    <xdr:sp macro="" textlink="">
      <xdr:nvSpPr>
        <xdr:cNvPr id="333" name="円/楕円 332"/>
        <xdr:cNvSpPr/>
      </xdr:nvSpPr>
      <xdr:spPr>
        <a:xfrm>
          <a:off x="15621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29227</xdr:rowOff>
    </xdr:from>
    <xdr:ext cx="736600" cy="259045"/>
    <xdr:sp macro="" textlink="">
      <xdr:nvSpPr>
        <xdr:cNvPr id="334" name="テキスト ボックス 333"/>
        <xdr:cNvSpPr txBox="1"/>
      </xdr:nvSpPr>
      <xdr:spPr>
        <a:xfrm>
          <a:off x="15290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44450</xdr:rowOff>
    </xdr:from>
    <xdr:to>
      <xdr:col>21</xdr:col>
      <xdr:colOff>412750</xdr:colOff>
      <xdr:row>33</xdr:row>
      <xdr:rowOff>146050</xdr:rowOff>
    </xdr:to>
    <xdr:sp macro="" textlink="">
      <xdr:nvSpPr>
        <xdr:cNvPr id="335" name="円/楕円 334"/>
        <xdr:cNvSpPr/>
      </xdr:nvSpPr>
      <xdr:spPr>
        <a:xfrm>
          <a:off x="14732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156227</xdr:rowOff>
    </xdr:from>
    <xdr:ext cx="762000" cy="259045"/>
    <xdr:sp macro="" textlink="">
      <xdr:nvSpPr>
        <xdr:cNvPr id="336" name="テキスト ボックス 335"/>
        <xdr:cNvSpPr txBox="1"/>
      </xdr:nvSpPr>
      <xdr:spPr>
        <a:xfrm>
          <a:off x="14401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31750</xdr:rowOff>
    </xdr:from>
    <xdr:to>
      <xdr:col>20</xdr:col>
      <xdr:colOff>209550</xdr:colOff>
      <xdr:row>33</xdr:row>
      <xdr:rowOff>133350</xdr:rowOff>
    </xdr:to>
    <xdr:sp macro="" textlink="">
      <xdr:nvSpPr>
        <xdr:cNvPr id="337" name="円/楕円 336"/>
        <xdr:cNvSpPr/>
      </xdr:nvSpPr>
      <xdr:spPr>
        <a:xfrm>
          <a:off x="13843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143527</xdr:rowOff>
    </xdr:from>
    <xdr:ext cx="762000" cy="259045"/>
    <xdr:sp macro="" textlink="">
      <xdr:nvSpPr>
        <xdr:cNvPr id="338" name="テキスト ボックス 337"/>
        <xdr:cNvSpPr txBox="1"/>
      </xdr:nvSpPr>
      <xdr:spPr>
        <a:xfrm>
          <a:off x="13512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19050</xdr:rowOff>
    </xdr:from>
    <xdr:to>
      <xdr:col>19</xdr:col>
      <xdr:colOff>6350</xdr:colOff>
      <xdr:row>33</xdr:row>
      <xdr:rowOff>120650</xdr:rowOff>
    </xdr:to>
    <xdr:sp macro="" textlink="">
      <xdr:nvSpPr>
        <xdr:cNvPr id="339" name="円/楕円 338"/>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130827</xdr:rowOff>
    </xdr:from>
    <xdr:ext cx="762000" cy="259045"/>
    <xdr:sp macro="" textlink="">
      <xdr:nvSpPr>
        <xdr:cNvPr id="340" name="テキスト ボックス 339"/>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プロジェクト事業の実施や国の経済対策との協調，地域経済への配慮等による投資的事業の実施に伴う市債発行に比例し，類似団体との比較においても極めて高い状態となっている。投資的経費の</a:t>
          </a:r>
          <a:r>
            <a:rPr kumimoji="1" lang="ja-JP" altLang="en-US" sz="1100">
              <a:solidFill>
                <a:schemeClr val="dk1"/>
              </a:solidFill>
              <a:effectLst/>
              <a:latin typeface="+mn-lt"/>
              <a:ea typeface="+mn-ea"/>
              <a:cs typeface="+mn-cs"/>
            </a:rPr>
            <a:t>平準化</a:t>
          </a:r>
          <a:r>
            <a:rPr kumimoji="1" lang="ja-JP" altLang="ja-JP" sz="1100">
              <a:solidFill>
                <a:schemeClr val="dk1"/>
              </a:solidFill>
              <a:effectLst/>
              <a:latin typeface="+mn-lt"/>
              <a:ea typeface="+mn-ea"/>
              <a:cs typeface="+mn-cs"/>
            </a:rPr>
            <a:t>による市債発行及び残高の抑制により数値は改善傾向にあるものの，依然類似団体順位は最下位であり，より一層の縮減に努める。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148227</xdr:rowOff>
    </xdr:from>
    <xdr:to>
      <xdr:col>7</xdr:col>
      <xdr:colOff>15875</xdr:colOff>
      <xdr:row>79</xdr:row>
      <xdr:rowOff>164556</xdr:rowOff>
    </xdr:to>
    <xdr:cxnSp macro="">
      <xdr:nvCxnSpPr>
        <xdr:cNvPr id="370" name="直線コネクタ 369"/>
        <xdr:cNvCxnSpPr/>
      </xdr:nvCxnSpPr>
      <xdr:spPr>
        <a:xfrm flipV="1">
          <a:off x="4826000" y="12664077"/>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136633</xdr:rowOff>
    </xdr:from>
    <xdr:ext cx="762000" cy="259045"/>
    <xdr:sp macro="" textlink="">
      <xdr:nvSpPr>
        <xdr:cNvPr id="371" name="公債費最小値テキスト"/>
        <xdr:cNvSpPr txBox="1"/>
      </xdr:nvSpPr>
      <xdr:spPr>
        <a:xfrm>
          <a:off x="4914900" y="1368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79</xdr:row>
      <xdr:rowOff>164556</xdr:rowOff>
    </xdr:from>
    <xdr:to>
      <xdr:col>7</xdr:col>
      <xdr:colOff>104775</xdr:colOff>
      <xdr:row>79</xdr:row>
      <xdr:rowOff>164556</xdr:rowOff>
    </xdr:to>
    <xdr:cxnSp macro="">
      <xdr:nvCxnSpPr>
        <xdr:cNvPr id="372" name="直線コネクタ 371"/>
        <xdr:cNvCxnSpPr/>
      </xdr:nvCxnSpPr>
      <xdr:spPr>
        <a:xfrm>
          <a:off x="4737100" y="1370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63154</xdr:rowOff>
    </xdr:from>
    <xdr:ext cx="762000" cy="259045"/>
    <xdr:sp macro="" textlink="">
      <xdr:nvSpPr>
        <xdr:cNvPr id="373"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73</xdr:row>
      <xdr:rowOff>148227</xdr:rowOff>
    </xdr:from>
    <xdr:to>
      <xdr:col>7</xdr:col>
      <xdr:colOff>104775</xdr:colOff>
      <xdr:row>73</xdr:row>
      <xdr:rowOff>148227</xdr:rowOff>
    </xdr:to>
    <xdr:cxnSp macro="">
      <xdr:nvCxnSpPr>
        <xdr:cNvPr id="374" name="直線コネクタ 373"/>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164556</xdr:rowOff>
    </xdr:from>
    <xdr:to>
      <xdr:col>7</xdr:col>
      <xdr:colOff>15875</xdr:colOff>
      <xdr:row>80</xdr:row>
      <xdr:rowOff>91077</xdr:rowOff>
    </xdr:to>
    <xdr:cxnSp macro="">
      <xdr:nvCxnSpPr>
        <xdr:cNvPr id="375" name="直線コネクタ 374"/>
        <xdr:cNvCxnSpPr/>
      </xdr:nvCxnSpPr>
      <xdr:spPr>
        <a:xfrm flipV="1">
          <a:off x="3987800" y="1370910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154776</xdr:rowOff>
    </xdr:from>
    <xdr:ext cx="762000" cy="259045"/>
    <xdr:sp macro="" textlink="">
      <xdr:nvSpPr>
        <xdr:cNvPr id="376" name="公債費平均値テキスト"/>
        <xdr:cNvSpPr txBox="1"/>
      </xdr:nvSpPr>
      <xdr:spPr>
        <a:xfrm>
          <a:off x="4914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138249</xdr:rowOff>
    </xdr:from>
    <xdr:to>
      <xdr:col>7</xdr:col>
      <xdr:colOff>66675</xdr:colOff>
      <xdr:row>77</xdr:row>
      <xdr:rowOff>68399</xdr:rowOff>
    </xdr:to>
    <xdr:sp macro="" textlink="">
      <xdr:nvSpPr>
        <xdr:cNvPr id="377" name="フローチャート : 判断 376"/>
        <xdr:cNvSpPr/>
      </xdr:nvSpPr>
      <xdr:spPr>
        <a:xfrm>
          <a:off x="4775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91077</xdr:rowOff>
    </xdr:from>
    <xdr:to>
      <xdr:col>5</xdr:col>
      <xdr:colOff>549275</xdr:colOff>
      <xdr:row>80</xdr:row>
      <xdr:rowOff>136798</xdr:rowOff>
    </xdr:to>
    <xdr:cxnSp macro="">
      <xdr:nvCxnSpPr>
        <xdr:cNvPr id="378" name="直線コネクタ 377"/>
        <xdr:cNvCxnSpPr/>
      </xdr:nvCxnSpPr>
      <xdr:spPr>
        <a:xfrm flipV="1">
          <a:off x="3098800" y="138070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9" name="フローチャート : 判断 378"/>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80" name="テキスト ボックス 379"/>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136798</xdr:rowOff>
    </xdr:from>
    <xdr:to>
      <xdr:col>4</xdr:col>
      <xdr:colOff>346075</xdr:colOff>
      <xdr:row>81</xdr:row>
      <xdr:rowOff>24130</xdr:rowOff>
    </xdr:to>
    <xdr:cxnSp macro="">
      <xdr:nvCxnSpPr>
        <xdr:cNvPr id="381" name="直線コネクタ 380"/>
        <xdr:cNvCxnSpPr/>
      </xdr:nvCxnSpPr>
      <xdr:spPr>
        <a:xfrm flipV="1">
          <a:off x="2209800" y="138527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58238</xdr:rowOff>
    </xdr:from>
    <xdr:to>
      <xdr:col>4</xdr:col>
      <xdr:colOff>396875</xdr:colOff>
      <xdr:row>77</xdr:row>
      <xdr:rowOff>159838</xdr:rowOff>
    </xdr:to>
    <xdr:sp macro="" textlink="">
      <xdr:nvSpPr>
        <xdr:cNvPr id="382" name="フローチャート : 判断 381"/>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170015</xdr:rowOff>
    </xdr:from>
    <xdr:ext cx="762000" cy="259045"/>
    <xdr:sp macro="" textlink="">
      <xdr:nvSpPr>
        <xdr:cNvPr id="383" name="テキスト ボックス 382"/>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50256</xdr:rowOff>
    </xdr:to>
    <xdr:cxnSp macro="">
      <xdr:nvCxnSpPr>
        <xdr:cNvPr id="384" name="直線コネクタ 383"/>
        <xdr:cNvCxnSpPr/>
      </xdr:nvCxnSpPr>
      <xdr:spPr>
        <a:xfrm flipV="1">
          <a:off x="1320800" y="139115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77832</xdr:rowOff>
    </xdr:from>
    <xdr:to>
      <xdr:col>3</xdr:col>
      <xdr:colOff>193675</xdr:colOff>
      <xdr:row>78</xdr:row>
      <xdr:rowOff>7982</xdr:rowOff>
    </xdr:to>
    <xdr:sp macro="" textlink="">
      <xdr:nvSpPr>
        <xdr:cNvPr id="385" name="フローチャート : 判断 384"/>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18159</xdr:rowOff>
    </xdr:from>
    <xdr:ext cx="762000" cy="259045"/>
    <xdr:sp macro="" textlink="">
      <xdr:nvSpPr>
        <xdr:cNvPr id="386" name="テキスト ボックス 385"/>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97427</xdr:rowOff>
    </xdr:from>
    <xdr:to>
      <xdr:col>1</xdr:col>
      <xdr:colOff>676275</xdr:colOff>
      <xdr:row>78</xdr:row>
      <xdr:rowOff>27577</xdr:rowOff>
    </xdr:to>
    <xdr:sp macro="" textlink="">
      <xdr:nvSpPr>
        <xdr:cNvPr id="387" name="フローチャート : 判断 386"/>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37754</xdr:rowOff>
    </xdr:from>
    <xdr:ext cx="762000" cy="259045"/>
    <xdr:sp macro="" textlink="">
      <xdr:nvSpPr>
        <xdr:cNvPr id="388" name="テキスト ボックス 387"/>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113756</xdr:rowOff>
    </xdr:from>
    <xdr:to>
      <xdr:col>7</xdr:col>
      <xdr:colOff>66675</xdr:colOff>
      <xdr:row>80</xdr:row>
      <xdr:rowOff>43906</xdr:rowOff>
    </xdr:to>
    <xdr:sp macro="" textlink="">
      <xdr:nvSpPr>
        <xdr:cNvPr id="394" name="円/楕円 393"/>
        <xdr:cNvSpPr/>
      </xdr:nvSpPr>
      <xdr:spPr>
        <a:xfrm>
          <a:off x="47752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22333</xdr:rowOff>
    </xdr:from>
    <xdr:ext cx="762000" cy="259045"/>
    <xdr:sp macro="" textlink="">
      <xdr:nvSpPr>
        <xdr:cNvPr id="395" name="公債費該当値テキスト"/>
        <xdr:cNvSpPr txBox="1"/>
      </xdr:nvSpPr>
      <xdr:spPr>
        <a:xfrm>
          <a:off x="4914900" y="1356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40277</xdr:rowOff>
    </xdr:from>
    <xdr:to>
      <xdr:col>5</xdr:col>
      <xdr:colOff>600075</xdr:colOff>
      <xdr:row>80</xdr:row>
      <xdr:rowOff>141877</xdr:rowOff>
    </xdr:to>
    <xdr:sp macro="" textlink="">
      <xdr:nvSpPr>
        <xdr:cNvPr id="396" name="円/楕円 395"/>
        <xdr:cNvSpPr/>
      </xdr:nvSpPr>
      <xdr:spPr>
        <a:xfrm>
          <a:off x="3937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126654</xdr:rowOff>
    </xdr:from>
    <xdr:ext cx="736600" cy="259045"/>
    <xdr:sp macro="" textlink="">
      <xdr:nvSpPr>
        <xdr:cNvPr id="397" name="テキスト ボックス 396"/>
        <xdr:cNvSpPr txBox="1"/>
      </xdr:nvSpPr>
      <xdr:spPr>
        <a:xfrm>
          <a:off x="3606800" y="1384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85998</xdr:rowOff>
    </xdr:from>
    <xdr:to>
      <xdr:col>4</xdr:col>
      <xdr:colOff>396875</xdr:colOff>
      <xdr:row>81</xdr:row>
      <xdr:rowOff>16148</xdr:rowOff>
    </xdr:to>
    <xdr:sp macro="" textlink="">
      <xdr:nvSpPr>
        <xdr:cNvPr id="398" name="円/楕円 397"/>
        <xdr:cNvSpPr/>
      </xdr:nvSpPr>
      <xdr:spPr>
        <a:xfrm>
          <a:off x="3048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925</xdr:rowOff>
    </xdr:from>
    <xdr:ext cx="762000" cy="259045"/>
    <xdr:sp macro="" textlink="">
      <xdr:nvSpPr>
        <xdr:cNvPr id="399" name="テキスト ボックス 398"/>
        <xdr:cNvSpPr txBox="1"/>
      </xdr:nvSpPr>
      <xdr:spPr>
        <a:xfrm>
          <a:off x="2717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144780</xdr:rowOff>
    </xdr:from>
    <xdr:to>
      <xdr:col>3</xdr:col>
      <xdr:colOff>193675</xdr:colOff>
      <xdr:row>81</xdr:row>
      <xdr:rowOff>74930</xdr:rowOff>
    </xdr:to>
    <xdr:sp macro="" textlink="">
      <xdr:nvSpPr>
        <xdr:cNvPr id="400" name="円/楕円 399"/>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59707</xdr:rowOff>
    </xdr:from>
    <xdr:ext cx="762000" cy="259045"/>
    <xdr:sp macro="" textlink="">
      <xdr:nvSpPr>
        <xdr:cNvPr id="401" name="テキスト ボックス 400"/>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170906</xdr:rowOff>
    </xdr:from>
    <xdr:to>
      <xdr:col>1</xdr:col>
      <xdr:colOff>676275</xdr:colOff>
      <xdr:row>81</xdr:row>
      <xdr:rowOff>101056</xdr:rowOff>
    </xdr:to>
    <xdr:sp macro="" textlink="">
      <xdr:nvSpPr>
        <xdr:cNvPr id="402" name="円/楕円 401"/>
        <xdr:cNvSpPr/>
      </xdr:nvSpPr>
      <xdr:spPr>
        <a:xfrm>
          <a:off x="1270000" y="13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85833</xdr:rowOff>
    </xdr:from>
    <xdr:ext cx="762000" cy="259045"/>
    <xdr:sp macro="" textlink="">
      <xdr:nvSpPr>
        <xdr:cNvPr id="403" name="テキスト ボックス 402"/>
        <xdr:cNvSpPr txBox="1"/>
      </xdr:nvSpPr>
      <xdr:spPr>
        <a:xfrm>
          <a:off x="939800" y="1397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扶助費</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の増</a:t>
          </a:r>
          <a:r>
            <a:rPr kumimoji="1" lang="ja-JP" altLang="en-US" sz="1100">
              <a:solidFill>
                <a:sysClr val="windowText" lastClr="000000"/>
              </a:solidFill>
              <a:effectLst/>
              <a:latin typeface="+mn-lt"/>
              <a:ea typeface="+mn-ea"/>
              <a:cs typeface="+mn-cs"/>
            </a:rPr>
            <a:t>加</a:t>
          </a:r>
          <a:r>
            <a:rPr kumimoji="1" lang="ja-JP" altLang="ja-JP" sz="1100">
              <a:solidFill>
                <a:sysClr val="windowText" lastClr="000000"/>
              </a:solidFill>
              <a:effectLst/>
              <a:latin typeface="+mn-lt"/>
              <a:ea typeface="+mn-ea"/>
              <a:cs typeface="+mn-cs"/>
            </a:rPr>
            <a:t>が負担要素となり，前年度比＋</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ポイントとなったものの，定員適正化等による</a:t>
          </a:r>
          <a:r>
            <a:rPr kumimoji="1" lang="ja-JP" altLang="en-US" sz="1100">
              <a:solidFill>
                <a:sysClr val="windowText" lastClr="000000"/>
              </a:solidFill>
              <a:effectLst/>
              <a:latin typeface="+mn-lt"/>
              <a:ea typeface="+mn-ea"/>
              <a:cs typeface="+mn-cs"/>
            </a:rPr>
            <a:t>行政運営の効率化や</a:t>
          </a:r>
          <a:r>
            <a:rPr kumimoji="1" lang="ja-JP" altLang="ja-JP" sz="1100">
              <a:solidFill>
                <a:sysClr val="windowText" lastClr="000000"/>
              </a:solidFill>
              <a:effectLst/>
              <a:latin typeface="+mn-lt"/>
              <a:ea typeface="+mn-ea"/>
              <a:cs typeface="+mn-cs"/>
            </a:rPr>
            <a:t>事務事業見直しによる経費削減などにより，類似団体</a:t>
          </a:r>
          <a:r>
            <a:rPr kumimoji="1" lang="ja-JP" altLang="en-US" sz="1100">
              <a:solidFill>
                <a:sysClr val="windowText" lastClr="000000"/>
              </a:solidFill>
              <a:effectLst/>
              <a:latin typeface="+mn-lt"/>
              <a:ea typeface="+mn-ea"/>
              <a:cs typeface="+mn-cs"/>
            </a:rPr>
            <a:t>平均との比較では</a:t>
          </a:r>
          <a:r>
            <a:rPr kumimoji="1" lang="ja-JP" altLang="ja-JP" sz="1100">
              <a:solidFill>
                <a:sysClr val="windowText" lastClr="000000"/>
              </a:solidFill>
              <a:effectLst/>
              <a:latin typeface="+mn-lt"/>
              <a:ea typeface="+mn-ea"/>
              <a:cs typeface="+mn-cs"/>
            </a:rPr>
            <a:t>低い水準で推移しており，今後も歳出削減に努める。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31" name="直線コネクタ 430"/>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2"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3" name="直線コネクタ 432"/>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54611</xdr:rowOff>
    </xdr:to>
    <xdr:cxnSp macro="">
      <xdr:nvCxnSpPr>
        <xdr:cNvPr id="436" name="直線コネクタ 435"/>
        <xdr:cNvCxnSpPr/>
      </xdr:nvCxnSpPr>
      <xdr:spPr>
        <a:xfrm>
          <a:off x="15671800" y="131953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7"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8" name="フローチャート : 判断 437"/>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76</xdr:row>
      <xdr:rowOff>165100</xdr:rowOff>
    </xdr:to>
    <xdr:cxnSp macro="">
      <xdr:nvCxnSpPr>
        <xdr:cNvPr id="439" name="直線コネクタ 438"/>
        <xdr:cNvCxnSpPr/>
      </xdr:nvCxnSpPr>
      <xdr:spPr>
        <a:xfrm>
          <a:off x="14782800" y="1313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40" name="フローチャート : 判断 43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41" name="テキスト ボックス 44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107950</xdr:rowOff>
    </xdr:to>
    <xdr:cxnSp macro="">
      <xdr:nvCxnSpPr>
        <xdr:cNvPr id="442" name="直線コネクタ 441"/>
        <xdr:cNvCxnSpPr/>
      </xdr:nvCxnSpPr>
      <xdr:spPr>
        <a:xfrm>
          <a:off x="13893800" y="13092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3" name="フローチャート : 判断 442"/>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4" name="テキスト ボックス 44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62230</xdr:rowOff>
    </xdr:to>
    <xdr:cxnSp macro="">
      <xdr:nvCxnSpPr>
        <xdr:cNvPr id="445" name="直線コネクタ 444"/>
        <xdr:cNvCxnSpPr/>
      </xdr:nvCxnSpPr>
      <xdr:spPr>
        <a:xfrm>
          <a:off x="13004800" y="129857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6" name="フローチャート : 判断 445"/>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7" name="テキスト ボックス 446"/>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8" name="フローチャート :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55" name="円/楕円 454"/>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56"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7" name="円/楕円 456"/>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58" name="テキスト ボックス 457"/>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59" name="円/楕円 458"/>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168927</xdr:rowOff>
    </xdr:from>
    <xdr:ext cx="762000" cy="259045"/>
    <xdr:sp macro="" textlink="">
      <xdr:nvSpPr>
        <xdr:cNvPr id="460" name="テキスト ボックス 459"/>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61" name="円/楕円 460"/>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123207</xdr:rowOff>
    </xdr:from>
    <xdr:ext cx="762000" cy="259045"/>
    <xdr:sp macro="" textlink="">
      <xdr:nvSpPr>
        <xdr:cNvPr id="462" name="テキスト ボックス 461"/>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63" name="円/楕円 462"/>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64" name="テキスト ボックス 463"/>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高知県高知市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11633</xdr:rowOff>
    </xdr:from>
    <xdr:to>
      <xdr:col>4</xdr:col>
      <xdr:colOff>1117600</xdr:colOff>
      <xdr:row>16</xdr:row>
      <xdr:rowOff>56439</xdr:rowOff>
    </xdr:to>
    <xdr:cxnSp macro="">
      <xdr:nvCxnSpPr>
        <xdr:cNvPr id="48" name="直線コネクタ 47"/>
        <xdr:cNvCxnSpPr/>
      </xdr:nvCxnSpPr>
      <xdr:spPr bwMode="auto">
        <a:xfrm flipV="1">
          <a:off x="5003800" y="2802458"/>
          <a:ext cx="6477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56439</xdr:rowOff>
    </xdr:from>
    <xdr:to>
      <xdr:col>4</xdr:col>
      <xdr:colOff>469900</xdr:colOff>
      <xdr:row>16</xdr:row>
      <xdr:rowOff>162418</xdr:rowOff>
    </xdr:to>
    <xdr:cxnSp macro="">
      <xdr:nvCxnSpPr>
        <xdr:cNvPr id="51" name="直線コネクタ 50"/>
        <xdr:cNvCxnSpPr/>
      </xdr:nvCxnSpPr>
      <xdr:spPr bwMode="auto">
        <a:xfrm flipV="1">
          <a:off x="4305300" y="2847264"/>
          <a:ext cx="698500" cy="10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126253</xdr:rowOff>
    </xdr:from>
    <xdr:to>
      <xdr:col>3</xdr:col>
      <xdr:colOff>904875</xdr:colOff>
      <xdr:row>16</xdr:row>
      <xdr:rowOff>162418</xdr:rowOff>
    </xdr:to>
    <xdr:cxnSp macro="">
      <xdr:nvCxnSpPr>
        <xdr:cNvPr id="54" name="直線コネクタ 53"/>
        <xdr:cNvCxnSpPr/>
      </xdr:nvCxnSpPr>
      <xdr:spPr bwMode="auto">
        <a:xfrm>
          <a:off x="3606800" y="2917078"/>
          <a:ext cx="698500" cy="3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77379</xdr:rowOff>
    </xdr:from>
    <xdr:to>
      <xdr:col>3</xdr:col>
      <xdr:colOff>206375</xdr:colOff>
      <xdr:row>16</xdr:row>
      <xdr:rowOff>126253</xdr:rowOff>
    </xdr:to>
    <xdr:cxnSp macro="">
      <xdr:nvCxnSpPr>
        <xdr:cNvPr id="57" name="直線コネクタ 56"/>
        <xdr:cNvCxnSpPr/>
      </xdr:nvCxnSpPr>
      <xdr:spPr bwMode="auto">
        <a:xfrm>
          <a:off x="2908300" y="2868204"/>
          <a:ext cx="698500" cy="48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132283</xdr:rowOff>
    </xdr:from>
    <xdr:to>
      <xdr:col>5</xdr:col>
      <xdr:colOff>34925</xdr:colOff>
      <xdr:row>16</xdr:row>
      <xdr:rowOff>62433</xdr:rowOff>
    </xdr:to>
    <xdr:sp macro="" textlink="">
      <xdr:nvSpPr>
        <xdr:cNvPr id="67" name="円/楕円 66"/>
        <xdr:cNvSpPr/>
      </xdr:nvSpPr>
      <xdr:spPr bwMode="auto">
        <a:xfrm>
          <a:off x="5600700" y="275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148810</xdr:rowOff>
    </xdr:from>
    <xdr:ext cx="762000" cy="259045"/>
    <xdr:sp macro="" textlink="">
      <xdr:nvSpPr>
        <xdr:cNvPr id="68" name="人口1人当たり決算額の推移該当値テキスト130"/>
        <xdr:cNvSpPr txBox="1"/>
      </xdr:nvSpPr>
      <xdr:spPr>
        <a:xfrm>
          <a:off x="5740400" y="259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5639</xdr:rowOff>
    </xdr:from>
    <xdr:to>
      <xdr:col>4</xdr:col>
      <xdr:colOff>520700</xdr:colOff>
      <xdr:row>16</xdr:row>
      <xdr:rowOff>107239</xdr:rowOff>
    </xdr:to>
    <xdr:sp macro="" textlink="">
      <xdr:nvSpPr>
        <xdr:cNvPr id="69" name="円/楕円 68"/>
        <xdr:cNvSpPr/>
      </xdr:nvSpPr>
      <xdr:spPr bwMode="auto">
        <a:xfrm>
          <a:off x="4953000" y="279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117416</xdr:rowOff>
    </xdr:from>
    <xdr:ext cx="736600" cy="259045"/>
    <xdr:sp macro="" textlink="">
      <xdr:nvSpPr>
        <xdr:cNvPr id="70" name="テキスト ボックス 69"/>
        <xdr:cNvSpPr txBox="1"/>
      </xdr:nvSpPr>
      <xdr:spPr>
        <a:xfrm>
          <a:off x="4622800" y="256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111618</xdr:rowOff>
    </xdr:from>
    <xdr:to>
      <xdr:col>3</xdr:col>
      <xdr:colOff>955675</xdr:colOff>
      <xdr:row>17</xdr:row>
      <xdr:rowOff>41768</xdr:rowOff>
    </xdr:to>
    <xdr:sp macro="" textlink="">
      <xdr:nvSpPr>
        <xdr:cNvPr id="71" name="円/楕円 70"/>
        <xdr:cNvSpPr/>
      </xdr:nvSpPr>
      <xdr:spPr bwMode="auto">
        <a:xfrm>
          <a:off x="4254500" y="290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51945</xdr:rowOff>
    </xdr:from>
    <xdr:ext cx="762000" cy="259045"/>
    <xdr:sp macro="" textlink="">
      <xdr:nvSpPr>
        <xdr:cNvPr id="72" name="テキスト ボックス 71"/>
        <xdr:cNvSpPr txBox="1"/>
      </xdr:nvSpPr>
      <xdr:spPr>
        <a:xfrm>
          <a:off x="3924300" y="26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75453</xdr:rowOff>
    </xdr:from>
    <xdr:to>
      <xdr:col>3</xdr:col>
      <xdr:colOff>257175</xdr:colOff>
      <xdr:row>17</xdr:row>
      <xdr:rowOff>5603</xdr:rowOff>
    </xdr:to>
    <xdr:sp macro="" textlink="">
      <xdr:nvSpPr>
        <xdr:cNvPr id="73" name="円/楕円 72"/>
        <xdr:cNvSpPr/>
      </xdr:nvSpPr>
      <xdr:spPr bwMode="auto">
        <a:xfrm>
          <a:off x="3556000" y="2866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15780</xdr:rowOff>
    </xdr:from>
    <xdr:ext cx="762000" cy="259045"/>
    <xdr:sp macro="" textlink="">
      <xdr:nvSpPr>
        <xdr:cNvPr id="74" name="テキスト ボックス 73"/>
        <xdr:cNvSpPr txBox="1"/>
      </xdr:nvSpPr>
      <xdr:spPr>
        <a:xfrm>
          <a:off x="3225800" y="263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26579</xdr:rowOff>
    </xdr:from>
    <xdr:to>
      <xdr:col>2</xdr:col>
      <xdr:colOff>692150</xdr:colOff>
      <xdr:row>16</xdr:row>
      <xdr:rowOff>128179</xdr:rowOff>
    </xdr:to>
    <xdr:sp macro="" textlink="">
      <xdr:nvSpPr>
        <xdr:cNvPr id="75" name="円/楕円 74"/>
        <xdr:cNvSpPr/>
      </xdr:nvSpPr>
      <xdr:spPr bwMode="auto">
        <a:xfrm>
          <a:off x="2857500" y="281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138356</xdr:rowOff>
    </xdr:from>
    <xdr:ext cx="762000" cy="259045"/>
    <xdr:sp macro="" textlink="">
      <xdr:nvSpPr>
        <xdr:cNvPr id="76" name="テキスト ボックス 75"/>
        <xdr:cNvSpPr txBox="1"/>
      </xdr:nvSpPr>
      <xdr:spPr>
        <a:xfrm>
          <a:off x="2527300" y="25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166548</xdr:rowOff>
    </xdr:from>
    <xdr:to>
      <xdr:col>4</xdr:col>
      <xdr:colOff>1117600</xdr:colOff>
      <xdr:row>38</xdr:row>
      <xdr:rowOff>162852</xdr:rowOff>
    </xdr:to>
    <xdr:cxnSp macro="">
      <xdr:nvCxnSpPr>
        <xdr:cNvPr id="105" name="直線コネクタ 104"/>
        <xdr:cNvCxnSpPr/>
      </xdr:nvCxnSpPr>
      <xdr:spPr bwMode="auto">
        <a:xfrm flipV="1">
          <a:off x="5651500" y="6433998"/>
          <a:ext cx="0" cy="11964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134929</xdr:rowOff>
    </xdr:from>
    <xdr:ext cx="762000" cy="259045"/>
    <xdr:sp macro="" textlink="">
      <xdr:nvSpPr>
        <xdr:cNvPr id="106" name="人口1人当たり決算額の推移最小値テキスト445"/>
        <xdr:cNvSpPr txBox="1"/>
      </xdr:nvSpPr>
      <xdr:spPr>
        <a:xfrm>
          <a:off x="5740400" y="76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162852</xdr:rowOff>
    </xdr:from>
    <xdr:to>
      <xdr:col>5</xdr:col>
      <xdr:colOff>73025</xdr:colOff>
      <xdr:row>38</xdr:row>
      <xdr:rowOff>162852</xdr:rowOff>
    </xdr:to>
    <xdr:cxnSp macro="">
      <xdr:nvCxnSpPr>
        <xdr:cNvPr id="107" name="直線コネクタ 106"/>
        <xdr:cNvCxnSpPr/>
      </xdr:nvCxnSpPr>
      <xdr:spPr bwMode="auto">
        <a:xfrm>
          <a:off x="5562600" y="7630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252925</xdr:rowOff>
    </xdr:from>
    <xdr:ext cx="762000" cy="259045"/>
    <xdr:sp macro="" textlink="">
      <xdr:nvSpPr>
        <xdr:cNvPr id="108" name="人口1人当たり決算額の推移最大値テキスト445"/>
        <xdr:cNvSpPr txBox="1"/>
      </xdr:nvSpPr>
      <xdr:spPr>
        <a:xfrm>
          <a:off x="5740400" y="617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34</xdr:row>
      <xdr:rowOff>166548</xdr:rowOff>
    </xdr:from>
    <xdr:to>
      <xdr:col>5</xdr:col>
      <xdr:colOff>73025</xdr:colOff>
      <xdr:row>34</xdr:row>
      <xdr:rowOff>166548</xdr:rowOff>
    </xdr:to>
    <xdr:cxnSp macro="">
      <xdr:nvCxnSpPr>
        <xdr:cNvPr id="109" name="直線コネクタ 108"/>
        <xdr:cNvCxnSpPr/>
      </xdr:nvCxnSpPr>
      <xdr:spPr bwMode="auto">
        <a:xfrm>
          <a:off x="5562600" y="6433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174130</xdr:rowOff>
    </xdr:from>
    <xdr:to>
      <xdr:col>4</xdr:col>
      <xdr:colOff>1117600</xdr:colOff>
      <xdr:row>34</xdr:row>
      <xdr:rowOff>191122</xdr:rowOff>
    </xdr:to>
    <xdr:cxnSp macro="">
      <xdr:nvCxnSpPr>
        <xdr:cNvPr id="110" name="直線コネクタ 109"/>
        <xdr:cNvCxnSpPr/>
      </xdr:nvCxnSpPr>
      <xdr:spPr bwMode="auto">
        <a:xfrm flipV="1">
          <a:off x="5003800" y="6441580"/>
          <a:ext cx="647700" cy="1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68394</xdr:rowOff>
    </xdr:from>
    <xdr:ext cx="762000" cy="259045"/>
    <xdr:sp macro="" textlink="">
      <xdr:nvSpPr>
        <xdr:cNvPr id="111" name="人口1人当たり決算額の推移平均値テキスト445"/>
        <xdr:cNvSpPr txBox="1"/>
      </xdr:nvSpPr>
      <xdr:spPr>
        <a:xfrm>
          <a:off x="5740400" y="7021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96317</xdr:rowOff>
    </xdr:from>
    <xdr:to>
      <xdr:col>5</xdr:col>
      <xdr:colOff>34925</xdr:colOff>
      <xdr:row>37</xdr:row>
      <xdr:rowOff>26467</xdr:rowOff>
    </xdr:to>
    <xdr:sp macro="" textlink="">
      <xdr:nvSpPr>
        <xdr:cNvPr id="112" name="フローチャート : 判断 111"/>
        <xdr:cNvSpPr/>
      </xdr:nvSpPr>
      <xdr:spPr bwMode="auto">
        <a:xfrm>
          <a:off x="5600700" y="7049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132905</xdr:rowOff>
    </xdr:from>
    <xdr:to>
      <xdr:col>4</xdr:col>
      <xdr:colOff>469900</xdr:colOff>
      <xdr:row>34</xdr:row>
      <xdr:rowOff>191122</xdr:rowOff>
    </xdr:to>
    <xdr:cxnSp macro="">
      <xdr:nvCxnSpPr>
        <xdr:cNvPr id="113" name="直線コネクタ 112"/>
        <xdr:cNvCxnSpPr/>
      </xdr:nvCxnSpPr>
      <xdr:spPr bwMode="auto">
        <a:xfrm>
          <a:off x="4305300" y="6400355"/>
          <a:ext cx="698500" cy="5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92659</xdr:rowOff>
    </xdr:from>
    <xdr:to>
      <xdr:col>4</xdr:col>
      <xdr:colOff>520700</xdr:colOff>
      <xdr:row>37</xdr:row>
      <xdr:rowOff>22809</xdr:rowOff>
    </xdr:to>
    <xdr:sp macro="" textlink="">
      <xdr:nvSpPr>
        <xdr:cNvPr id="114" name="フローチャート : 判断 113"/>
        <xdr:cNvSpPr/>
      </xdr:nvSpPr>
      <xdr:spPr bwMode="auto">
        <a:xfrm>
          <a:off x="4953000" y="7045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7586</xdr:rowOff>
    </xdr:from>
    <xdr:ext cx="736600" cy="259045"/>
    <xdr:sp macro="" textlink="">
      <xdr:nvSpPr>
        <xdr:cNvPr id="115" name="テキスト ボックス 114"/>
        <xdr:cNvSpPr txBox="1"/>
      </xdr:nvSpPr>
      <xdr:spPr>
        <a:xfrm>
          <a:off x="4622800" y="713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46418</xdr:rowOff>
    </xdr:from>
    <xdr:to>
      <xdr:col>3</xdr:col>
      <xdr:colOff>904875</xdr:colOff>
      <xdr:row>34</xdr:row>
      <xdr:rowOff>132905</xdr:rowOff>
    </xdr:to>
    <xdr:cxnSp macro="">
      <xdr:nvCxnSpPr>
        <xdr:cNvPr id="116" name="直線コネクタ 115"/>
        <xdr:cNvCxnSpPr/>
      </xdr:nvCxnSpPr>
      <xdr:spPr bwMode="auto">
        <a:xfrm>
          <a:off x="3606800" y="6313868"/>
          <a:ext cx="698500" cy="8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31547</xdr:rowOff>
    </xdr:from>
    <xdr:to>
      <xdr:col>3</xdr:col>
      <xdr:colOff>955675</xdr:colOff>
      <xdr:row>36</xdr:row>
      <xdr:rowOff>133147</xdr:rowOff>
    </xdr:to>
    <xdr:sp macro="" textlink="">
      <xdr:nvSpPr>
        <xdr:cNvPr id="117" name="フローチャート : 判断 116"/>
        <xdr:cNvSpPr/>
      </xdr:nvSpPr>
      <xdr:spPr bwMode="auto">
        <a:xfrm>
          <a:off x="4254500" y="6984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117924</xdr:rowOff>
    </xdr:from>
    <xdr:ext cx="762000" cy="259045"/>
    <xdr:sp macro="" textlink="">
      <xdr:nvSpPr>
        <xdr:cNvPr id="118" name="テキスト ボックス 117"/>
        <xdr:cNvSpPr txBox="1"/>
      </xdr:nvSpPr>
      <xdr:spPr>
        <a:xfrm>
          <a:off x="3924300" y="707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177444</xdr:rowOff>
    </xdr:from>
    <xdr:to>
      <xdr:col>3</xdr:col>
      <xdr:colOff>206375</xdr:colOff>
      <xdr:row>34</xdr:row>
      <xdr:rowOff>46418</xdr:rowOff>
    </xdr:to>
    <xdr:cxnSp macro="">
      <xdr:nvCxnSpPr>
        <xdr:cNvPr id="119" name="直線コネクタ 118"/>
        <xdr:cNvCxnSpPr/>
      </xdr:nvCxnSpPr>
      <xdr:spPr bwMode="auto">
        <a:xfrm>
          <a:off x="2908300" y="6101994"/>
          <a:ext cx="698500" cy="21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2781</xdr:rowOff>
    </xdr:from>
    <xdr:to>
      <xdr:col>3</xdr:col>
      <xdr:colOff>257175</xdr:colOff>
      <xdr:row>36</xdr:row>
      <xdr:rowOff>104381</xdr:rowOff>
    </xdr:to>
    <xdr:sp macro="" textlink="">
      <xdr:nvSpPr>
        <xdr:cNvPr id="120" name="フローチャート : 判断 119"/>
        <xdr:cNvSpPr/>
      </xdr:nvSpPr>
      <xdr:spPr bwMode="auto">
        <a:xfrm>
          <a:off x="3556000" y="6956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89158</xdr:rowOff>
    </xdr:from>
    <xdr:ext cx="762000" cy="259045"/>
    <xdr:sp macro="" textlink="">
      <xdr:nvSpPr>
        <xdr:cNvPr id="121" name="テキスト ボックス 120"/>
        <xdr:cNvSpPr txBox="1"/>
      </xdr:nvSpPr>
      <xdr:spPr>
        <a:xfrm>
          <a:off x="3225800" y="704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275958</xdr:rowOff>
    </xdr:from>
    <xdr:to>
      <xdr:col>2</xdr:col>
      <xdr:colOff>692150</xdr:colOff>
      <xdr:row>36</xdr:row>
      <xdr:rowOff>34658</xdr:rowOff>
    </xdr:to>
    <xdr:sp macro="" textlink="">
      <xdr:nvSpPr>
        <xdr:cNvPr id="122" name="フローチャート : 判断 121"/>
        <xdr:cNvSpPr/>
      </xdr:nvSpPr>
      <xdr:spPr bwMode="auto">
        <a:xfrm>
          <a:off x="2857500" y="6886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19435</xdr:rowOff>
    </xdr:from>
    <xdr:ext cx="762000" cy="259045"/>
    <xdr:sp macro="" textlink="">
      <xdr:nvSpPr>
        <xdr:cNvPr id="123" name="テキスト ボックス 122"/>
        <xdr:cNvSpPr txBox="1"/>
      </xdr:nvSpPr>
      <xdr:spPr>
        <a:xfrm>
          <a:off x="2527300" y="697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123330</xdr:rowOff>
    </xdr:from>
    <xdr:to>
      <xdr:col>5</xdr:col>
      <xdr:colOff>34925</xdr:colOff>
      <xdr:row>34</xdr:row>
      <xdr:rowOff>224930</xdr:rowOff>
    </xdr:to>
    <xdr:sp macro="" textlink="">
      <xdr:nvSpPr>
        <xdr:cNvPr id="129" name="円/楕円 128"/>
        <xdr:cNvSpPr/>
      </xdr:nvSpPr>
      <xdr:spPr bwMode="auto">
        <a:xfrm>
          <a:off x="5600700" y="639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62425</xdr:rowOff>
    </xdr:from>
    <xdr:ext cx="762000" cy="259045"/>
    <xdr:sp macro="" textlink="">
      <xdr:nvSpPr>
        <xdr:cNvPr id="130" name="人口1人当たり決算額の推移該当値テキスト445"/>
        <xdr:cNvSpPr txBox="1"/>
      </xdr:nvSpPr>
      <xdr:spPr>
        <a:xfrm>
          <a:off x="5740400" y="632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140322</xdr:rowOff>
    </xdr:from>
    <xdr:to>
      <xdr:col>4</xdr:col>
      <xdr:colOff>520700</xdr:colOff>
      <xdr:row>34</xdr:row>
      <xdr:rowOff>241922</xdr:rowOff>
    </xdr:to>
    <xdr:sp macro="" textlink="">
      <xdr:nvSpPr>
        <xdr:cNvPr id="131" name="円/楕円 130"/>
        <xdr:cNvSpPr/>
      </xdr:nvSpPr>
      <xdr:spPr bwMode="auto">
        <a:xfrm>
          <a:off x="4953000" y="640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252099</xdr:rowOff>
    </xdr:from>
    <xdr:ext cx="736600" cy="259045"/>
    <xdr:sp macro="" textlink="">
      <xdr:nvSpPr>
        <xdr:cNvPr id="132" name="テキスト ボックス 131"/>
        <xdr:cNvSpPr txBox="1"/>
      </xdr:nvSpPr>
      <xdr:spPr>
        <a:xfrm>
          <a:off x="4622800" y="617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82105</xdr:rowOff>
    </xdr:from>
    <xdr:to>
      <xdr:col>3</xdr:col>
      <xdr:colOff>955675</xdr:colOff>
      <xdr:row>34</xdr:row>
      <xdr:rowOff>183705</xdr:rowOff>
    </xdr:to>
    <xdr:sp macro="" textlink="">
      <xdr:nvSpPr>
        <xdr:cNvPr id="133" name="円/楕円 132"/>
        <xdr:cNvSpPr/>
      </xdr:nvSpPr>
      <xdr:spPr bwMode="auto">
        <a:xfrm>
          <a:off x="4254500" y="634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193882</xdr:rowOff>
    </xdr:from>
    <xdr:ext cx="762000" cy="259045"/>
    <xdr:sp macro="" textlink="">
      <xdr:nvSpPr>
        <xdr:cNvPr id="134" name="テキスト ボックス 133"/>
        <xdr:cNvSpPr txBox="1"/>
      </xdr:nvSpPr>
      <xdr:spPr>
        <a:xfrm>
          <a:off x="3924300" y="611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30,345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338518</xdr:rowOff>
    </xdr:from>
    <xdr:to>
      <xdr:col>3</xdr:col>
      <xdr:colOff>257175</xdr:colOff>
      <xdr:row>34</xdr:row>
      <xdr:rowOff>97218</xdr:rowOff>
    </xdr:to>
    <xdr:sp macro="" textlink="">
      <xdr:nvSpPr>
        <xdr:cNvPr id="135" name="円/楕円 134"/>
        <xdr:cNvSpPr/>
      </xdr:nvSpPr>
      <xdr:spPr bwMode="auto">
        <a:xfrm>
          <a:off x="3556000" y="626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107395</xdr:rowOff>
    </xdr:from>
    <xdr:ext cx="762000" cy="259045"/>
    <xdr:sp macro="" textlink="">
      <xdr:nvSpPr>
        <xdr:cNvPr id="136" name="テキスト ボックス 135"/>
        <xdr:cNvSpPr txBox="1"/>
      </xdr:nvSpPr>
      <xdr:spPr>
        <a:xfrm>
          <a:off x="3225800" y="60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32,615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126644</xdr:rowOff>
    </xdr:from>
    <xdr:to>
      <xdr:col>2</xdr:col>
      <xdr:colOff>692150</xdr:colOff>
      <xdr:row>33</xdr:row>
      <xdr:rowOff>228244</xdr:rowOff>
    </xdr:to>
    <xdr:sp macro="" textlink="">
      <xdr:nvSpPr>
        <xdr:cNvPr id="137" name="円/楕円 136"/>
        <xdr:cNvSpPr/>
      </xdr:nvSpPr>
      <xdr:spPr bwMode="auto">
        <a:xfrm>
          <a:off x="2857500" y="6051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66971</xdr:rowOff>
    </xdr:from>
    <xdr:ext cx="762000" cy="259045"/>
    <xdr:sp macro="" textlink="">
      <xdr:nvSpPr>
        <xdr:cNvPr id="138" name="テキスト ボックス 137"/>
        <xdr:cNvSpPr txBox="1"/>
      </xdr:nvSpPr>
      <xdr:spPr>
        <a:xfrm>
          <a:off x="2527300" y="58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336,052
334,542
308.99
155,630,197
153,389,142
745,099
81,991,928
193,298,661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111811</xdr:rowOff>
    </xdr:from>
    <xdr:to>
      <xdr:col>6</xdr:col>
      <xdr:colOff>511175</xdr:colOff>
      <xdr:row>35</xdr:row>
      <xdr:rowOff>6426</xdr:rowOff>
    </xdr:to>
    <xdr:cxnSp macro="">
      <xdr:nvCxnSpPr>
        <xdr:cNvPr id="61" name="直線コネクタ 60"/>
        <xdr:cNvCxnSpPr/>
      </xdr:nvCxnSpPr>
      <xdr:spPr>
        <a:xfrm flipV="1">
          <a:off x="3797300" y="5941111"/>
          <a:ext cx="8382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6426</xdr:rowOff>
    </xdr:from>
    <xdr:to>
      <xdr:col>5</xdr:col>
      <xdr:colOff>358775</xdr:colOff>
      <xdr:row>35</xdr:row>
      <xdr:rowOff>28219</xdr:rowOff>
    </xdr:to>
    <xdr:cxnSp macro="">
      <xdr:nvCxnSpPr>
        <xdr:cNvPr id="64" name="直線コネクタ 63"/>
        <xdr:cNvCxnSpPr/>
      </xdr:nvCxnSpPr>
      <xdr:spPr>
        <a:xfrm flipV="1">
          <a:off x="2908300" y="6007176"/>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116231</xdr:rowOff>
    </xdr:from>
    <xdr:to>
      <xdr:col>4</xdr:col>
      <xdr:colOff>155575</xdr:colOff>
      <xdr:row>35</xdr:row>
      <xdr:rowOff>28219</xdr:rowOff>
    </xdr:to>
    <xdr:cxnSp macro="">
      <xdr:nvCxnSpPr>
        <xdr:cNvPr id="67" name="直線コネクタ 66"/>
        <xdr:cNvCxnSpPr/>
      </xdr:nvCxnSpPr>
      <xdr:spPr>
        <a:xfrm>
          <a:off x="2019300" y="5945531"/>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80797</xdr:rowOff>
    </xdr:from>
    <xdr:to>
      <xdr:col>2</xdr:col>
      <xdr:colOff>638175</xdr:colOff>
      <xdr:row>34</xdr:row>
      <xdr:rowOff>116231</xdr:rowOff>
    </xdr:to>
    <xdr:cxnSp macro="">
      <xdr:nvCxnSpPr>
        <xdr:cNvPr id="70" name="直線コネクタ 69"/>
        <xdr:cNvCxnSpPr/>
      </xdr:nvCxnSpPr>
      <xdr:spPr>
        <a:xfrm>
          <a:off x="1130300" y="5910097"/>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61011</xdr:rowOff>
    </xdr:from>
    <xdr:to>
      <xdr:col>6</xdr:col>
      <xdr:colOff>561975</xdr:colOff>
      <xdr:row>34</xdr:row>
      <xdr:rowOff>162611</xdr:rowOff>
    </xdr:to>
    <xdr:sp macro="" textlink="">
      <xdr:nvSpPr>
        <xdr:cNvPr id="80" name="円/楕円 79"/>
        <xdr:cNvSpPr/>
      </xdr:nvSpPr>
      <xdr:spPr>
        <a:xfrm>
          <a:off x="45847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83888</xdr:rowOff>
    </xdr:from>
    <xdr:ext cx="534377" cy="259045"/>
    <xdr:sp macro="" textlink="">
      <xdr:nvSpPr>
        <xdr:cNvPr id="81" name="人件費該当値テキスト"/>
        <xdr:cNvSpPr txBox="1"/>
      </xdr:nvSpPr>
      <xdr:spPr>
        <a:xfrm>
          <a:off x="4686300" y="57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127076</xdr:rowOff>
    </xdr:from>
    <xdr:to>
      <xdr:col>5</xdr:col>
      <xdr:colOff>409575</xdr:colOff>
      <xdr:row>35</xdr:row>
      <xdr:rowOff>57226</xdr:rowOff>
    </xdr:to>
    <xdr:sp macro="" textlink="">
      <xdr:nvSpPr>
        <xdr:cNvPr id="82" name="円/楕円 81"/>
        <xdr:cNvSpPr/>
      </xdr:nvSpPr>
      <xdr:spPr>
        <a:xfrm>
          <a:off x="3746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73753</xdr:rowOff>
    </xdr:from>
    <xdr:ext cx="534377" cy="259045"/>
    <xdr:sp macro="" textlink="">
      <xdr:nvSpPr>
        <xdr:cNvPr id="83" name="テキスト ボックス 82"/>
        <xdr:cNvSpPr txBox="1"/>
      </xdr:nvSpPr>
      <xdr:spPr>
        <a:xfrm>
          <a:off x="3530111" y="57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148869</xdr:rowOff>
    </xdr:from>
    <xdr:to>
      <xdr:col>4</xdr:col>
      <xdr:colOff>206375</xdr:colOff>
      <xdr:row>35</xdr:row>
      <xdr:rowOff>79019</xdr:rowOff>
    </xdr:to>
    <xdr:sp macro="" textlink="">
      <xdr:nvSpPr>
        <xdr:cNvPr id="84" name="円/楕円 83"/>
        <xdr:cNvSpPr/>
      </xdr:nvSpPr>
      <xdr:spPr>
        <a:xfrm>
          <a:off x="2857500" y="59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95546</xdr:rowOff>
    </xdr:from>
    <xdr:ext cx="534377" cy="259045"/>
    <xdr:sp macro="" textlink="">
      <xdr:nvSpPr>
        <xdr:cNvPr id="85" name="テキスト ボックス 84"/>
        <xdr:cNvSpPr txBox="1"/>
      </xdr:nvSpPr>
      <xdr:spPr>
        <a:xfrm>
          <a:off x="2641111" y="57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65431</xdr:rowOff>
    </xdr:from>
    <xdr:to>
      <xdr:col>3</xdr:col>
      <xdr:colOff>3175</xdr:colOff>
      <xdr:row>34</xdr:row>
      <xdr:rowOff>167031</xdr:rowOff>
    </xdr:to>
    <xdr:sp macro="" textlink="">
      <xdr:nvSpPr>
        <xdr:cNvPr id="86" name="円/楕円 85"/>
        <xdr:cNvSpPr/>
      </xdr:nvSpPr>
      <xdr:spPr>
        <a:xfrm>
          <a:off x="1968500" y="58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12108</xdr:rowOff>
    </xdr:from>
    <xdr:ext cx="534377" cy="259045"/>
    <xdr:sp macro="" textlink="">
      <xdr:nvSpPr>
        <xdr:cNvPr id="87" name="テキスト ボックス 86"/>
        <xdr:cNvSpPr txBox="1"/>
      </xdr:nvSpPr>
      <xdr:spPr>
        <a:xfrm>
          <a:off x="1752111" y="56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29997</xdr:rowOff>
    </xdr:from>
    <xdr:to>
      <xdr:col>1</xdr:col>
      <xdr:colOff>485775</xdr:colOff>
      <xdr:row>34</xdr:row>
      <xdr:rowOff>131597</xdr:rowOff>
    </xdr:to>
    <xdr:sp macro="" textlink="">
      <xdr:nvSpPr>
        <xdr:cNvPr id="88" name="円/楕円 87"/>
        <xdr:cNvSpPr/>
      </xdr:nvSpPr>
      <xdr:spPr>
        <a:xfrm>
          <a:off x="1079500" y="58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122724</xdr:rowOff>
    </xdr:from>
    <xdr:ext cx="534377" cy="259045"/>
    <xdr:sp macro="" textlink="">
      <xdr:nvSpPr>
        <xdr:cNvPr id="89" name="テキスト ボックス 88"/>
        <xdr:cNvSpPr txBox="1"/>
      </xdr:nvSpPr>
      <xdr:spPr>
        <a:xfrm>
          <a:off x="863111" y="59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118211</xdr:rowOff>
    </xdr:from>
    <xdr:to>
      <xdr:col>6</xdr:col>
      <xdr:colOff>511175</xdr:colOff>
      <xdr:row>58</xdr:row>
      <xdr:rowOff>146393</xdr:rowOff>
    </xdr:to>
    <xdr:cxnSp macro="">
      <xdr:nvCxnSpPr>
        <xdr:cNvPr id="119" name="直線コネクタ 118"/>
        <xdr:cNvCxnSpPr/>
      </xdr:nvCxnSpPr>
      <xdr:spPr>
        <a:xfrm flipV="1">
          <a:off x="3797300" y="10062311"/>
          <a:ext cx="8382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146393</xdr:rowOff>
    </xdr:from>
    <xdr:to>
      <xdr:col>5</xdr:col>
      <xdr:colOff>358775</xdr:colOff>
      <xdr:row>58</xdr:row>
      <xdr:rowOff>157163</xdr:rowOff>
    </xdr:to>
    <xdr:cxnSp macro="">
      <xdr:nvCxnSpPr>
        <xdr:cNvPr id="122" name="直線コネクタ 121"/>
        <xdr:cNvCxnSpPr/>
      </xdr:nvCxnSpPr>
      <xdr:spPr>
        <a:xfrm flipV="1">
          <a:off x="2908300" y="1009049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157163</xdr:rowOff>
    </xdr:from>
    <xdr:to>
      <xdr:col>4</xdr:col>
      <xdr:colOff>155575</xdr:colOff>
      <xdr:row>59</xdr:row>
      <xdr:rowOff>5194</xdr:rowOff>
    </xdr:to>
    <xdr:cxnSp macro="">
      <xdr:nvCxnSpPr>
        <xdr:cNvPr id="125" name="直線コネクタ 124"/>
        <xdr:cNvCxnSpPr/>
      </xdr:nvCxnSpPr>
      <xdr:spPr>
        <a:xfrm flipV="1">
          <a:off x="2019300" y="10101263"/>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158534</xdr:rowOff>
    </xdr:from>
    <xdr:to>
      <xdr:col>2</xdr:col>
      <xdr:colOff>638175</xdr:colOff>
      <xdr:row>59</xdr:row>
      <xdr:rowOff>5194</xdr:rowOff>
    </xdr:to>
    <xdr:cxnSp macro="">
      <xdr:nvCxnSpPr>
        <xdr:cNvPr id="128" name="直線コネクタ 127"/>
        <xdr:cNvCxnSpPr/>
      </xdr:nvCxnSpPr>
      <xdr:spPr>
        <a:xfrm>
          <a:off x="1130300" y="10102634"/>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67411</xdr:rowOff>
    </xdr:from>
    <xdr:to>
      <xdr:col>6</xdr:col>
      <xdr:colOff>561975</xdr:colOff>
      <xdr:row>58</xdr:row>
      <xdr:rowOff>169011</xdr:rowOff>
    </xdr:to>
    <xdr:sp macro="" textlink="">
      <xdr:nvSpPr>
        <xdr:cNvPr id="138" name="円/楕円 137"/>
        <xdr:cNvSpPr/>
      </xdr:nvSpPr>
      <xdr:spPr>
        <a:xfrm>
          <a:off x="45847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153788</xdr:rowOff>
    </xdr:from>
    <xdr:ext cx="534377" cy="259045"/>
    <xdr:sp macro="" textlink="">
      <xdr:nvSpPr>
        <xdr:cNvPr id="139" name="物件費該当値テキスト"/>
        <xdr:cNvSpPr txBox="1"/>
      </xdr:nvSpPr>
      <xdr:spPr>
        <a:xfrm>
          <a:off x="4686300" y="99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95593</xdr:rowOff>
    </xdr:from>
    <xdr:to>
      <xdr:col>5</xdr:col>
      <xdr:colOff>409575</xdr:colOff>
      <xdr:row>59</xdr:row>
      <xdr:rowOff>25743</xdr:rowOff>
    </xdr:to>
    <xdr:sp macro="" textlink="">
      <xdr:nvSpPr>
        <xdr:cNvPr id="140" name="円/楕円 139"/>
        <xdr:cNvSpPr/>
      </xdr:nvSpPr>
      <xdr:spPr>
        <a:xfrm>
          <a:off x="3746500" y="100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16870</xdr:rowOff>
    </xdr:from>
    <xdr:ext cx="534377" cy="259045"/>
    <xdr:sp macro="" textlink="">
      <xdr:nvSpPr>
        <xdr:cNvPr id="141" name="テキスト ボックス 140"/>
        <xdr:cNvSpPr txBox="1"/>
      </xdr:nvSpPr>
      <xdr:spPr>
        <a:xfrm>
          <a:off x="3530111" y="101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106363</xdr:rowOff>
    </xdr:from>
    <xdr:to>
      <xdr:col>4</xdr:col>
      <xdr:colOff>206375</xdr:colOff>
      <xdr:row>59</xdr:row>
      <xdr:rowOff>36513</xdr:rowOff>
    </xdr:to>
    <xdr:sp macro="" textlink="">
      <xdr:nvSpPr>
        <xdr:cNvPr id="142" name="円/楕円 141"/>
        <xdr:cNvSpPr/>
      </xdr:nvSpPr>
      <xdr:spPr>
        <a:xfrm>
          <a:off x="2857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27640</xdr:rowOff>
    </xdr:from>
    <xdr:ext cx="534377" cy="259045"/>
    <xdr:sp macro="" textlink="">
      <xdr:nvSpPr>
        <xdr:cNvPr id="143" name="テキスト ボックス 142"/>
        <xdr:cNvSpPr txBox="1"/>
      </xdr:nvSpPr>
      <xdr:spPr>
        <a:xfrm>
          <a:off x="2641111" y="101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125844</xdr:rowOff>
    </xdr:from>
    <xdr:to>
      <xdr:col>3</xdr:col>
      <xdr:colOff>3175</xdr:colOff>
      <xdr:row>59</xdr:row>
      <xdr:rowOff>55994</xdr:rowOff>
    </xdr:to>
    <xdr:sp macro="" textlink="">
      <xdr:nvSpPr>
        <xdr:cNvPr id="144" name="円/楕円 143"/>
        <xdr:cNvSpPr/>
      </xdr:nvSpPr>
      <xdr:spPr>
        <a:xfrm>
          <a:off x="1968500" y="100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47121</xdr:rowOff>
    </xdr:from>
    <xdr:ext cx="534377" cy="259045"/>
    <xdr:sp macro="" textlink="">
      <xdr:nvSpPr>
        <xdr:cNvPr id="145" name="テキスト ボックス 144"/>
        <xdr:cNvSpPr txBox="1"/>
      </xdr:nvSpPr>
      <xdr:spPr>
        <a:xfrm>
          <a:off x="1752111" y="101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107734</xdr:rowOff>
    </xdr:from>
    <xdr:to>
      <xdr:col>1</xdr:col>
      <xdr:colOff>485775</xdr:colOff>
      <xdr:row>59</xdr:row>
      <xdr:rowOff>37884</xdr:rowOff>
    </xdr:to>
    <xdr:sp macro="" textlink="">
      <xdr:nvSpPr>
        <xdr:cNvPr id="146" name="円/楕円 145"/>
        <xdr:cNvSpPr/>
      </xdr:nvSpPr>
      <xdr:spPr>
        <a:xfrm>
          <a:off x="1079500" y="100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29011</xdr:rowOff>
    </xdr:from>
    <xdr:ext cx="534377" cy="259045"/>
    <xdr:sp macro="" textlink="">
      <xdr:nvSpPr>
        <xdr:cNvPr id="147" name="テキスト ボックス 146"/>
        <xdr:cNvSpPr txBox="1"/>
      </xdr:nvSpPr>
      <xdr:spPr>
        <a:xfrm>
          <a:off x="863111" y="101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131826</xdr:rowOff>
    </xdr:from>
    <xdr:to>
      <xdr:col>6</xdr:col>
      <xdr:colOff>511175</xdr:colOff>
      <xdr:row>77</xdr:row>
      <xdr:rowOff>147320</xdr:rowOff>
    </xdr:to>
    <xdr:cxnSp macro="">
      <xdr:nvCxnSpPr>
        <xdr:cNvPr id="176" name="直線コネクタ 175"/>
        <xdr:cNvCxnSpPr/>
      </xdr:nvCxnSpPr>
      <xdr:spPr>
        <a:xfrm>
          <a:off x="3797300" y="13333476"/>
          <a:ext cx="8382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131826</xdr:rowOff>
    </xdr:from>
    <xdr:to>
      <xdr:col>5</xdr:col>
      <xdr:colOff>358775</xdr:colOff>
      <xdr:row>77</xdr:row>
      <xdr:rowOff>139700</xdr:rowOff>
    </xdr:to>
    <xdr:cxnSp macro="">
      <xdr:nvCxnSpPr>
        <xdr:cNvPr id="179" name="直線コネクタ 178"/>
        <xdr:cNvCxnSpPr/>
      </xdr:nvCxnSpPr>
      <xdr:spPr>
        <a:xfrm flipV="1">
          <a:off x="2908300" y="13333476"/>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138303</xdr:rowOff>
    </xdr:from>
    <xdr:to>
      <xdr:col>4</xdr:col>
      <xdr:colOff>155575</xdr:colOff>
      <xdr:row>77</xdr:row>
      <xdr:rowOff>139700</xdr:rowOff>
    </xdr:to>
    <xdr:cxnSp macro="">
      <xdr:nvCxnSpPr>
        <xdr:cNvPr id="182" name="直線コネクタ 181"/>
        <xdr:cNvCxnSpPr/>
      </xdr:nvCxnSpPr>
      <xdr:spPr>
        <a:xfrm>
          <a:off x="2019300" y="1333995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116460</xdr:rowOff>
    </xdr:from>
    <xdr:to>
      <xdr:col>2</xdr:col>
      <xdr:colOff>638175</xdr:colOff>
      <xdr:row>77</xdr:row>
      <xdr:rowOff>138303</xdr:rowOff>
    </xdr:to>
    <xdr:cxnSp macro="">
      <xdr:nvCxnSpPr>
        <xdr:cNvPr id="185" name="直線コネクタ 184"/>
        <xdr:cNvCxnSpPr/>
      </xdr:nvCxnSpPr>
      <xdr:spPr>
        <a:xfrm>
          <a:off x="1130300" y="13318110"/>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96520</xdr:rowOff>
    </xdr:from>
    <xdr:to>
      <xdr:col>6</xdr:col>
      <xdr:colOff>561975</xdr:colOff>
      <xdr:row>78</xdr:row>
      <xdr:rowOff>26670</xdr:rowOff>
    </xdr:to>
    <xdr:sp macro="" textlink="">
      <xdr:nvSpPr>
        <xdr:cNvPr id="195" name="円/楕円 194"/>
        <xdr:cNvSpPr/>
      </xdr:nvSpPr>
      <xdr:spPr>
        <a:xfrm>
          <a:off x="45847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74947</xdr:rowOff>
    </xdr:from>
    <xdr:ext cx="469744" cy="259045"/>
    <xdr:sp macro="" textlink="">
      <xdr:nvSpPr>
        <xdr:cNvPr id="196" name="維持補修費該当値テキスト"/>
        <xdr:cNvSpPr txBox="1"/>
      </xdr:nvSpPr>
      <xdr:spPr>
        <a:xfrm>
          <a:off x="4686300" y="1327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81026</xdr:rowOff>
    </xdr:from>
    <xdr:to>
      <xdr:col>5</xdr:col>
      <xdr:colOff>409575</xdr:colOff>
      <xdr:row>78</xdr:row>
      <xdr:rowOff>11176</xdr:rowOff>
    </xdr:to>
    <xdr:sp macro="" textlink="">
      <xdr:nvSpPr>
        <xdr:cNvPr id="197" name="円/楕円 196"/>
        <xdr:cNvSpPr/>
      </xdr:nvSpPr>
      <xdr:spPr>
        <a:xfrm>
          <a:off x="3746500" y="132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2303</xdr:rowOff>
    </xdr:from>
    <xdr:ext cx="469744" cy="259045"/>
    <xdr:sp macro="" textlink="">
      <xdr:nvSpPr>
        <xdr:cNvPr id="198" name="テキスト ボックス 197"/>
        <xdr:cNvSpPr txBox="1"/>
      </xdr:nvSpPr>
      <xdr:spPr>
        <a:xfrm>
          <a:off x="3562427" y="133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88900</xdr:rowOff>
    </xdr:from>
    <xdr:to>
      <xdr:col>4</xdr:col>
      <xdr:colOff>206375</xdr:colOff>
      <xdr:row>78</xdr:row>
      <xdr:rowOff>19050</xdr:rowOff>
    </xdr:to>
    <xdr:sp macro="" textlink="">
      <xdr:nvSpPr>
        <xdr:cNvPr id="199" name="円/楕円 198"/>
        <xdr:cNvSpPr/>
      </xdr:nvSpPr>
      <xdr:spPr>
        <a:xfrm>
          <a:off x="2857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10177</xdr:rowOff>
    </xdr:from>
    <xdr:ext cx="469744" cy="259045"/>
    <xdr:sp macro="" textlink="">
      <xdr:nvSpPr>
        <xdr:cNvPr id="200" name="テキスト ボックス 199"/>
        <xdr:cNvSpPr txBox="1"/>
      </xdr:nvSpPr>
      <xdr:spPr>
        <a:xfrm>
          <a:off x="26734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87503</xdr:rowOff>
    </xdr:from>
    <xdr:to>
      <xdr:col>3</xdr:col>
      <xdr:colOff>3175</xdr:colOff>
      <xdr:row>78</xdr:row>
      <xdr:rowOff>17653</xdr:rowOff>
    </xdr:to>
    <xdr:sp macro="" textlink="">
      <xdr:nvSpPr>
        <xdr:cNvPr id="201" name="円/楕円 200"/>
        <xdr:cNvSpPr/>
      </xdr:nvSpPr>
      <xdr:spPr>
        <a:xfrm>
          <a:off x="1968500" y="132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8780</xdr:rowOff>
    </xdr:from>
    <xdr:ext cx="469744" cy="259045"/>
    <xdr:sp macro="" textlink="">
      <xdr:nvSpPr>
        <xdr:cNvPr id="202" name="テキスト ボックス 201"/>
        <xdr:cNvSpPr txBox="1"/>
      </xdr:nvSpPr>
      <xdr:spPr>
        <a:xfrm>
          <a:off x="1784427" y="1338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203" name="円/楕円 202"/>
        <xdr:cNvSpPr/>
      </xdr:nvSpPr>
      <xdr:spPr>
        <a:xfrm>
          <a:off x="10795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158387</xdr:rowOff>
    </xdr:from>
    <xdr:ext cx="469744" cy="259045"/>
    <xdr:sp macro="" textlink="">
      <xdr:nvSpPr>
        <xdr:cNvPr id="204" name="テキスト ボックス 203"/>
        <xdr:cNvSpPr txBox="1"/>
      </xdr:nvSpPr>
      <xdr:spPr>
        <a:xfrm>
          <a:off x="895427" y="133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105702</xdr:rowOff>
    </xdr:from>
    <xdr:to>
      <xdr:col>6</xdr:col>
      <xdr:colOff>511175</xdr:colOff>
      <xdr:row>93</xdr:row>
      <xdr:rowOff>8420</xdr:rowOff>
    </xdr:to>
    <xdr:cxnSp macro="">
      <xdr:nvCxnSpPr>
        <xdr:cNvPr id="234" name="直線コネクタ 233"/>
        <xdr:cNvCxnSpPr/>
      </xdr:nvCxnSpPr>
      <xdr:spPr>
        <a:xfrm flipV="1">
          <a:off x="3797300" y="15879102"/>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8420</xdr:rowOff>
    </xdr:from>
    <xdr:to>
      <xdr:col>5</xdr:col>
      <xdr:colOff>358775</xdr:colOff>
      <xdr:row>93</xdr:row>
      <xdr:rowOff>84632</xdr:rowOff>
    </xdr:to>
    <xdr:cxnSp macro="">
      <xdr:nvCxnSpPr>
        <xdr:cNvPr id="237" name="直線コネクタ 236"/>
        <xdr:cNvCxnSpPr/>
      </xdr:nvCxnSpPr>
      <xdr:spPr>
        <a:xfrm flipV="1">
          <a:off x="2908300" y="15953270"/>
          <a:ext cx="889000" cy="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84632</xdr:rowOff>
    </xdr:from>
    <xdr:to>
      <xdr:col>4</xdr:col>
      <xdr:colOff>155575</xdr:colOff>
      <xdr:row>93</xdr:row>
      <xdr:rowOff>97980</xdr:rowOff>
    </xdr:to>
    <xdr:cxnSp macro="">
      <xdr:nvCxnSpPr>
        <xdr:cNvPr id="240" name="直線コネクタ 239"/>
        <xdr:cNvCxnSpPr/>
      </xdr:nvCxnSpPr>
      <xdr:spPr>
        <a:xfrm flipV="1">
          <a:off x="2019300" y="16029482"/>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97980</xdr:rowOff>
    </xdr:from>
    <xdr:to>
      <xdr:col>2</xdr:col>
      <xdr:colOff>638175</xdr:colOff>
      <xdr:row>93</xdr:row>
      <xdr:rowOff>137948</xdr:rowOff>
    </xdr:to>
    <xdr:cxnSp macro="">
      <xdr:nvCxnSpPr>
        <xdr:cNvPr id="243" name="直線コネクタ 242"/>
        <xdr:cNvCxnSpPr/>
      </xdr:nvCxnSpPr>
      <xdr:spPr>
        <a:xfrm flipV="1">
          <a:off x="1130300" y="16042830"/>
          <a:ext cx="889000"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54902</xdr:rowOff>
    </xdr:from>
    <xdr:to>
      <xdr:col>6</xdr:col>
      <xdr:colOff>561975</xdr:colOff>
      <xdr:row>92</xdr:row>
      <xdr:rowOff>156502</xdr:rowOff>
    </xdr:to>
    <xdr:sp macro="" textlink="">
      <xdr:nvSpPr>
        <xdr:cNvPr id="253" name="円/楕円 252"/>
        <xdr:cNvSpPr/>
      </xdr:nvSpPr>
      <xdr:spPr>
        <a:xfrm>
          <a:off x="4584700" y="158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77779</xdr:rowOff>
    </xdr:from>
    <xdr:ext cx="599010" cy="259045"/>
    <xdr:sp macro="" textlink="">
      <xdr:nvSpPr>
        <xdr:cNvPr id="254" name="扶助費該当値テキスト"/>
        <xdr:cNvSpPr txBox="1"/>
      </xdr:nvSpPr>
      <xdr:spPr>
        <a:xfrm>
          <a:off x="4686300" y="1567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149,677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129070</xdr:rowOff>
    </xdr:from>
    <xdr:to>
      <xdr:col>5</xdr:col>
      <xdr:colOff>409575</xdr:colOff>
      <xdr:row>93</xdr:row>
      <xdr:rowOff>59220</xdr:rowOff>
    </xdr:to>
    <xdr:sp macro="" textlink="">
      <xdr:nvSpPr>
        <xdr:cNvPr id="255" name="円/楕円 254"/>
        <xdr:cNvSpPr/>
      </xdr:nvSpPr>
      <xdr:spPr>
        <a:xfrm>
          <a:off x="3746500" y="159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75747</xdr:rowOff>
    </xdr:from>
    <xdr:ext cx="599010" cy="259045"/>
    <xdr:sp macro="" textlink="">
      <xdr:nvSpPr>
        <xdr:cNvPr id="256" name="テキスト ボックス 255"/>
        <xdr:cNvSpPr txBox="1"/>
      </xdr:nvSpPr>
      <xdr:spPr>
        <a:xfrm>
          <a:off x="3497794" y="156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143,837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33832</xdr:rowOff>
    </xdr:from>
    <xdr:to>
      <xdr:col>4</xdr:col>
      <xdr:colOff>206375</xdr:colOff>
      <xdr:row>93</xdr:row>
      <xdr:rowOff>135432</xdr:rowOff>
    </xdr:to>
    <xdr:sp macro="" textlink="">
      <xdr:nvSpPr>
        <xdr:cNvPr id="257" name="円/楕円 256"/>
        <xdr:cNvSpPr/>
      </xdr:nvSpPr>
      <xdr:spPr>
        <a:xfrm>
          <a:off x="2857500" y="159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151959</xdr:rowOff>
    </xdr:from>
    <xdr:ext cx="599010" cy="259045"/>
    <xdr:sp macro="" textlink="">
      <xdr:nvSpPr>
        <xdr:cNvPr id="258" name="テキスト ボックス 257"/>
        <xdr:cNvSpPr txBox="1"/>
      </xdr:nvSpPr>
      <xdr:spPr>
        <a:xfrm>
          <a:off x="2608794" y="1575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137,836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47180</xdr:rowOff>
    </xdr:from>
    <xdr:to>
      <xdr:col>3</xdr:col>
      <xdr:colOff>3175</xdr:colOff>
      <xdr:row>93</xdr:row>
      <xdr:rowOff>148780</xdr:rowOff>
    </xdr:to>
    <xdr:sp macro="" textlink="">
      <xdr:nvSpPr>
        <xdr:cNvPr id="259" name="円/楕円 258"/>
        <xdr:cNvSpPr/>
      </xdr:nvSpPr>
      <xdr:spPr>
        <a:xfrm>
          <a:off x="1968500" y="159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165307</xdr:rowOff>
    </xdr:from>
    <xdr:ext cx="599010" cy="259045"/>
    <xdr:sp macro="" textlink="">
      <xdr:nvSpPr>
        <xdr:cNvPr id="260" name="テキスト ボックス 259"/>
        <xdr:cNvSpPr txBox="1"/>
      </xdr:nvSpPr>
      <xdr:spPr>
        <a:xfrm>
          <a:off x="1719794" y="1576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136,785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87148</xdr:rowOff>
    </xdr:from>
    <xdr:to>
      <xdr:col>1</xdr:col>
      <xdr:colOff>485775</xdr:colOff>
      <xdr:row>94</xdr:row>
      <xdr:rowOff>17298</xdr:rowOff>
    </xdr:to>
    <xdr:sp macro="" textlink="">
      <xdr:nvSpPr>
        <xdr:cNvPr id="261" name="円/楕円 260"/>
        <xdr:cNvSpPr/>
      </xdr:nvSpPr>
      <xdr:spPr>
        <a:xfrm>
          <a:off x="1079500" y="160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33825</xdr:rowOff>
    </xdr:from>
    <xdr:ext cx="599010" cy="259045"/>
    <xdr:sp macro="" textlink="">
      <xdr:nvSpPr>
        <xdr:cNvPr id="262" name="テキスト ボックス 261"/>
        <xdr:cNvSpPr txBox="1"/>
      </xdr:nvSpPr>
      <xdr:spPr>
        <a:xfrm>
          <a:off x="830794" y="158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98971</xdr:rowOff>
    </xdr:from>
    <xdr:to>
      <xdr:col>15</xdr:col>
      <xdr:colOff>180975</xdr:colOff>
      <xdr:row>35</xdr:row>
      <xdr:rowOff>35077</xdr:rowOff>
    </xdr:to>
    <xdr:cxnSp macro="">
      <xdr:nvCxnSpPr>
        <xdr:cNvPr id="292" name="直線コネクタ 291"/>
        <xdr:cNvCxnSpPr/>
      </xdr:nvCxnSpPr>
      <xdr:spPr>
        <a:xfrm flipV="1">
          <a:off x="9639300" y="5928271"/>
          <a:ext cx="838200" cy="1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35077</xdr:rowOff>
    </xdr:from>
    <xdr:to>
      <xdr:col>14</xdr:col>
      <xdr:colOff>28575</xdr:colOff>
      <xdr:row>37</xdr:row>
      <xdr:rowOff>99657</xdr:rowOff>
    </xdr:to>
    <xdr:cxnSp macro="">
      <xdr:nvCxnSpPr>
        <xdr:cNvPr id="295" name="直線コネクタ 294"/>
        <xdr:cNvCxnSpPr/>
      </xdr:nvCxnSpPr>
      <xdr:spPr>
        <a:xfrm flipV="1">
          <a:off x="8750300" y="6035827"/>
          <a:ext cx="889000" cy="4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99657</xdr:rowOff>
    </xdr:from>
    <xdr:to>
      <xdr:col>12</xdr:col>
      <xdr:colOff>511175</xdr:colOff>
      <xdr:row>38</xdr:row>
      <xdr:rowOff>36449</xdr:rowOff>
    </xdr:to>
    <xdr:cxnSp macro="">
      <xdr:nvCxnSpPr>
        <xdr:cNvPr id="298" name="直線コネクタ 297"/>
        <xdr:cNvCxnSpPr/>
      </xdr:nvCxnSpPr>
      <xdr:spPr>
        <a:xfrm flipV="1">
          <a:off x="7861300" y="6443307"/>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36449</xdr:rowOff>
    </xdr:from>
    <xdr:to>
      <xdr:col>11</xdr:col>
      <xdr:colOff>307975</xdr:colOff>
      <xdr:row>38</xdr:row>
      <xdr:rowOff>46317</xdr:rowOff>
    </xdr:to>
    <xdr:cxnSp macro="">
      <xdr:nvCxnSpPr>
        <xdr:cNvPr id="301" name="直線コネクタ 300"/>
        <xdr:cNvCxnSpPr/>
      </xdr:nvCxnSpPr>
      <xdr:spPr>
        <a:xfrm flipV="1">
          <a:off x="6972300" y="6551549"/>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48171</xdr:rowOff>
    </xdr:from>
    <xdr:to>
      <xdr:col>15</xdr:col>
      <xdr:colOff>231775</xdr:colOff>
      <xdr:row>34</xdr:row>
      <xdr:rowOff>149771</xdr:rowOff>
    </xdr:to>
    <xdr:sp macro="" textlink="">
      <xdr:nvSpPr>
        <xdr:cNvPr id="311" name="円/楕円 310"/>
        <xdr:cNvSpPr/>
      </xdr:nvSpPr>
      <xdr:spPr>
        <a:xfrm>
          <a:off x="10426700" y="58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71048</xdr:rowOff>
    </xdr:from>
    <xdr:ext cx="534377" cy="259045"/>
    <xdr:sp macro="" textlink="">
      <xdr:nvSpPr>
        <xdr:cNvPr id="312" name="補助費等該当値テキスト"/>
        <xdr:cNvSpPr txBox="1"/>
      </xdr:nvSpPr>
      <xdr:spPr>
        <a:xfrm>
          <a:off x="10528300" y="57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155727</xdr:rowOff>
    </xdr:from>
    <xdr:to>
      <xdr:col>14</xdr:col>
      <xdr:colOff>79375</xdr:colOff>
      <xdr:row>35</xdr:row>
      <xdr:rowOff>85877</xdr:rowOff>
    </xdr:to>
    <xdr:sp macro="" textlink="">
      <xdr:nvSpPr>
        <xdr:cNvPr id="313" name="円/楕円 312"/>
        <xdr:cNvSpPr/>
      </xdr:nvSpPr>
      <xdr:spPr>
        <a:xfrm>
          <a:off x="9588500" y="59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77004</xdr:rowOff>
    </xdr:from>
    <xdr:ext cx="534377" cy="259045"/>
    <xdr:sp macro="" textlink="">
      <xdr:nvSpPr>
        <xdr:cNvPr id="314" name="テキスト ボックス 313"/>
        <xdr:cNvSpPr txBox="1"/>
      </xdr:nvSpPr>
      <xdr:spPr>
        <a:xfrm>
          <a:off x="9372111" y="60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48857</xdr:rowOff>
    </xdr:from>
    <xdr:to>
      <xdr:col>12</xdr:col>
      <xdr:colOff>561975</xdr:colOff>
      <xdr:row>37</xdr:row>
      <xdr:rowOff>150457</xdr:rowOff>
    </xdr:to>
    <xdr:sp macro="" textlink="">
      <xdr:nvSpPr>
        <xdr:cNvPr id="315" name="円/楕円 314"/>
        <xdr:cNvSpPr/>
      </xdr:nvSpPr>
      <xdr:spPr>
        <a:xfrm>
          <a:off x="8699500" y="63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141584</xdr:rowOff>
    </xdr:from>
    <xdr:ext cx="534377" cy="259045"/>
    <xdr:sp macro="" textlink="">
      <xdr:nvSpPr>
        <xdr:cNvPr id="316" name="テキスト ボックス 315"/>
        <xdr:cNvSpPr txBox="1"/>
      </xdr:nvSpPr>
      <xdr:spPr>
        <a:xfrm>
          <a:off x="8483111" y="64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157099</xdr:rowOff>
    </xdr:from>
    <xdr:to>
      <xdr:col>11</xdr:col>
      <xdr:colOff>358775</xdr:colOff>
      <xdr:row>38</xdr:row>
      <xdr:rowOff>87249</xdr:rowOff>
    </xdr:to>
    <xdr:sp macro="" textlink="">
      <xdr:nvSpPr>
        <xdr:cNvPr id="317" name="円/楕円 316"/>
        <xdr:cNvSpPr/>
      </xdr:nvSpPr>
      <xdr:spPr>
        <a:xfrm>
          <a:off x="7810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78376</xdr:rowOff>
    </xdr:from>
    <xdr:ext cx="534377" cy="259045"/>
    <xdr:sp macro="" textlink="">
      <xdr:nvSpPr>
        <xdr:cNvPr id="318" name="テキスト ボックス 317"/>
        <xdr:cNvSpPr txBox="1"/>
      </xdr:nvSpPr>
      <xdr:spPr>
        <a:xfrm>
          <a:off x="7594111"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166967</xdr:rowOff>
    </xdr:from>
    <xdr:to>
      <xdr:col>10</xdr:col>
      <xdr:colOff>155575</xdr:colOff>
      <xdr:row>38</xdr:row>
      <xdr:rowOff>97117</xdr:rowOff>
    </xdr:to>
    <xdr:sp macro="" textlink="">
      <xdr:nvSpPr>
        <xdr:cNvPr id="319" name="円/楕円 318"/>
        <xdr:cNvSpPr/>
      </xdr:nvSpPr>
      <xdr:spPr>
        <a:xfrm>
          <a:off x="6921500" y="65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88244</xdr:rowOff>
    </xdr:from>
    <xdr:ext cx="534377" cy="259045"/>
    <xdr:sp macro="" textlink="">
      <xdr:nvSpPr>
        <xdr:cNvPr id="320" name="テキスト ボックス 319"/>
        <xdr:cNvSpPr txBox="1"/>
      </xdr:nvSpPr>
      <xdr:spPr>
        <a:xfrm>
          <a:off x="6705111" y="66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125200</xdr:rowOff>
    </xdr:from>
    <xdr:to>
      <xdr:col>15</xdr:col>
      <xdr:colOff>180975</xdr:colOff>
      <xdr:row>56</xdr:row>
      <xdr:rowOff>151653</xdr:rowOff>
    </xdr:to>
    <xdr:cxnSp macro="">
      <xdr:nvCxnSpPr>
        <xdr:cNvPr id="352" name="直線コネクタ 351"/>
        <xdr:cNvCxnSpPr/>
      </xdr:nvCxnSpPr>
      <xdr:spPr>
        <a:xfrm flipV="1">
          <a:off x="9639300" y="9554950"/>
          <a:ext cx="8382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151653</xdr:rowOff>
    </xdr:from>
    <xdr:to>
      <xdr:col>14</xdr:col>
      <xdr:colOff>28575</xdr:colOff>
      <xdr:row>58</xdr:row>
      <xdr:rowOff>74598</xdr:rowOff>
    </xdr:to>
    <xdr:cxnSp macro="">
      <xdr:nvCxnSpPr>
        <xdr:cNvPr id="355" name="直線コネクタ 354"/>
        <xdr:cNvCxnSpPr/>
      </xdr:nvCxnSpPr>
      <xdr:spPr>
        <a:xfrm flipV="1">
          <a:off x="8750300" y="9752853"/>
          <a:ext cx="889000" cy="26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87710</xdr:rowOff>
    </xdr:from>
    <xdr:to>
      <xdr:col>12</xdr:col>
      <xdr:colOff>511175</xdr:colOff>
      <xdr:row>58</xdr:row>
      <xdr:rowOff>74598</xdr:rowOff>
    </xdr:to>
    <xdr:cxnSp macro="">
      <xdr:nvCxnSpPr>
        <xdr:cNvPr id="358" name="直線コネクタ 357"/>
        <xdr:cNvCxnSpPr/>
      </xdr:nvCxnSpPr>
      <xdr:spPr>
        <a:xfrm>
          <a:off x="7861300" y="9860360"/>
          <a:ext cx="889000" cy="15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87710</xdr:rowOff>
    </xdr:from>
    <xdr:to>
      <xdr:col>11</xdr:col>
      <xdr:colOff>307975</xdr:colOff>
      <xdr:row>59</xdr:row>
      <xdr:rowOff>27000</xdr:rowOff>
    </xdr:to>
    <xdr:cxnSp macro="">
      <xdr:nvCxnSpPr>
        <xdr:cNvPr id="361" name="直線コネクタ 360"/>
        <xdr:cNvCxnSpPr/>
      </xdr:nvCxnSpPr>
      <xdr:spPr>
        <a:xfrm flipV="1">
          <a:off x="6972300" y="9860360"/>
          <a:ext cx="889000" cy="28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74400</xdr:rowOff>
    </xdr:from>
    <xdr:to>
      <xdr:col>15</xdr:col>
      <xdr:colOff>231775</xdr:colOff>
      <xdr:row>56</xdr:row>
      <xdr:rowOff>4550</xdr:rowOff>
    </xdr:to>
    <xdr:sp macro="" textlink="">
      <xdr:nvSpPr>
        <xdr:cNvPr id="371" name="円/楕円 370"/>
        <xdr:cNvSpPr/>
      </xdr:nvSpPr>
      <xdr:spPr>
        <a:xfrm>
          <a:off x="10426700" y="95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97277</xdr:rowOff>
    </xdr:from>
    <xdr:ext cx="534377" cy="259045"/>
    <xdr:sp macro="" textlink="">
      <xdr:nvSpPr>
        <xdr:cNvPr id="372" name="普通建設事業費該当値テキスト"/>
        <xdr:cNvSpPr txBox="1"/>
      </xdr:nvSpPr>
      <xdr:spPr>
        <a:xfrm>
          <a:off x="10528300" y="93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100853</xdr:rowOff>
    </xdr:from>
    <xdr:to>
      <xdr:col>14</xdr:col>
      <xdr:colOff>79375</xdr:colOff>
      <xdr:row>57</xdr:row>
      <xdr:rowOff>31003</xdr:rowOff>
    </xdr:to>
    <xdr:sp macro="" textlink="">
      <xdr:nvSpPr>
        <xdr:cNvPr id="373" name="円/楕円 372"/>
        <xdr:cNvSpPr/>
      </xdr:nvSpPr>
      <xdr:spPr>
        <a:xfrm>
          <a:off x="9588500" y="97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22130</xdr:rowOff>
    </xdr:from>
    <xdr:ext cx="534377" cy="259045"/>
    <xdr:sp macro="" textlink="">
      <xdr:nvSpPr>
        <xdr:cNvPr id="374" name="テキスト ボックス 373"/>
        <xdr:cNvSpPr txBox="1"/>
      </xdr:nvSpPr>
      <xdr:spPr>
        <a:xfrm>
          <a:off x="9372111" y="97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23798</xdr:rowOff>
    </xdr:from>
    <xdr:to>
      <xdr:col>12</xdr:col>
      <xdr:colOff>561975</xdr:colOff>
      <xdr:row>58</xdr:row>
      <xdr:rowOff>125398</xdr:rowOff>
    </xdr:to>
    <xdr:sp macro="" textlink="">
      <xdr:nvSpPr>
        <xdr:cNvPr id="375" name="円/楕円 374"/>
        <xdr:cNvSpPr/>
      </xdr:nvSpPr>
      <xdr:spPr>
        <a:xfrm>
          <a:off x="8699500" y="99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116525</xdr:rowOff>
    </xdr:from>
    <xdr:ext cx="534377" cy="259045"/>
    <xdr:sp macro="" textlink="">
      <xdr:nvSpPr>
        <xdr:cNvPr id="376" name="テキスト ボックス 375"/>
        <xdr:cNvSpPr txBox="1"/>
      </xdr:nvSpPr>
      <xdr:spPr>
        <a:xfrm>
          <a:off x="8483111" y="100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36910</xdr:rowOff>
    </xdr:from>
    <xdr:to>
      <xdr:col>11</xdr:col>
      <xdr:colOff>358775</xdr:colOff>
      <xdr:row>57</xdr:row>
      <xdr:rowOff>138510</xdr:rowOff>
    </xdr:to>
    <xdr:sp macro="" textlink="">
      <xdr:nvSpPr>
        <xdr:cNvPr id="377" name="円/楕円 376"/>
        <xdr:cNvSpPr/>
      </xdr:nvSpPr>
      <xdr:spPr>
        <a:xfrm>
          <a:off x="7810500" y="98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129637</xdr:rowOff>
    </xdr:from>
    <xdr:ext cx="534377" cy="259045"/>
    <xdr:sp macro="" textlink="">
      <xdr:nvSpPr>
        <xdr:cNvPr id="378" name="テキスト ボックス 377"/>
        <xdr:cNvSpPr txBox="1"/>
      </xdr:nvSpPr>
      <xdr:spPr>
        <a:xfrm>
          <a:off x="7594111" y="99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147650</xdr:rowOff>
    </xdr:from>
    <xdr:to>
      <xdr:col>10</xdr:col>
      <xdr:colOff>155575</xdr:colOff>
      <xdr:row>59</xdr:row>
      <xdr:rowOff>77800</xdr:rowOff>
    </xdr:to>
    <xdr:sp macro="" textlink="">
      <xdr:nvSpPr>
        <xdr:cNvPr id="379" name="円/楕円 378"/>
        <xdr:cNvSpPr/>
      </xdr:nvSpPr>
      <xdr:spPr>
        <a:xfrm>
          <a:off x="69215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68927</xdr:rowOff>
    </xdr:from>
    <xdr:ext cx="534377" cy="259045"/>
    <xdr:sp macro="" textlink="">
      <xdr:nvSpPr>
        <xdr:cNvPr id="380" name="テキスト ボックス 379"/>
        <xdr:cNvSpPr txBox="1"/>
      </xdr:nvSpPr>
      <xdr:spPr>
        <a:xfrm>
          <a:off x="6705111" y="101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69112</xdr:rowOff>
    </xdr:from>
    <xdr:to>
      <xdr:col>15</xdr:col>
      <xdr:colOff>180975</xdr:colOff>
      <xdr:row>78</xdr:row>
      <xdr:rowOff>114684</xdr:rowOff>
    </xdr:to>
    <xdr:cxnSp macro="">
      <xdr:nvCxnSpPr>
        <xdr:cNvPr id="411" name="直線コネクタ 410"/>
        <xdr:cNvCxnSpPr/>
      </xdr:nvCxnSpPr>
      <xdr:spPr>
        <a:xfrm flipV="1">
          <a:off x="9639300" y="13270762"/>
          <a:ext cx="838200" cy="2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18312</xdr:rowOff>
    </xdr:from>
    <xdr:to>
      <xdr:col>15</xdr:col>
      <xdr:colOff>231775</xdr:colOff>
      <xdr:row>77</xdr:row>
      <xdr:rowOff>119912</xdr:rowOff>
    </xdr:to>
    <xdr:sp macro="" textlink="">
      <xdr:nvSpPr>
        <xdr:cNvPr id="421" name="円/楕円 420"/>
        <xdr:cNvSpPr/>
      </xdr:nvSpPr>
      <xdr:spPr>
        <a:xfrm>
          <a:off x="10426700" y="132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41189</xdr:rowOff>
    </xdr:from>
    <xdr:ext cx="534377" cy="259045"/>
    <xdr:sp macro="" textlink="">
      <xdr:nvSpPr>
        <xdr:cNvPr id="422" name="普通建設事業費 （ うち新規整備　）該当値テキスト"/>
        <xdr:cNvSpPr txBox="1"/>
      </xdr:nvSpPr>
      <xdr:spPr>
        <a:xfrm>
          <a:off x="10528300" y="1307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63884</xdr:rowOff>
    </xdr:from>
    <xdr:to>
      <xdr:col>14</xdr:col>
      <xdr:colOff>79375</xdr:colOff>
      <xdr:row>78</xdr:row>
      <xdr:rowOff>165484</xdr:rowOff>
    </xdr:to>
    <xdr:sp macro="" textlink="">
      <xdr:nvSpPr>
        <xdr:cNvPr id="423" name="円/楕円 422"/>
        <xdr:cNvSpPr/>
      </xdr:nvSpPr>
      <xdr:spPr>
        <a:xfrm>
          <a:off x="9588500" y="134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156611</xdr:rowOff>
    </xdr:from>
    <xdr:ext cx="469744" cy="259045"/>
    <xdr:sp macro="" textlink="">
      <xdr:nvSpPr>
        <xdr:cNvPr id="424" name="テキスト ボックス 423"/>
        <xdr:cNvSpPr txBox="1"/>
      </xdr:nvSpPr>
      <xdr:spPr>
        <a:xfrm>
          <a:off x="9404427" y="1352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78011</xdr:rowOff>
    </xdr:from>
    <xdr:to>
      <xdr:col>15</xdr:col>
      <xdr:colOff>180975</xdr:colOff>
      <xdr:row>95</xdr:row>
      <xdr:rowOff>21645</xdr:rowOff>
    </xdr:to>
    <xdr:cxnSp macro="">
      <xdr:nvCxnSpPr>
        <xdr:cNvPr id="455" name="直線コネクタ 454"/>
        <xdr:cNvCxnSpPr/>
      </xdr:nvCxnSpPr>
      <xdr:spPr>
        <a:xfrm>
          <a:off x="9639300" y="16022861"/>
          <a:ext cx="838200" cy="28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142295</xdr:rowOff>
    </xdr:from>
    <xdr:to>
      <xdr:col>15</xdr:col>
      <xdr:colOff>231775</xdr:colOff>
      <xdr:row>95</xdr:row>
      <xdr:rowOff>72445</xdr:rowOff>
    </xdr:to>
    <xdr:sp macro="" textlink="">
      <xdr:nvSpPr>
        <xdr:cNvPr id="465" name="円/楕円 464"/>
        <xdr:cNvSpPr/>
      </xdr:nvSpPr>
      <xdr:spPr>
        <a:xfrm>
          <a:off x="10426700" y="162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165172</xdr:rowOff>
    </xdr:from>
    <xdr:ext cx="534377" cy="259045"/>
    <xdr:sp macro="" textlink="">
      <xdr:nvSpPr>
        <xdr:cNvPr id="466" name="普通建設事業費 （ うち更新整備　）該当値テキスト"/>
        <xdr:cNvSpPr txBox="1"/>
      </xdr:nvSpPr>
      <xdr:spPr>
        <a:xfrm>
          <a:off x="10528300" y="161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23,365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27211</xdr:rowOff>
    </xdr:from>
    <xdr:to>
      <xdr:col>14</xdr:col>
      <xdr:colOff>79375</xdr:colOff>
      <xdr:row>93</xdr:row>
      <xdr:rowOff>128811</xdr:rowOff>
    </xdr:to>
    <xdr:sp macro="" textlink="">
      <xdr:nvSpPr>
        <xdr:cNvPr id="467" name="円/楕円 466"/>
        <xdr:cNvSpPr/>
      </xdr:nvSpPr>
      <xdr:spPr>
        <a:xfrm>
          <a:off x="9588500" y="159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145338</xdr:rowOff>
    </xdr:from>
    <xdr:ext cx="534377" cy="259045"/>
    <xdr:sp macro="" textlink="">
      <xdr:nvSpPr>
        <xdr:cNvPr id="468" name="テキスト ボックス 467"/>
        <xdr:cNvSpPr txBox="1"/>
      </xdr:nvSpPr>
      <xdr:spPr>
        <a:xfrm>
          <a:off x="9372111" y="157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136576</xdr:rowOff>
    </xdr:from>
    <xdr:to>
      <xdr:col>23</xdr:col>
      <xdr:colOff>517525</xdr:colOff>
      <xdr:row>38</xdr:row>
      <xdr:rowOff>140729</xdr:rowOff>
    </xdr:to>
    <xdr:cxnSp macro="">
      <xdr:nvCxnSpPr>
        <xdr:cNvPr id="497" name="直線コネクタ 496"/>
        <xdr:cNvCxnSpPr/>
      </xdr:nvCxnSpPr>
      <xdr:spPr>
        <a:xfrm flipV="1">
          <a:off x="15481300" y="6651676"/>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104360</xdr:rowOff>
    </xdr:from>
    <xdr:ext cx="469744" cy="259045"/>
    <xdr:sp macro="" textlink="">
      <xdr:nvSpPr>
        <xdr:cNvPr id="498" name="災害復旧事業費平均値テキスト"/>
        <xdr:cNvSpPr txBox="1"/>
      </xdr:nvSpPr>
      <xdr:spPr>
        <a:xfrm>
          <a:off x="16370300" y="661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140729</xdr:rowOff>
    </xdr:from>
    <xdr:to>
      <xdr:col>22</xdr:col>
      <xdr:colOff>365125</xdr:colOff>
      <xdr:row>39</xdr:row>
      <xdr:rowOff>38583</xdr:rowOff>
    </xdr:to>
    <xdr:cxnSp macro="">
      <xdr:nvCxnSpPr>
        <xdr:cNvPr id="500" name="直線コネクタ 499"/>
        <xdr:cNvCxnSpPr/>
      </xdr:nvCxnSpPr>
      <xdr:spPr>
        <a:xfrm flipV="1">
          <a:off x="14592300" y="6655829"/>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49610</xdr:rowOff>
    </xdr:from>
    <xdr:ext cx="378565" cy="259045"/>
    <xdr:sp macro="" textlink="">
      <xdr:nvSpPr>
        <xdr:cNvPr id="502" name="テキスト ボックス 501"/>
        <xdr:cNvSpPr txBox="1"/>
      </xdr:nvSpPr>
      <xdr:spPr>
        <a:xfrm>
          <a:off x="15292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29858</xdr:rowOff>
    </xdr:from>
    <xdr:to>
      <xdr:col>21</xdr:col>
      <xdr:colOff>161925</xdr:colOff>
      <xdr:row>39</xdr:row>
      <xdr:rowOff>38583</xdr:rowOff>
    </xdr:to>
    <xdr:cxnSp macro="">
      <xdr:nvCxnSpPr>
        <xdr:cNvPr id="503" name="直線コネクタ 502"/>
        <xdr:cNvCxnSpPr/>
      </xdr:nvCxnSpPr>
      <xdr:spPr>
        <a:xfrm>
          <a:off x="13703300" y="671640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29858</xdr:rowOff>
    </xdr:from>
    <xdr:to>
      <xdr:col>19</xdr:col>
      <xdr:colOff>644525</xdr:colOff>
      <xdr:row>39</xdr:row>
      <xdr:rowOff>34658</xdr:rowOff>
    </xdr:to>
    <xdr:cxnSp macro="">
      <xdr:nvCxnSpPr>
        <xdr:cNvPr id="506" name="直線コネクタ 505"/>
        <xdr:cNvCxnSpPr/>
      </xdr:nvCxnSpPr>
      <xdr:spPr>
        <a:xfrm flipV="1">
          <a:off x="12814300" y="671640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85776</xdr:rowOff>
    </xdr:from>
    <xdr:to>
      <xdr:col>23</xdr:col>
      <xdr:colOff>568325</xdr:colOff>
      <xdr:row>39</xdr:row>
      <xdr:rowOff>15926</xdr:rowOff>
    </xdr:to>
    <xdr:sp macro="" textlink="">
      <xdr:nvSpPr>
        <xdr:cNvPr id="516" name="円/楕円 515"/>
        <xdr:cNvSpPr/>
      </xdr:nvSpPr>
      <xdr:spPr>
        <a:xfrm>
          <a:off x="16268700" y="66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45153</xdr:rowOff>
    </xdr:from>
    <xdr:ext cx="469744" cy="259045"/>
    <xdr:sp macro="" textlink="">
      <xdr:nvSpPr>
        <xdr:cNvPr id="517" name="災害復旧事業費該当値テキスト"/>
        <xdr:cNvSpPr txBox="1"/>
      </xdr:nvSpPr>
      <xdr:spPr>
        <a:xfrm>
          <a:off x="16370300" y="638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89929</xdr:rowOff>
    </xdr:from>
    <xdr:to>
      <xdr:col>22</xdr:col>
      <xdr:colOff>415925</xdr:colOff>
      <xdr:row>39</xdr:row>
      <xdr:rowOff>20079</xdr:rowOff>
    </xdr:to>
    <xdr:sp macro="" textlink="">
      <xdr:nvSpPr>
        <xdr:cNvPr id="518" name="円/楕円 517"/>
        <xdr:cNvSpPr/>
      </xdr:nvSpPr>
      <xdr:spPr>
        <a:xfrm>
          <a:off x="15430500" y="6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36606</xdr:rowOff>
    </xdr:from>
    <xdr:ext cx="469744" cy="259045"/>
    <xdr:sp macro="" textlink="">
      <xdr:nvSpPr>
        <xdr:cNvPr id="519" name="テキスト ボックス 518"/>
        <xdr:cNvSpPr txBox="1"/>
      </xdr:nvSpPr>
      <xdr:spPr>
        <a:xfrm>
          <a:off x="15246427" y="638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159233</xdr:rowOff>
    </xdr:from>
    <xdr:to>
      <xdr:col>21</xdr:col>
      <xdr:colOff>212725</xdr:colOff>
      <xdr:row>39</xdr:row>
      <xdr:rowOff>89383</xdr:rowOff>
    </xdr:to>
    <xdr:sp macro="" textlink="">
      <xdr:nvSpPr>
        <xdr:cNvPr id="520" name="円/楕円 519"/>
        <xdr:cNvSpPr/>
      </xdr:nvSpPr>
      <xdr:spPr>
        <a:xfrm>
          <a:off x="14541500" y="66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80510</xdr:rowOff>
    </xdr:from>
    <xdr:ext cx="378565" cy="259045"/>
    <xdr:sp macro="" textlink="">
      <xdr:nvSpPr>
        <xdr:cNvPr id="521" name="テキスト ボックス 520"/>
        <xdr:cNvSpPr txBox="1"/>
      </xdr:nvSpPr>
      <xdr:spPr>
        <a:xfrm>
          <a:off x="14403017" y="676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150508</xdr:rowOff>
    </xdr:from>
    <xdr:to>
      <xdr:col>20</xdr:col>
      <xdr:colOff>9525</xdr:colOff>
      <xdr:row>39</xdr:row>
      <xdr:rowOff>80658</xdr:rowOff>
    </xdr:to>
    <xdr:sp macro="" textlink="">
      <xdr:nvSpPr>
        <xdr:cNvPr id="522" name="円/楕円 521"/>
        <xdr:cNvSpPr/>
      </xdr:nvSpPr>
      <xdr:spPr>
        <a:xfrm>
          <a:off x="13652500" y="66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71785</xdr:rowOff>
    </xdr:from>
    <xdr:ext cx="378565" cy="259045"/>
    <xdr:sp macro="" textlink="">
      <xdr:nvSpPr>
        <xdr:cNvPr id="523" name="テキスト ボックス 522"/>
        <xdr:cNvSpPr txBox="1"/>
      </xdr:nvSpPr>
      <xdr:spPr>
        <a:xfrm>
          <a:off x="13514017" y="675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155308</xdr:rowOff>
    </xdr:from>
    <xdr:to>
      <xdr:col>18</xdr:col>
      <xdr:colOff>492125</xdr:colOff>
      <xdr:row>39</xdr:row>
      <xdr:rowOff>85458</xdr:rowOff>
    </xdr:to>
    <xdr:sp macro="" textlink="">
      <xdr:nvSpPr>
        <xdr:cNvPr id="524" name="円/楕円 523"/>
        <xdr:cNvSpPr/>
      </xdr:nvSpPr>
      <xdr:spPr>
        <a:xfrm>
          <a:off x="12763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76585</xdr:rowOff>
    </xdr:from>
    <xdr:ext cx="378565" cy="259045"/>
    <xdr:sp macro="" textlink="">
      <xdr:nvSpPr>
        <xdr:cNvPr id="525" name="テキスト ボックス 524"/>
        <xdr:cNvSpPr txBox="1"/>
      </xdr:nvSpPr>
      <xdr:spPr>
        <a:xfrm>
          <a:off x="12625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87" name="テキスト ボックス 58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158864</xdr:rowOff>
    </xdr:from>
    <xdr:to>
      <xdr:col>23</xdr:col>
      <xdr:colOff>516889</xdr:colOff>
      <xdr:row>79</xdr:row>
      <xdr:rowOff>109125</xdr:rowOff>
    </xdr:to>
    <xdr:cxnSp macro="">
      <xdr:nvCxnSpPr>
        <xdr:cNvPr id="599" name="直線コネクタ 598"/>
        <xdr:cNvCxnSpPr/>
      </xdr:nvCxnSpPr>
      <xdr:spPr>
        <a:xfrm flipV="1">
          <a:off x="16317595" y="12674714"/>
          <a:ext cx="1269" cy="97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112952</xdr:rowOff>
    </xdr:from>
    <xdr:ext cx="534377" cy="259045"/>
    <xdr:sp macro="" textlink="">
      <xdr:nvSpPr>
        <xdr:cNvPr id="600" name="公債費最小値テキスト"/>
        <xdr:cNvSpPr txBox="1"/>
      </xdr:nvSpPr>
      <xdr:spPr>
        <a:xfrm>
          <a:off x="16370300" y="136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109125</xdr:rowOff>
    </xdr:from>
    <xdr:to>
      <xdr:col>23</xdr:col>
      <xdr:colOff>606425</xdr:colOff>
      <xdr:row>79</xdr:row>
      <xdr:rowOff>109125</xdr:rowOff>
    </xdr:to>
    <xdr:cxnSp macro="">
      <xdr:nvCxnSpPr>
        <xdr:cNvPr id="601" name="直線コネクタ 600"/>
        <xdr:cNvCxnSpPr/>
      </xdr:nvCxnSpPr>
      <xdr:spPr>
        <a:xfrm>
          <a:off x="16230600" y="136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105541</xdr:rowOff>
    </xdr:from>
    <xdr:ext cx="534377" cy="259045"/>
    <xdr:sp macro="" textlink="">
      <xdr:nvSpPr>
        <xdr:cNvPr id="602" name="公債費最大値テキスト"/>
        <xdr:cNvSpPr txBox="1"/>
      </xdr:nvSpPr>
      <xdr:spPr>
        <a:xfrm>
          <a:off x="16370300" y="124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73</xdr:row>
      <xdr:rowOff>158864</xdr:rowOff>
    </xdr:from>
    <xdr:to>
      <xdr:col>23</xdr:col>
      <xdr:colOff>606425</xdr:colOff>
      <xdr:row>73</xdr:row>
      <xdr:rowOff>158864</xdr:rowOff>
    </xdr:to>
    <xdr:cxnSp macro="">
      <xdr:nvCxnSpPr>
        <xdr:cNvPr id="603" name="直線コネクタ 602"/>
        <xdr:cNvCxnSpPr/>
      </xdr:nvCxnSpPr>
      <xdr:spPr>
        <a:xfrm>
          <a:off x="16230600" y="1267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88874</xdr:rowOff>
    </xdr:from>
    <xdr:to>
      <xdr:col>23</xdr:col>
      <xdr:colOff>517525</xdr:colOff>
      <xdr:row>73</xdr:row>
      <xdr:rowOff>158864</xdr:rowOff>
    </xdr:to>
    <xdr:cxnSp macro="">
      <xdr:nvCxnSpPr>
        <xdr:cNvPr id="604" name="直線コネクタ 603"/>
        <xdr:cNvCxnSpPr/>
      </xdr:nvCxnSpPr>
      <xdr:spPr>
        <a:xfrm>
          <a:off x="15481300" y="12604724"/>
          <a:ext cx="8382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132269</xdr:rowOff>
    </xdr:from>
    <xdr:ext cx="534377" cy="259045"/>
    <xdr:sp macro="" textlink="">
      <xdr:nvSpPr>
        <xdr:cNvPr id="605" name="公債費平均値テキスト"/>
        <xdr:cNvSpPr txBox="1"/>
      </xdr:nvSpPr>
      <xdr:spPr>
        <a:xfrm>
          <a:off x="16370300" y="1316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153842</xdr:rowOff>
    </xdr:from>
    <xdr:to>
      <xdr:col>23</xdr:col>
      <xdr:colOff>568325</xdr:colOff>
      <xdr:row>77</xdr:row>
      <xdr:rowOff>83992</xdr:rowOff>
    </xdr:to>
    <xdr:sp macro="" textlink="">
      <xdr:nvSpPr>
        <xdr:cNvPr id="606" name="フローチャート : 判断 605"/>
        <xdr:cNvSpPr/>
      </xdr:nvSpPr>
      <xdr:spPr>
        <a:xfrm>
          <a:off x="16268700" y="1318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43402</xdr:rowOff>
    </xdr:from>
    <xdr:to>
      <xdr:col>22</xdr:col>
      <xdr:colOff>365125</xdr:colOff>
      <xdr:row>73</xdr:row>
      <xdr:rowOff>88874</xdr:rowOff>
    </xdr:to>
    <xdr:cxnSp macro="">
      <xdr:nvCxnSpPr>
        <xdr:cNvPr id="607" name="直線コネクタ 606"/>
        <xdr:cNvCxnSpPr/>
      </xdr:nvCxnSpPr>
      <xdr:spPr>
        <a:xfrm>
          <a:off x="14592300" y="12559252"/>
          <a:ext cx="889000" cy="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111722</xdr:rowOff>
    </xdr:from>
    <xdr:to>
      <xdr:col>22</xdr:col>
      <xdr:colOff>415925</xdr:colOff>
      <xdr:row>77</xdr:row>
      <xdr:rowOff>41872</xdr:rowOff>
    </xdr:to>
    <xdr:sp macro="" textlink="">
      <xdr:nvSpPr>
        <xdr:cNvPr id="608" name="フローチャート : 判断 607"/>
        <xdr:cNvSpPr/>
      </xdr:nvSpPr>
      <xdr:spPr>
        <a:xfrm>
          <a:off x="15430500" y="1314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32999</xdr:rowOff>
    </xdr:from>
    <xdr:ext cx="534377" cy="259045"/>
    <xdr:sp macro="" textlink="">
      <xdr:nvSpPr>
        <xdr:cNvPr id="609" name="テキスト ボックス 608"/>
        <xdr:cNvSpPr txBox="1"/>
      </xdr:nvSpPr>
      <xdr:spPr>
        <a:xfrm>
          <a:off x="15214111" y="132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167894</xdr:rowOff>
    </xdr:from>
    <xdr:to>
      <xdr:col>21</xdr:col>
      <xdr:colOff>161925</xdr:colOff>
      <xdr:row>73</xdr:row>
      <xdr:rowOff>43402</xdr:rowOff>
    </xdr:to>
    <xdr:cxnSp macro="">
      <xdr:nvCxnSpPr>
        <xdr:cNvPr id="610" name="直線コネクタ 609"/>
        <xdr:cNvCxnSpPr/>
      </xdr:nvCxnSpPr>
      <xdr:spPr>
        <a:xfrm>
          <a:off x="13703300" y="12512294"/>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103321</xdr:rowOff>
    </xdr:from>
    <xdr:to>
      <xdr:col>21</xdr:col>
      <xdr:colOff>212725</xdr:colOff>
      <xdr:row>77</xdr:row>
      <xdr:rowOff>33471</xdr:rowOff>
    </xdr:to>
    <xdr:sp macro="" textlink="">
      <xdr:nvSpPr>
        <xdr:cNvPr id="611" name="フローチャート : 判断 610"/>
        <xdr:cNvSpPr/>
      </xdr:nvSpPr>
      <xdr:spPr>
        <a:xfrm>
          <a:off x="14541500" y="1313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24598</xdr:rowOff>
    </xdr:from>
    <xdr:ext cx="534377" cy="259045"/>
    <xdr:sp macro="" textlink="">
      <xdr:nvSpPr>
        <xdr:cNvPr id="612" name="テキスト ボックス 611"/>
        <xdr:cNvSpPr txBox="1"/>
      </xdr:nvSpPr>
      <xdr:spPr>
        <a:xfrm>
          <a:off x="14325111" y="132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136576</xdr:rowOff>
    </xdr:from>
    <xdr:to>
      <xdr:col>19</xdr:col>
      <xdr:colOff>644525</xdr:colOff>
      <xdr:row>72</xdr:row>
      <xdr:rowOff>167894</xdr:rowOff>
    </xdr:to>
    <xdr:cxnSp macro="">
      <xdr:nvCxnSpPr>
        <xdr:cNvPr id="613" name="直線コネクタ 612"/>
        <xdr:cNvCxnSpPr/>
      </xdr:nvCxnSpPr>
      <xdr:spPr>
        <a:xfrm>
          <a:off x="12814300" y="12309526"/>
          <a:ext cx="8890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92690</xdr:rowOff>
    </xdr:from>
    <xdr:to>
      <xdr:col>20</xdr:col>
      <xdr:colOff>9525</xdr:colOff>
      <xdr:row>77</xdr:row>
      <xdr:rowOff>22840</xdr:rowOff>
    </xdr:to>
    <xdr:sp macro="" textlink="">
      <xdr:nvSpPr>
        <xdr:cNvPr id="614" name="フローチャート : 判断 613"/>
        <xdr:cNvSpPr/>
      </xdr:nvSpPr>
      <xdr:spPr>
        <a:xfrm>
          <a:off x="13652500" y="131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13967</xdr:rowOff>
    </xdr:from>
    <xdr:ext cx="534377" cy="259045"/>
    <xdr:sp macro="" textlink="">
      <xdr:nvSpPr>
        <xdr:cNvPr id="615" name="テキスト ボックス 614"/>
        <xdr:cNvSpPr txBox="1"/>
      </xdr:nvSpPr>
      <xdr:spPr>
        <a:xfrm>
          <a:off x="13436111" y="1321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60610</xdr:rowOff>
    </xdr:from>
    <xdr:to>
      <xdr:col>18</xdr:col>
      <xdr:colOff>492125</xdr:colOff>
      <xdr:row>76</xdr:row>
      <xdr:rowOff>162210</xdr:rowOff>
    </xdr:to>
    <xdr:sp macro="" textlink="">
      <xdr:nvSpPr>
        <xdr:cNvPr id="616" name="フローチャート : 判断 615"/>
        <xdr:cNvSpPr/>
      </xdr:nvSpPr>
      <xdr:spPr>
        <a:xfrm>
          <a:off x="12763500" y="130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153337</xdr:rowOff>
    </xdr:from>
    <xdr:ext cx="534377" cy="259045"/>
    <xdr:sp macro="" textlink="">
      <xdr:nvSpPr>
        <xdr:cNvPr id="617" name="テキスト ボックス 616"/>
        <xdr:cNvSpPr txBox="1"/>
      </xdr:nvSpPr>
      <xdr:spPr>
        <a:xfrm>
          <a:off x="12547111" y="131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108064</xdr:rowOff>
    </xdr:from>
    <xdr:to>
      <xdr:col>23</xdr:col>
      <xdr:colOff>568325</xdr:colOff>
      <xdr:row>74</xdr:row>
      <xdr:rowOff>38214</xdr:rowOff>
    </xdr:to>
    <xdr:sp macro="" textlink="">
      <xdr:nvSpPr>
        <xdr:cNvPr id="623" name="円/楕円 622"/>
        <xdr:cNvSpPr/>
      </xdr:nvSpPr>
      <xdr:spPr>
        <a:xfrm>
          <a:off x="16268700" y="126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61091</xdr:rowOff>
    </xdr:from>
    <xdr:ext cx="534377" cy="259045"/>
    <xdr:sp macro="" textlink="">
      <xdr:nvSpPr>
        <xdr:cNvPr id="624" name="公債費該当値テキスト"/>
        <xdr:cNvSpPr txBox="1"/>
      </xdr:nvSpPr>
      <xdr:spPr>
        <a:xfrm>
          <a:off x="16370300" y="125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38074</xdr:rowOff>
    </xdr:from>
    <xdr:to>
      <xdr:col>22</xdr:col>
      <xdr:colOff>415925</xdr:colOff>
      <xdr:row>73</xdr:row>
      <xdr:rowOff>139674</xdr:rowOff>
    </xdr:to>
    <xdr:sp macro="" textlink="">
      <xdr:nvSpPr>
        <xdr:cNvPr id="625" name="円/楕円 624"/>
        <xdr:cNvSpPr/>
      </xdr:nvSpPr>
      <xdr:spPr>
        <a:xfrm>
          <a:off x="15430500" y="125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156201</xdr:rowOff>
    </xdr:from>
    <xdr:ext cx="534377" cy="259045"/>
    <xdr:sp macro="" textlink="">
      <xdr:nvSpPr>
        <xdr:cNvPr id="626" name="テキスト ボックス 625"/>
        <xdr:cNvSpPr txBox="1"/>
      </xdr:nvSpPr>
      <xdr:spPr>
        <a:xfrm>
          <a:off x="15214111" y="123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164052</xdr:rowOff>
    </xdr:from>
    <xdr:to>
      <xdr:col>21</xdr:col>
      <xdr:colOff>212725</xdr:colOff>
      <xdr:row>73</xdr:row>
      <xdr:rowOff>94202</xdr:rowOff>
    </xdr:to>
    <xdr:sp macro="" textlink="">
      <xdr:nvSpPr>
        <xdr:cNvPr id="627" name="円/楕円 626"/>
        <xdr:cNvSpPr/>
      </xdr:nvSpPr>
      <xdr:spPr>
        <a:xfrm>
          <a:off x="14541500" y="125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110729</xdr:rowOff>
    </xdr:from>
    <xdr:ext cx="534377" cy="259045"/>
    <xdr:sp macro="" textlink="">
      <xdr:nvSpPr>
        <xdr:cNvPr id="628" name="テキスト ボックス 627"/>
        <xdr:cNvSpPr txBox="1"/>
      </xdr:nvSpPr>
      <xdr:spPr>
        <a:xfrm>
          <a:off x="14325111" y="122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117094</xdr:rowOff>
    </xdr:from>
    <xdr:to>
      <xdr:col>20</xdr:col>
      <xdr:colOff>9525</xdr:colOff>
      <xdr:row>73</xdr:row>
      <xdr:rowOff>47244</xdr:rowOff>
    </xdr:to>
    <xdr:sp macro="" textlink="">
      <xdr:nvSpPr>
        <xdr:cNvPr id="629" name="円/楕円 628"/>
        <xdr:cNvSpPr/>
      </xdr:nvSpPr>
      <xdr:spPr>
        <a:xfrm>
          <a:off x="13652500" y="124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63771</xdr:rowOff>
    </xdr:from>
    <xdr:ext cx="534377" cy="259045"/>
    <xdr:sp macro="" textlink="">
      <xdr:nvSpPr>
        <xdr:cNvPr id="630" name="テキスト ボックス 629"/>
        <xdr:cNvSpPr txBox="1"/>
      </xdr:nvSpPr>
      <xdr:spPr>
        <a:xfrm>
          <a:off x="13436111" y="122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85776</xdr:rowOff>
    </xdr:from>
    <xdr:to>
      <xdr:col>18</xdr:col>
      <xdr:colOff>492125</xdr:colOff>
      <xdr:row>72</xdr:row>
      <xdr:rowOff>15926</xdr:rowOff>
    </xdr:to>
    <xdr:sp macro="" textlink="">
      <xdr:nvSpPr>
        <xdr:cNvPr id="631" name="円/楕円 630"/>
        <xdr:cNvSpPr/>
      </xdr:nvSpPr>
      <xdr:spPr>
        <a:xfrm>
          <a:off x="12763500" y="122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32453</xdr:rowOff>
    </xdr:from>
    <xdr:ext cx="534377" cy="259045"/>
    <xdr:sp macro="" textlink="">
      <xdr:nvSpPr>
        <xdr:cNvPr id="632" name="テキスト ボックス 631"/>
        <xdr:cNvSpPr txBox="1"/>
      </xdr:nvSpPr>
      <xdr:spPr>
        <a:xfrm>
          <a:off x="12547111" y="120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2" name="テキスト ボックス 65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6" name="直線コネクタ 655"/>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7"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8" name="直線コネクタ 657"/>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9"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60" name="直線コネクタ 659"/>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124307</xdr:rowOff>
    </xdr:from>
    <xdr:to>
      <xdr:col>23</xdr:col>
      <xdr:colOff>517525</xdr:colOff>
      <xdr:row>98</xdr:row>
      <xdr:rowOff>153036</xdr:rowOff>
    </xdr:to>
    <xdr:cxnSp macro="">
      <xdr:nvCxnSpPr>
        <xdr:cNvPr id="661" name="直線コネクタ 660"/>
        <xdr:cNvCxnSpPr/>
      </xdr:nvCxnSpPr>
      <xdr:spPr>
        <a:xfrm flipV="1">
          <a:off x="15481300" y="16926407"/>
          <a:ext cx="8382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2"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3" name="フローチャート : 判断 662"/>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148920</xdr:rowOff>
    </xdr:from>
    <xdr:to>
      <xdr:col>22</xdr:col>
      <xdr:colOff>365125</xdr:colOff>
      <xdr:row>98</xdr:row>
      <xdr:rowOff>153036</xdr:rowOff>
    </xdr:to>
    <xdr:cxnSp macro="">
      <xdr:nvCxnSpPr>
        <xdr:cNvPr id="664" name="直線コネクタ 663"/>
        <xdr:cNvCxnSpPr/>
      </xdr:nvCxnSpPr>
      <xdr:spPr>
        <a:xfrm>
          <a:off x="14592300" y="16779570"/>
          <a:ext cx="889000" cy="1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5" name="フローチャート : 判断 664"/>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6" name="テキスト ボックス 665"/>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148920</xdr:rowOff>
    </xdr:from>
    <xdr:to>
      <xdr:col>21</xdr:col>
      <xdr:colOff>161925</xdr:colOff>
      <xdr:row>98</xdr:row>
      <xdr:rowOff>56223</xdr:rowOff>
    </xdr:to>
    <xdr:cxnSp macro="">
      <xdr:nvCxnSpPr>
        <xdr:cNvPr id="667" name="直線コネクタ 666"/>
        <xdr:cNvCxnSpPr/>
      </xdr:nvCxnSpPr>
      <xdr:spPr>
        <a:xfrm flipV="1">
          <a:off x="13703300" y="16779570"/>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8" name="フローチャート : 判断 667"/>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9" name="テキスト ボックス 668"/>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56223</xdr:rowOff>
    </xdr:from>
    <xdr:to>
      <xdr:col>19</xdr:col>
      <xdr:colOff>644525</xdr:colOff>
      <xdr:row>98</xdr:row>
      <xdr:rowOff>142139</xdr:rowOff>
    </xdr:to>
    <xdr:cxnSp macro="">
      <xdr:nvCxnSpPr>
        <xdr:cNvPr id="670" name="直線コネクタ 669"/>
        <xdr:cNvCxnSpPr/>
      </xdr:nvCxnSpPr>
      <xdr:spPr>
        <a:xfrm flipV="1">
          <a:off x="12814300" y="16858323"/>
          <a:ext cx="889000" cy="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71" name="フローチャート : 判断 670"/>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2" name="テキスト ボックス 671"/>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3" name="フローチャート : 判断 672"/>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4" name="テキスト ボックス 673"/>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73507</xdr:rowOff>
    </xdr:from>
    <xdr:to>
      <xdr:col>23</xdr:col>
      <xdr:colOff>568325</xdr:colOff>
      <xdr:row>99</xdr:row>
      <xdr:rowOff>3657</xdr:rowOff>
    </xdr:to>
    <xdr:sp macro="" textlink="">
      <xdr:nvSpPr>
        <xdr:cNvPr id="680" name="円/楕円 679"/>
        <xdr:cNvSpPr/>
      </xdr:nvSpPr>
      <xdr:spPr>
        <a:xfrm>
          <a:off x="16268700" y="168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159884</xdr:rowOff>
    </xdr:from>
    <xdr:ext cx="469744" cy="259045"/>
    <xdr:sp macro="" textlink="">
      <xdr:nvSpPr>
        <xdr:cNvPr id="681" name="積立金該当値テキスト"/>
        <xdr:cNvSpPr txBox="1"/>
      </xdr:nvSpPr>
      <xdr:spPr>
        <a:xfrm>
          <a:off x="16370300" y="167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102236</xdr:rowOff>
    </xdr:from>
    <xdr:to>
      <xdr:col>22</xdr:col>
      <xdr:colOff>415925</xdr:colOff>
      <xdr:row>99</xdr:row>
      <xdr:rowOff>32386</xdr:rowOff>
    </xdr:to>
    <xdr:sp macro="" textlink="">
      <xdr:nvSpPr>
        <xdr:cNvPr id="682" name="円/楕円 681"/>
        <xdr:cNvSpPr/>
      </xdr:nvSpPr>
      <xdr:spPr>
        <a:xfrm>
          <a:off x="15430500" y="16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23513</xdr:rowOff>
    </xdr:from>
    <xdr:ext cx="469744" cy="259045"/>
    <xdr:sp macro="" textlink="">
      <xdr:nvSpPr>
        <xdr:cNvPr id="683" name="テキスト ボックス 682"/>
        <xdr:cNvSpPr txBox="1"/>
      </xdr:nvSpPr>
      <xdr:spPr>
        <a:xfrm>
          <a:off x="15246427" y="169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98120</xdr:rowOff>
    </xdr:from>
    <xdr:to>
      <xdr:col>21</xdr:col>
      <xdr:colOff>212725</xdr:colOff>
      <xdr:row>98</xdr:row>
      <xdr:rowOff>28270</xdr:rowOff>
    </xdr:to>
    <xdr:sp macro="" textlink="">
      <xdr:nvSpPr>
        <xdr:cNvPr id="684" name="円/楕円 683"/>
        <xdr:cNvSpPr/>
      </xdr:nvSpPr>
      <xdr:spPr>
        <a:xfrm>
          <a:off x="14541500" y="167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19397</xdr:rowOff>
    </xdr:from>
    <xdr:ext cx="469744" cy="259045"/>
    <xdr:sp macro="" textlink="">
      <xdr:nvSpPr>
        <xdr:cNvPr id="685" name="テキスト ボックス 684"/>
        <xdr:cNvSpPr txBox="1"/>
      </xdr:nvSpPr>
      <xdr:spPr>
        <a:xfrm>
          <a:off x="14357427" y="1682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5423</xdr:rowOff>
    </xdr:from>
    <xdr:to>
      <xdr:col>20</xdr:col>
      <xdr:colOff>9525</xdr:colOff>
      <xdr:row>98</xdr:row>
      <xdr:rowOff>107023</xdr:rowOff>
    </xdr:to>
    <xdr:sp macro="" textlink="">
      <xdr:nvSpPr>
        <xdr:cNvPr id="686" name="円/楕円 685"/>
        <xdr:cNvSpPr/>
      </xdr:nvSpPr>
      <xdr:spPr>
        <a:xfrm>
          <a:off x="13652500" y="168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98150</xdr:rowOff>
    </xdr:from>
    <xdr:ext cx="469744" cy="259045"/>
    <xdr:sp macro="" textlink="">
      <xdr:nvSpPr>
        <xdr:cNvPr id="687" name="テキスト ボックス 686"/>
        <xdr:cNvSpPr txBox="1"/>
      </xdr:nvSpPr>
      <xdr:spPr>
        <a:xfrm>
          <a:off x="13468427" y="169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91339</xdr:rowOff>
    </xdr:from>
    <xdr:to>
      <xdr:col>18</xdr:col>
      <xdr:colOff>492125</xdr:colOff>
      <xdr:row>99</xdr:row>
      <xdr:rowOff>21489</xdr:rowOff>
    </xdr:to>
    <xdr:sp macro="" textlink="">
      <xdr:nvSpPr>
        <xdr:cNvPr id="688" name="円/楕円 687"/>
        <xdr:cNvSpPr/>
      </xdr:nvSpPr>
      <xdr:spPr>
        <a:xfrm>
          <a:off x="12763500" y="168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12616</xdr:rowOff>
    </xdr:from>
    <xdr:ext cx="469744" cy="259045"/>
    <xdr:sp macro="" textlink="">
      <xdr:nvSpPr>
        <xdr:cNvPr id="689" name="テキスト ボックス 688"/>
        <xdr:cNvSpPr txBox="1"/>
      </xdr:nvSpPr>
      <xdr:spPr>
        <a:xfrm>
          <a:off x="12579427" y="1698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9" name="テキスト ボックス 70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5" name="直線コネクタ 714"/>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8"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9" name="直線コネクタ 718"/>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38136</xdr:rowOff>
    </xdr:from>
    <xdr:to>
      <xdr:col>32</xdr:col>
      <xdr:colOff>187325</xdr:colOff>
      <xdr:row>37</xdr:row>
      <xdr:rowOff>135944</xdr:rowOff>
    </xdr:to>
    <xdr:cxnSp macro="">
      <xdr:nvCxnSpPr>
        <xdr:cNvPr id="720" name="直線コネクタ 719"/>
        <xdr:cNvCxnSpPr/>
      </xdr:nvCxnSpPr>
      <xdr:spPr>
        <a:xfrm>
          <a:off x="21323300" y="6210336"/>
          <a:ext cx="838200" cy="2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21"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2" name="フローチャート : 判断 721"/>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38136</xdr:rowOff>
    </xdr:from>
    <xdr:to>
      <xdr:col>31</xdr:col>
      <xdr:colOff>34925</xdr:colOff>
      <xdr:row>37</xdr:row>
      <xdr:rowOff>70303</xdr:rowOff>
    </xdr:to>
    <xdr:cxnSp macro="">
      <xdr:nvCxnSpPr>
        <xdr:cNvPr id="723" name="直線コネクタ 722"/>
        <xdr:cNvCxnSpPr/>
      </xdr:nvCxnSpPr>
      <xdr:spPr>
        <a:xfrm flipV="1">
          <a:off x="20434300" y="6210336"/>
          <a:ext cx="889000" cy="20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4" name="フローチャート : 判断 723"/>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5" name="テキスト ボックス 724"/>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70303</xdr:rowOff>
    </xdr:from>
    <xdr:to>
      <xdr:col>29</xdr:col>
      <xdr:colOff>517525</xdr:colOff>
      <xdr:row>38</xdr:row>
      <xdr:rowOff>64915</xdr:rowOff>
    </xdr:to>
    <xdr:cxnSp macro="">
      <xdr:nvCxnSpPr>
        <xdr:cNvPr id="726" name="直線コネクタ 725"/>
        <xdr:cNvCxnSpPr/>
      </xdr:nvCxnSpPr>
      <xdr:spPr>
        <a:xfrm flipV="1">
          <a:off x="19545300" y="6413953"/>
          <a:ext cx="889000" cy="16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7" name="フローチャート : 判断 726"/>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8" name="テキスト ボックス 727"/>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64915</xdr:rowOff>
    </xdr:from>
    <xdr:to>
      <xdr:col>28</xdr:col>
      <xdr:colOff>314325</xdr:colOff>
      <xdr:row>38</xdr:row>
      <xdr:rowOff>79774</xdr:rowOff>
    </xdr:to>
    <xdr:cxnSp macro="">
      <xdr:nvCxnSpPr>
        <xdr:cNvPr id="729" name="直線コネクタ 728"/>
        <xdr:cNvCxnSpPr/>
      </xdr:nvCxnSpPr>
      <xdr:spPr>
        <a:xfrm flipV="1">
          <a:off x="18656300" y="658001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30" name="フローチャート : 判断 729"/>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31" name="テキスト ボックス 730"/>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2" name="フローチャート : 判断 731"/>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3" name="テキスト ボックス 732"/>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85144</xdr:rowOff>
    </xdr:from>
    <xdr:to>
      <xdr:col>32</xdr:col>
      <xdr:colOff>238125</xdr:colOff>
      <xdr:row>38</xdr:row>
      <xdr:rowOff>15294</xdr:rowOff>
    </xdr:to>
    <xdr:sp macro="" textlink="">
      <xdr:nvSpPr>
        <xdr:cNvPr id="739" name="円/楕円 738"/>
        <xdr:cNvSpPr/>
      </xdr:nvSpPr>
      <xdr:spPr>
        <a:xfrm>
          <a:off x="22110700" y="64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108021</xdr:rowOff>
    </xdr:from>
    <xdr:ext cx="469744" cy="259045"/>
    <xdr:sp macro="" textlink="">
      <xdr:nvSpPr>
        <xdr:cNvPr id="740" name="投資及び出資金該当値テキスト"/>
        <xdr:cNvSpPr txBox="1"/>
      </xdr:nvSpPr>
      <xdr:spPr>
        <a:xfrm>
          <a:off x="22212300" y="628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158786</xdr:rowOff>
    </xdr:from>
    <xdr:to>
      <xdr:col>31</xdr:col>
      <xdr:colOff>85725</xdr:colOff>
      <xdr:row>36</xdr:row>
      <xdr:rowOff>88936</xdr:rowOff>
    </xdr:to>
    <xdr:sp macro="" textlink="">
      <xdr:nvSpPr>
        <xdr:cNvPr id="741" name="円/楕円 740"/>
        <xdr:cNvSpPr/>
      </xdr:nvSpPr>
      <xdr:spPr>
        <a:xfrm>
          <a:off x="21272500" y="61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105463</xdr:rowOff>
    </xdr:from>
    <xdr:ext cx="469744" cy="259045"/>
    <xdr:sp macro="" textlink="">
      <xdr:nvSpPr>
        <xdr:cNvPr id="742" name="テキスト ボックス 741"/>
        <xdr:cNvSpPr txBox="1"/>
      </xdr:nvSpPr>
      <xdr:spPr>
        <a:xfrm>
          <a:off x="21088427" y="59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19503</xdr:rowOff>
    </xdr:from>
    <xdr:to>
      <xdr:col>29</xdr:col>
      <xdr:colOff>568325</xdr:colOff>
      <xdr:row>37</xdr:row>
      <xdr:rowOff>121103</xdr:rowOff>
    </xdr:to>
    <xdr:sp macro="" textlink="">
      <xdr:nvSpPr>
        <xdr:cNvPr id="743" name="円/楕円 742"/>
        <xdr:cNvSpPr/>
      </xdr:nvSpPr>
      <xdr:spPr>
        <a:xfrm>
          <a:off x="20383500" y="6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137630</xdr:rowOff>
    </xdr:from>
    <xdr:ext cx="469744" cy="259045"/>
    <xdr:sp macro="" textlink="">
      <xdr:nvSpPr>
        <xdr:cNvPr id="744" name="テキスト ボックス 743"/>
        <xdr:cNvSpPr txBox="1"/>
      </xdr:nvSpPr>
      <xdr:spPr>
        <a:xfrm>
          <a:off x="20199427" y="613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14115</xdr:rowOff>
    </xdr:from>
    <xdr:to>
      <xdr:col>28</xdr:col>
      <xdr:colOff>365125</xdr:colOff>
      <xdr:row>38</xdr:row>
      <xdr:rowOff>115715</xdr:rowOff>
    </xdr:to>
    <xdr:sp macro="" textlink="">
      <xdr:nvSpPr>
        <xdr:cNvPr id="745" name="円/楕円 744"/>
        <xdr:cNvSpPr/>
      </xdr:nvSpPr>
      <xdr:spPr>
        <a:xfrm>
          <a:off x="19494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106842</xdr:rowOff>
    </xdr:from>
    <xdr:ext cx="469744" cy="259045"/>
    <xdr:sp macro="" textlink="">
      <xdr:nvSpPr>
        <xdr:cNvPr id="746" name="テキスト ボックス 745"/>
        <xdr:cNvSpPr txBox="1"/>
      </xdr:nvSpPr>
      <xdr:spPr>
        <a:xfrm>
          <a:off x="19310427"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28974</xdr:rowOff>
    </xdr:from>
    <xdr:to>
      <xdr:col>27</xdr:col>
      <xdr:colOff>161925</xdr:colOff>
      <xdr:row>38</xdr:row>
      <xdr:rowOff>130574</xdr:rowOff>
    </xdr:to>
    <xdr:sp macro="" textlink="">
      <xdr:nvSpPr>
        <xdr:cNvPr id="747" name="円/楕円 746"/>
        <xdr:cNvSpPr/>
      </xdr:nvSpPr>
      <xdr:spPr>
        <a:xfrm>
          <a:off x="18605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121701</xdr:rowOff>
    </xdr:from>
    <xdr:ext cx="469744" cy="259045"/>
    <xdr:sp macro="" textlink="">
      <xdr:nvSpPr>
        <xdr:cNvPr id="748" name="テキスト ボックス 747"/>
        <xdr:cNvSpPr txBox="1"/>
      </xdr:nvSpPr>
      <xdr:spPr>
        <a:xfrm>
          <a:off x="18421427" y="663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70" name="直線コネクタ 769"/>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71"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2" name="直線コネクタ 771"/>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3"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4" name="直線コネクタ 773"/>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122601</xdr:rowOff>
    </xdr:from>
    <xdr:to>
      <xdr:col>32</xdr:col>
      <xdr:colOff>187325</xdr:colOff>
      <xdr:row>58</xdr:row>
      <xdr:rowOff>122920</xdr:rowOff>
    </xdr:to>
    <xdr:cxnSp macro="">
      <xdr:nvCxnSpPr>
        <xdr:cNvPr id="775" name="直線コネクタ 774"/>
        <xdr:cNvCxnSpPr/>
      </xdr:nvCxnSpPr>
      <xdr:spPr>
        <a:xfrm>
          <a:off x="21323300" y="1006670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6"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7" name="フローチャート : 判断 776"/>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121549</xdr:rowOff>
    </xdr:from>
    <xdr:to>
      <xdr:col>31</xdr:col>
      <xdr:colOff>34925</xdr:colOff>
      <xdr:row>58</xdr:row>
      <xdr:rowOff>122601</xdr:rowOff>
    </xdr:to>
    <xdr:cxnSp macro="">
      <xdr:nvCxnSpPr>
        <xdr:cNvPr id="778" name="直線コネクタ 777"/>
        <xdr:cNvCxnSpPr/>
      </xdr:nvCxnSpPr>
      <xdr:spPr>
        <a:xfrm>
          <a:off x="20434300" y="10065649"/>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9" name="フローチャート : 判断 778"/>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80" name="テキスト ボックス 779"/>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118440</xdr:rowOff>
    </xdr:from>
    <xdr:to>
      <xdr:col>29</xdr:col>
      <xdr:colOff>517525</xdr:colOff>
      <xdr:row>58</xdr:row>
      <xdr:rowOff>121549</xdr:rowOff>
    </xdr:to>
    <xdr:cxnSp macro="">
      <xdr:nvCxnSpPr>
        <xdr:cNvPr id="781" name="直線コネクタ 780"/>
        <xdr:cNvCxnSpPr/>
      </xdr:nvCxnSpPr>
      <xdr:spPr>
        <a:xfrm>
          <a:off x="19545300" y="1006254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2" name="フローチャート : 判断 781"/>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3" name="テキスト ボックス 782"/>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108976</xdr:rowOff>
    </xdr:from>
    <xdr:to>
      <xdr:col>28</xdr:col>
      <xdr:colOff>314325</xdr:colOff>
      <xdr:row>58</xdr:row>
      <xdr:rowOff>118440</xdr:rowOff>
    </xdr:to>
    <xdr:cxnSp macro="">
      <xdr:nvCxnSpPr>
        <xdr:cNvPr id="784" name="直線コネクタ 783"/>
        <xdr:cNvCxnSpPr/>
      </xdr:nvCxnSpPr>
      <xdr:spPr>
        <a:xfrm>
          <a:off x="18656300" y="10053076"/>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5" name="フローチャート : 判断 784"/>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6" name="テキスト ボックス 785"/>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7" name="フローチャート : 判断 786"/>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8" name="テキスト ボックス 787"/>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72120</xdr:rowOff>
    </xdr:from>
    <xdr:to>
      <xdr:col>32</xdr:col>
      <xdr:colOff>238125</xdr:colOff>
      <xdr:row>59</xdr:row>
      <xdr:rowOff>2270</xdr:rowOff>
    </xdr:to>
    <xdr:sp macro="" textlink="">
      <xdr:nvSpPr>
        <xdr:cNvPr id="794" name="円/楕円 793"/>
        <xdr:cNvSpPr/>
      </xdr:nvSpPr>
      <xdr:spPr>
        <a:xfrm>
          <a:off x="22110700" y="10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158497</xdr:rowOff>
    </xdr:from>
    <xdr:ext cx="378565" cy="259045"/>
    <xdr:sp macro="" textlink="">
      <xdr:nvSpPr>
        <xdr:cNvPr id="795" name="貸付金該当値テキスト"/>
        <xdr:cNvSpPr txBox="1"/>
      </xdr:nvSpPr>
      <xdr:spPr>
        <a:xfrm>
          <a:off x="22212300" y="993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71801</xdr:rowOff>
    </xdr:from>
    <xdr:to>
      <xdr:col>31</xdr:col>
      <xdr:colOff>85725</xdr:colOff>
      <xdr:row>59</xdr:row>
      <xdr:rowOff>1951</xdr:rowOff>
    </xdr:to>
    <xdr:sp macro="" textlink="">
      <xdr:nvSpPr>
        <xdr:cNvPr id="796" name="円/楕円 795"/>
        <xdr:cNvSpPr/>
      </xdr:nvSpPr>
      <xdr:spPr>
        <a:xfrm>
          <a:off x="21272500" y="100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164528</xdr:rowOff>
    </xdr:from>
    <xdr:ext cx="378565" cy="259045"/>
    <xdr:sp macro="" textlink="">
      <xdr:nvSpPr>
        <xdr:cNvPr id="797" name="テキスト ボックス 796"/>
        <xdr:cNvSpPr txBox="1"/>
      </xdr:nvSpPr>
      <xdr:spPr>
        <a:xfrm>
          <a:off x="21134017" y="1010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70749</xdr:rowOff>
    </xdr:from>
    <xdr:to>
      <xdr:col>29</xdr:col>
      <xdr:colOff>568325</xdr:colOff>
      <xdr:row>59</xdr:row>
      <xdr:rowOff>899</xdr:rowOff>
    </xdr:to>
    <xdr:sp macro="" textlink="">
      <xdr:nvSpPr>
        <xdr:cNvPr id="798" name="円/楕円 797"/>
        <xdr:cNvSpPr/>
      </xdr:nvSpPr>
      <xdr:spPr>
        <a:xfrm>
          <a:off x="20383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163476</xdr:rowOff>
    </xdr:from>
    <xdr:ext cx="378565" cy="259045"/>
    <xdr:sp macro="" textlink="">
      <xdr:nvSpPr>
        <xdr:cNvPr id="799" name="テキスト ボックス 798"/>
        <xdr:cNvSpPr txBox="1"/>
      </xdr:nvSpPr>
      <xdr:spPr>
        <a:xfrm>
          <a:off x="20245017" y="10107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67640</xdr:rowOff>
    </xdr:from>
    <xdr:to>
      <xdr:col>28</xdr:col>
      <xdr:colOff>365125</xdr:colOff>
      <xdr:row>58</xdr:row>
      <xdr:rowOff>169240</xdr:rowOff>
    </xdr:to>
    <xdr:sp macro="" textlink="">
      <xdr:nvSpPr>
        <xdr:cNvPr id="800" name="円/楕円 799"/>
        <xdr:cNvSpPr/>
      </xdr:nvSpPr>
      <xdr:spPr>
        <a:xfrm>
          <a:off x="194945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160367</xdr:rowOff>
    </xdr:from>
    <xdr:ext cx="378565" cy="259045"/>
    <xdr:sp macro="" textlink="">
      <xdr:nvSpPr>
        <xdr:cNvPr id="801" name="テキスト ボックス 800"/>
        <xdr:cNvSpPr txBox="1"/>
      </xdr:nvSpPr>
      <xdr:spPr>
        <a:xfrm>
          <a:off x="19356017" y="1010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58176</xdr:rowOff>
    </xdr:from>
    <xdr:to>
      <xdr:col>27</xdr:col>
      <xdr:colOff>161925</xdr:colOff>
      <xdr:row>58</xdr:row>
      <xdr:rowOff>159776</xdr:rowOff>
    </xdr:to>
    <xdr:sp macro="" textlink="">
      <xdr:nvSpPr>
        <xdr:cNvPr id="802" name="円/楕円 801"/>
        <xdr:cNvSpPr/>
      </xdr:nvSpPr>
      <xdr:spPr>
        <a:xfrm>
          <a:off x="18605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150903</xdr:rowOff>
    </xdr:from>
    <xdr:ext cx="469744" cy="259045"/>
    <xdr:sp macro="" textlink="">
      <xdr:nvSpPr>
        <xdr:cNvPr id="803" name="テキスト ボックス 802"/>
        <xdr:cNvSpPr txBox="1"/>
      </xdr:nvSpPr>
      <xdr:spPr>
        <a:xfrm>
          <a:off x="18421427" y="1009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8" name="直線コネクタ 827"/>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9"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30" name="直線コネクタ 829"/>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31"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2" name="直線コネクタ 831"/>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143129</xdr:rowOff>
    </xdr:from>
    <xdr:to>
      <xdr:col>32</xdr:col>
      <xdr:colOff>187325</xdr:colOff>
      <xdr:row>75</xdr:row>
      <xdr:rowOff>69138</xdr:rowOff>
    </xdr:to>
    <xdr:cxnSp macro="">
      <xdr:nvCxnSpPr>
        <xdr:cNvPr id="833" name="直線コネクタ 832"/>
        <xdr:cNvCxnSpPr/>
      </xdr:nvCxnSpPr>
      <xdr:spPr>
        <a:xfrm flipV="1">
          <a:off x="21323300" y="12830429"/>
          <a:ext cx="838200" cy="9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4"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5" name="フローチャート : 判断 834"/>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87694</xdr:rowOff>
    </xdr:from>
    <xdr:to>
      <xdr:col>31</xdr:col>
      <xdr:colOff>34925</xdr:colOff>
      <xdr:row>75</xdr:row>
      <xdr:rowOff>69138</xdr:rowOff>
    </xdr:to>
    <xdr:cxnSp macro="">
      <xdr:nvCxnSpPr>
        <xdr:cNvPr id="836" name="直線コネクタ 835"/>
        <xdr:cNvCxnSpPr/>
      </xdr:nvCxnSpPr>
      <xdr:spPr>
        <a:xfrm>
          <a:off x="20434300" y="12603544"/>
          <a:ext cx="889000" cy="32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7" name="フローチャート : 判断 836"/>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8" name="テキスト ボックス 837"/>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87694</xdr:rowOff>
    </xdr:from>
    <xdr:to>
      <xdr:col>29</xdr:col>
      <xdr:colOff>517525</xdr:colOff>
      <xdr:row>74</xdr:row>
      <xdr:rowOff>38126</xdr:rowOff>
    </xdr:to>
    <xdr:cxnSp macro="">
      <xdr:nvCxnSpPr>
        <xdr:cNvPr id="839" name="直線コネクタ 838"/>
        <xdr:cNvCxnSpPr/>
      </xdr:nvCxnSpPr>
      <xdr:spPr>
        <a:xfrm flipV="1">
          <a:off x="19545300" y="12603544"/>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40" name="フローチャート : 判断 839"/>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41" name="テキスト ボックス 840"/>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38126</xdr:rowOff>
    </xdr:from>
    <xdr:to>
      <xdr:col>28</xdr:col>
      <xdr:colOff>314325</xdr:colOff>
      <xdr:row>74</xdr:row>
      <xdr:rowOff>101867</xdr:rowOff>
    </xdr:to>
    <xdr:cxnSp macro="">
      <xdr:nvCxnSpPr>
        <xdr:cNvPr id="842" name="直線コネクタ 841"/>
        <xdr:cNvCxnSpPr/>
      </xdr:nvCxnSpPr>
      <xdr:spPr>
        <a:xfrm flipV="1">
          <a:off x="18656300" y="12725426"/>
          <a:ext cx="889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3" name="フローチャート : 判断 842"/>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4" name="テキスト ボックス 843"/>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5" name="フローチャート : 判断 844"/>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6" name="テキスト ボックス 845"/>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92329</xdr:rowOff>
    </xdr:from>
    <xdr:to>
      <xdr:col>32</xdr:col>
      <xdr:colOff>238125</xdr:colOff>
      <xdr:row>75</xdr:row>
      <xdr:rowOff>22479</xdr:rowOff>
    </xdr:to>
    <xdr:sp macro="" textlink="">
      <xdr:nvSpPr>
        <xdr:cNvPr id="852" name="円/楕円 851"/>
        <xdr:cNvSpPr/>
      </xdr:nvSpPr>
      <xdr:spPr>
        <a:xfrm>
          <a:off x="22110700" y="12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115206</xdr:rowOff>
    </xdr:from>
    <xdr:ext cx="534377" cy="259045"/>
    <xdr:sp macro="" textlink="">
      <xdr:nvSpPr>
        <xdr:cNvPr id="853" name="繰出金該当値テキスト"/>
        <xdr:cNvSpPr txBox="1"/>
      </xdr:nvSpPr>
      <xdr:spPr>
        <a:xfrm>
          <a:off x="22212300" y="126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18338</xdr:rowOff>
    </xdr:from>
    <xdr:to>
      <xdr:col>31</xdr:col>
      <xdr:colOff>85725</xdr:colOff>
      <xdr:row>75</xdr:row>
      <xdr:rowOff>119938</xdr:rowOff>
    </xdr:to>
    <xdr:sp macro="" textlink="">
      <xdr:nvSpPr>
        <xdr:cNvPr id="854" name="円/楕円 853"/>
        <xdr:cNvSpPr/>
      </xdr:nvSpPr>
      <xdr:spPr>
        <a:xfrm>
          <a:off x="21272500" y="128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136465</xdr:rowOff>
    </xdr:from>
    <xdr:ext cx="534377" cy="259045"/>
    <xdr:sp macro="" textlink="">
      <xdr:nvSpPr>
        <xdr:cNvPr id="855" name="テキスト ボックス 854"/>
        <xdr:cNvSpPr txBox="1"/>
      </xdr:nvSpPr>
      <xdr:spPr>
        <a:xfrm>
          <a:off x="21056111" y="126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36894</xdr:rowOff>
    </xdr:from>
    <xdr:to>
      <xdr:col>29</xdr:col>
      <xdr:colOff>568325</xdr:colOff>
      <xdr:row>73</xdr:row>
      <xdr:rowOff>138494</xdr:rowOff>
    </xdr:to>
    <xdr:sp macro="" textlink="">
      <xdr:nvSpPr>
        <xdr:cNvPr id="856" name="円/楕円 855"/>
        <xdr:cNvSpPr/>
      </xdr:nvSpPr>
      <xdr:spPr>
        <a:xfrm>
          <a:off x="20383500" y="125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155021</xdr:rowOff>
    </xdr:from>
    <xdr:ext cx="534377" cy="259045"/>
    <xdr:sp macro="" textlink="">
      <xdr:nvSpPr>
        <xdr:cNvPr id="857" name="テキスト ボックス 856"/>
        <xdr:cNvSpPr txBox="1"/>
      </xdr:nvSpPr>
      <xdr:spPr>
        <a:xfrm>
          <a:off x="20167111" y="123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158776</xdr:rowOff>
    </xdr:from>
    <xdr:to>
      <xdr:col>28</xdr:col>
      <xdr:colOff>365125</xdr:colOff>
      <xdr:row>74</xdr:row>
      <xdr:rowOff>88926</xdr:rowOff>
    </xdr:to>
    <xdr:sp macro="" textlink="">
      <xdr:nvSpPr>
        <xdr:cNvPr id="858" name="円/楕円 857"/>
        <xdr:cNvSpPr/>
      </xdr:nvSpPr>
      <xdr:spPr>
        <a:xfrm>
          <a:off x="19494500" y="126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105453</xdr:rowOff>
    </xdr:from>
    <xdr:ext cx="534377" cy="259045"/>
    <xdr:sp macro="" textlink="">
      <xdr:nvSpPr>
        <xdr:cNvPr id="859" name="テキスト ボックス 858"/>
        <xdr:cNvSpPr txBox="1"/>
      </xdr:nvSpPr>
      <xdr:spPr>
        <a:xfrm>
          <a:off x="19278111" y="1244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51067</xdr:rowOff>
    </xdr:from>
    <xdr:to>
      <xdr:col>27</xdr:col>
      <xdr:colOff>161925</xdr:colOff>
      <xdr:row>74</xdr:row>
      <xdr:rowOff>152667</xdr:rowOff>
    </xdr:to>
    <xdr:sp macro="" textlink="">
      <xdr:nvSpPr>
        <xdr:cNvPr id="860" name="円/楕円 859"/>
        <xdr:cNvSpPr/>
      </xdr:nvSpPr>
      <xdr:spPr>
        <a:xfrm>
          <a:off x="18605500" y="127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169194</xdr:rowOff>
    </xdr:from>
    <xdr:ext cx="534377" cy="259045"/>
    <xdr:sp macro="" textlink="">
      <xdr:nvSpPr>
        <xdr:cNvPr id="861" name="テキスト ボックス 860"/>
        <xdr:cNvSpPr txBox="1"/>
      </xdr:nvSpPr>
      <xdr:spPr>
        <a:xfrm>
          <a:off x="18389111" y="125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456,445</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そのうち，約１／３を占める扶助費については，子ども・子育て支援新制度の導入や生活保護費の増加等により，類似団体の平均よりも高い水準で推移している。</a:t>
          </a:r>
          <a:endParaRPr kumimoji="1" lang="en-US" altLang="ja-JP" sz="1300">
            <a:latin typeface="ＭＳ Ｐゴシック"/>
          </a:endParaRPr>
        </a:p>
        <a:p>
          <a:r>
            <a:rPr kumimoji="1" lang="ja-JP" altLang="en-US" sz="1300">
              <a:latin typeface="ＭＳ Ｐゴシック"/>
            </a:rPr>
            <a:t>　また，公債費においては，年々減少傾向であるものの，類似団体内で一番高い水準となっており，引き続き義務的経費の縮減に向けた，投資事業の抑制と計画的な市債の発行を行う。</a:t>
          </a:r>
          <a:endParaRPr kumimoji="1" lang="en-US" altLang="ja-JP" sz="1300">
            <a:latin typeface="ＭＳ Ｐゴシック"/>
          </a:endParaRPr>
        </a:p>
        <a:p>
          <a:r>
            <a:rPr kumimoji="1" lang="ja-JP" altLang="en-US" sz="1300">
              <a:latin typeface="ＭＳ Ｐゴシック"/>
            </a:rPr>
            <a:t>　その他の経費についても，</a:t>
          </a:r>
          <a:r>
            <a:rPr kumimoji="1" lang="ja-JP" altLang="ja-JP" sz="1300">
              <a:solidFill>
                <a:schemeClr val="dk1"/>
              </a:solidFill>
              <a:effectLst/>
              <a:latin typeface="+mn-lt"/>
              <a:ea typeface="+mn-ea"/>
              <a:cs typeface="+mn-cs"/>
            </a:rPr>
            <a:t>公共施設マネジメントの</a:t>
          </a:r>
          <a:r>
            <a:rPr kumimoji="1" lang="ja-JP" altLang="en-US" sz="1300">
              <a:solidFill>
                <a:schemeClr val="dk1"/>
              </a:solidFill>
              <a:effectLst/>
              <a:latin typeface="+mn-lt"/>
              <a:ea typeface="+mn-ea"/>
              <a:cs typeface="+mn-cs"/>
            </a:rPr>
            <a:t>推進や</a:t>
          </a:r>
          <a:r>
            <a:rPr kumimoji="1" lang="ja-JP" altLang="en-US" sz="1300">
              <a:latin typeface="ＭＳ Ｐゴシック"/>
            </a:rPr>
            <a:t>事務事業の見直し等により可能な限り削減に努める。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高知県高知市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336,052
334,542
308.99
155,630,197
153,389,142
745,099
81,991,928
193,298,661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102689</xdr:rowOff>
    </xdr:from>
    <xdr:to>
      <xdr:col>6</xdr:col>
      <xdr:colOff>511175</xdr:colOff>
      <xdr:row>34</xdr:row>
      <xdr:rowOff>144054</xdr:rowOff>
    </xdr:to>
    <xdr:cxnSp macro="">
      <xdr:nvCxnSpPr>
        <xdr:cNvPr id="63" name="直線コネクタ 62"/>
        <xdr:cNvCxnSpPr/>
      </xdr:nvCxnSpPr>
      <xdr:spPr>
        <a:xfrm flipV="1">
          <a:off x="3797300" y="5931989"/>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144054</xdr:rowOff>
    </xdr:from>
    <xdr:to>
      <xdr:col>5</xdr:col>
      <xdr:colOff>358775</xdr:colOff>
      <xdr:row>35</xdr:row>
      <xdr:rowOff>19413</xdr:rowOff>
    </xdr:to>
    <xdr:cxnSp macro="">
      <xdr:nvCxnSpPr>
        <xdr:cNvPr id="66" name="直線コネクタ 65"/>
        <xdr:cNvCxnSpPr/>
      </xdr:nvCxnSpPr>
      <xdr:spPr>
        <a:xfrm flipV="1">
          <a:off x="2908300" y="5973354"/>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907</xdr:rowOff>
    </xdr:from>
    <xdr:to>
      <xdr:col>4</xdr:col>
      <xdr:colOff>155575</xdr:colOff>
      <xdr:row>35</xdr:row>
      <xdr:rowOff>19413</xdr:rowOff>
    </xdr:to>
    <xdr:cxnSp macro="">
      <xdr:nvCxnSpPr>
        <xdr:cNvPr id="69" name="直線コネクタ 68"/>
        <xdr:cNvCxnSpPr/>
      </xdr:nvCxnSpPr>
      <xdr:spPr>
        <a:xfrm>
          <a:off x="2019300" y="600165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28666</xdr:rowOff>
    </xdr:from>
    <xdr:to>
      <xdr:col>2</xdr:col>
      <xdr:colOff>638175</xdr:colOff>
      <xdr:row>35</xdr:row>
      <xdr:rowOff>907</xdr:rowOff>
    </xdr:to>
    <xdr:cxnSp macro="">
      <xdr:nvCxnSpPr>
        <xdr:cNvPr id="72" name="直線コネクタ 71"/>
        <xdr:cNvCxnSpPr/>
      </xdr:nvCxnSpPr>
      <xdr:spPr>
        <a:xfrm>
          <a:off x="1130300" y="5515066"/>
          <a:ext cx="889000" cy="4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82" name="円/楕円 81"/>
        <xdr:cNvSpPr/>
      </xdr:nvSpPr>
      <xdr:spPr>
        <a:xfrm>
          <a:off x="4584700" y="58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30316</xdr:rowOff>
    </xdr:from>
    <xdr:ext cx="469744" cy="259045"/>
    <xdr:sp macro="" textlink="">
      <xdr:nvSpPr>
        <xdr:cNvPr id="83" name="議会費該当値テキスト"/>
        <xdr:cNvSpPr txBox="1"/>
      </xdr:nvSpPr>
      <xdr:spPr>
        <a:xfrm>
          <a:off x="4686300" y="585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93254</xdr:rowOff>
    </xdr:from>
    <xdr:to>
      <xdr:col>5</xdr:col>
      <xdr:colOff>409575</xdr:colOff>
      <xdr:row>35</xdr:row>
      <xdr:rowOff>23404</xdr:rowOff>
    </xdr:to>
    <xdr:sp macro="" textlink="">
      <xdr:nvSpPr>
        <xdr:cNvPr id="84" name="円/楕円 83"/>
        <xdr:cNvSpPr/>
      </xdr:nvSpPr>
      <xdr:spPr>
        <a:xfrm>
          <a:off x="3746500" y="59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85" name="テキスト ボックス 84"/>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140063</xdr:rowOff>
    </xdr:from>
    <xdr:to>
      <xdr:col>4</xdr:col>
      <xdr:colOff>206375</xdr:colOff>
      <xdr:row>35</xdr:row>
      <xdr:rowOff>70213</xdr:rowOff>
    </xdr:to>
    <xdr:sp macro="" textlink="">
      <xdr:nvSpPr>
        <xdr:cNvPr id="86" name="円/楕円 85"/>
        <xdr:cNvSpPr/>
      </xdr:nvSpPr>
      <xdr:spPr>
        <a:xfrm>
          <a:off x="2857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61340</xdr:rowOff>
    </xdr:from>
    <xdr:ext cx="469744" cy="259045"/>
    <xdr:sp macro="" textlink="">
      <xdr:nvSpPr>
        <xdr:cNvPr id="87" name="テキスト ボックス 86"/>
        <xdr:cNvSpPr txBox="1"/>
      </xdr:nvSpPr>
      <xdr:spPr>
        <a:xfrm>
          <a:off x="2673427" y="606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121557</xdr:rowOff>
    </xdr:from>
    <xdr:to>
      <xdr:col>3</xdr:col>
      <xdr:colOff>3175</xdr:colOff>
      <xdr:row>35</xdr:row>
      <xdr:rowOff>51707</xdr:rowOff>
    </xdr:to>
    <xdr:sp macro="" textlink="">
      <xdr:nvSpPr>
        <xdr:cNvPr id="88" name="円/楕円 87"/>
        <xdr:cNvSpPr/>
      </xdr:nvSpPr>
      <xdr:spPr>
        <a:xfrm>
          <a:off x="196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42834</xdr:rowOff>
    </xdr:from>
    <xdr:ext cx="469744" cy="259045"/>
    <xdr:sp macro="" textlink="">
      <xdr:nvSpPr>
        <xdr:cNvPr id="89" name="テキスト ボックス 88"/>
        <xdr:cNvSpPr txBox="1"/>
      </xdr:nvSpPr>
      <xdr:spPr>
        <a:xfrm>
          <a:off x="1784427"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149316</xdr:rowOff>
    </xdr:from>
    <xdr:to>
      <xdr:col>1</xdr:col>
      <xdr:colOff>485775</xdr:colOff>
      <xdr:row>32</xdr:row>
      <xdr:rowOff>79466</xdr:rowOff>
    </xdr:to>
    <xdr:sp macro="" textlink="">
      <xdr:nvSpPr>
        <xdr:cNvPr id="90" name="円/楕円 89"/>
        <xdr:cNvSpPr/>
      </xdr:nvSpPr>
      <xdr:spPr>
        <a:xfrm>
          <a:off x="1079500" y="54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95993</xdr:rowOff>
    </xdr:from>
    <xdr:ext cx="469744" cy="259045"/>
    <xdr:sp macro="" textlink="">
      <xdr:nvSpPr>
        <xdr:cNvPr id="91" name="テキスト ボックス 90"/>
        <xdr:cNvSpPr txBox="1"/>
      </xdr:nvSpPr>
      <xdr:spPr>
        <a:xfrm>
          <a:off x="895427" y="52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106073</xdr:rowOff>
    </xdr:from>
    <xdr:to>
      <xdr:col>6</xdr:col>
      <xdr:colOff>511175</xdr:colOff>
      <xdr:row>58</xdr:row>
      <xdr:rowOff>32601</xdr:rowOff>
    </xdr:to>
    <xdr:cxnSp macro="">
      <xdr:nvCxnSpPr>
        <xdr:cNvPr id="119" name="直線コネクタ 118"/>
        <xdr:cNvCxnSpPr/>
      </xdr:nvCxnSpPr>
      <xdr:spPr>
        <a:xfrm flipV="1">
          <a:off x="3797300" y="9878723"/>
          <a:ext cx="838200" cy="9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114509</xdr:rowOff>
    </xdr:from>
    <xdr:to>
      <xdr:col>5</xdr:col>
      <xdr:colOff>358775</xdr:colOff>
      <xdr:row>58</xdr:row>
      <xdr:rowOff>32601</xdr:rowOff>
    </xdr:to>
    <xdr:cxnSp macro="">
      <xdr:nvCxnSpPr>
        <xdr:cNvPr id="122" name="直線コネクタ 121"/>
        <xdr:cNvCxnSpPr/>
      </xdr:nvCxnSpPr>
      <xdr:spPr>
        <a:xfrm>
          <a:off x="2908300" y="9887159"/>
          <a:ext cx="889000" cy="8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114509</xdr:rowOff>
    </xdr:from>
    <xdr:to>
      <xdr:col>4</xdr:col>
      <xdr:colOff>155575</xdr:colOff>
      <xdr:row>57</xdr:row>
      <xdr:rowOff>151085</xdr:rowOff>
    </xdr:to>
    <xdr:cxnSp macro="">
      <xdr:nvCxnSpPr>
        <xdr:cNvPr id="125" name="直線コネクタ 124"/>
        <xdr:cNvCxnSpPr/>
      </xdr:nvCxnSpPr>
      <xdr:spPr>
        <a:xfrm flipV="1">
          <a:off x="2019300" y="988715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151085</xdr:rowOff>
    </xdr:from>
    <xdr:to>
      <xdr:col>2</xdr:col>
      <xdr:colOff>638175</xdr:colOff>
      <xdr:row>58</xdr:row>
      <xdr:rowOff>21262</xdr:rowOff>
    </xdr:to>
    <xdr:cxnSp macro="">
      <xdr:nvCxnSpPr>
        <xdr:cNvPr id="128" name="直線コネクタ 127"/>
        <xdr:cNvCxnSpPr/>
      </xdr:nvCxnSpPr>
      <xdr:spPr>
        <a:xfrm flipV="1">
          <a:off x="1130300" y="9923735"/>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55273</xdr:rowOff>
    </xdr:from>
    <xdr:to>
      <xdr:col>6</xdr:col>
      <xdr:colOff>561975</xdr:colOff>
      <xdr:row>57</xdr:row>
      <xdr:rowOff>156873</xdr:rowOff>
    </xdr:to>
    <xdr:sp macro="" textlink="">
      <xdr:nvSpPr>
        <xdr:cNvPr id="138" name="円/楕円 137"/>
        <xdr:cNvSpPr/>
      </xdr:nvSpPr>
      <xdr:spPr>
        <a:xfrm>
          <a:off x="4584700" y="98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141650</xdr:rowOff>
    </xdr:from>
    <xdr:ext cx="534377" cy="259045"/>
    <xdr:sp macro="" textlink="">
      <xdr:nvSpPr>
        <xdr:cNvPr id="139" name="総務費該当値テキスト"/>
        <xdr:cNvSpPr txBox="1"/>
      </xdr:nvSpPr>
      <xdr:spPr>
        <a:xfrm>
          <a:off x="4686300" y="97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153251</xdr:rowOff>
    </xdr:from>
    <xdr:to>
      <xdr:col>5</xdr:col>
      <xdr:colOff>409575</xdr:colOff>
      <xdr:row>58</xdr:row>
      <xdr:rowOff>83401</xdr:rowOff>
    </xdr:to>
    <xdr:sp macro="" textlink="">
      <xdr:nvSpPr>
        <xdr:cNvPr id="140" name="円/楕円 139"/>
        <xdr:cNvSpPr/>
      </xdr:nvSpPr>
      <xdr:spPr>
        <a:xfrm>
          <a:off x="3746500" y="99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74528</xdr:rowOff>
    </xdr:from>
    <xdr:ext cx="534377" cy="259045"/>
    <xdr:sp macro="" textlink="">
      <xdr:nvSpPr>
        <xdr:cNvPr id="141" name="テキスト ボックス 140"/>
        <xdr:cNvSpPr txBox="1"/>
      </xdr:nvSpPr>
      <xdr:spPr>
        <a:xfrm>
          <a:off x="3530111" y="100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63709</xdr:rowOff>
    </xdr:from>
    <xdr:to>
      <xdr:col>4</xdr:col>
      <xdr:colOff>206375</xdr:colOff>
      <xdr:row>57</xdr:row>
      <xdr:rowOff>165309</xdr:rowOff>
    </xdr:to>
    <xdr:sp macro="" textlink="">
      <xdr:nvSpPr>
        <xdr:cNvPr id="142" name="円/楕円 141"/>
        <xdr:cNvSpPr/>
      </xdr:nvSpPr>
      <xdr:spPr>
        <a:xfrm>
          <a:off x="2857500" y="98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156436</xdr:rowOff>
    </xdr:from>
    <xdr:ext cx="534377" cy="259045"/>
    <xdr:sp macro="" textlink="">
      <xdr:nvSpPr>
        <xdr:cNvPr id="143" name="テキスト ボックス 142"/>
        <xdr:cNvSpPr txBox="1"/>
      </xdr:nvSpPr>
      <xdr:spPr>
        <a:xfrm>
          <a:off x="2641111" y="99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100285</xdr:rowOff>
    </xdr:from>
    <xdr:to>
      <xdr:col>3</xdr:col>
      <xdr:colOff>3175</xdr:colOff>
      <xdr:row>58</xdr:row>
      <xdr:rowOff>30435</xdr:rowOff>
    </xdr:to>
    <xdr:sp macro="" textlink="">
      <xdr:nvSpPr>
        <xdr:cNvPr id="144" name="円/楕円 143"/>
        <xdr:cNvSpPr/>
      </xdr:nvSpPr>
      <xdr:spPr>
        <a:xfrm>
          <a:off x="1968500" y="98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21562</xdr:rowOff>
    </xdr:from>
    <xdr:ext cx="534377" cy="259045"/>
    <xdr:sp macro="" textlink="">
      <xdr:nvSpPr>
        <xdr:cNvPr id="145" name="テキスト ボックス 144"/>
        <xdr:cNvSpPr txBox="1"/>
      </xdr:nvSpPr>
      <xdr:spPr>
        <a:xfrm>
          <a:off x="1752111" y="99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141912</xdr:rowOff>
    </xdr:from>
    <xdr:to>
      <xdr:col>1</xdr:col>
      <xdr:colOff>485775</xdr:colOff>
      <xdr:row>58</xdr:row>
      <xdr:rowOff>72062</xdr:rowOff>
    </xdr:to>
    <xdr:sp macro="" textlink="">
      <xdr:nvSpPr>
        <xdr:cNvPr id="146" name="円/楕円 145"/>
        <xdr:cNvSpPr/>
      </xdr:nvSpPr>
      <xdr:spPr>
        <a:xfrm>
          <a:off x="1079500" y="99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63189</xdr:rowOff>
    </xdr:from>
    <xdr:ext cx="534377" cy="259045"/>
    <xdr:sp macro="" textlink="">
      <xdr:nvSpPr>
        <xdr:cNvPr id="147" name="テキスト ボックス 146"/>
        <xdr:cNvSpPr txBox="1"/>
      </xdr:nvSpPr>
      <xdr:spPr>
        <a:xfrm>
          <a:off x="863111" y="100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157846</xdr:rowOff>
    </xdr:from>
    <xdr:to>
      <xdr:col>6</xdr:col>
      <xdr:colOff>511175</xdr:colOff>
      <xdr:row>72</xdr:row>
      <xdr:rowOff>88798</xdr:rowOff>
    </xdr:to>
    <xdr:cxnSp macro="">
      <xdr:nvCxnSpPr>
        <xdr:cNvPr id="179" name="直線コネクタ 178"/>
        <xdr:cNvCxnSpPr/>
      </xdr:nvCxnSpPr>
      <xdr:spPr>
        <a:xfrm flipV="1">
          <a:off x="3797300" y="12330796"/>
          <a:ext cx="838200" cy="10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88798</xdr:rowOff>
    </xdr:from>
    <xdr:to>
      <xdr:col>5</xdr:col>
      <xdr:colOff>358775</xdr:colOff>
      <xdr:row>73</xdr:row>
      <xdr:rowOff>60137</xdr:rowOff>
    </xdr:to>
    <xdr:cxnSp macro="">
      <xdr:nvCxnSpPr>
        <xdr:cNvPr id="182" name="直線コネクタ 181"/>
        <xdr:cNvCxnSpPr/>
      </xdr:nvCxnSpPr>
      <xdr:spPr>
        <a:xfrm flipV="1">
          <a:off x="2908300" y="12433198"/>
          <a:ext cx="889000" cy="14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60137</xdr:rowOff>
    </xdr:from>
    <xdr:to>
      <xdr:col>4</xdr:col>
      <xdr:colOff>155575</xdr:colOff>
      <xdr:row>73</xdr:row>
      <xdr:rowOff>77728</xdr:rowOff>
    </xdr:to>
    <xdr:cxnSp macro="">
      <xdr:nvCxnSpPr>
        <xdr:cNvPr id="185" name="直線コネクタ 184"/>
        <xdr:cNvCxnSpPr/>
      </xdr:nvCxnSpPr>
      <xdr:spPr>
        <a:xfrm flipV="1">
          <a:off x="2019300" y="1257598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77728</xdr:rowOff>
    </xdr:from>
    <xdr:to>
      <xdr:col>2</xdr:col>
      <xdr:colOff>638175</xdr:colOff>
      <xdr:row>73</xdr:row>
      <xdr:rowOff>134289</xdr:rowOff>
    </xdr:to>
    <xdr:cxnSp macro="">
      <xdr:nvCxnSpPr>
        <xdr:cNvPr id="188" name="直線コネクタ 187"/>
        <xdr:cNvCxnSpPr/>
      </xdr:nvCxnSpPr>
      <xdr:spPr>
        <a:xfrm flipV="1">
          <a:off x="1130300" y="12593578"/>
          <a:ext cx="889000" cy="5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107046</xdr:rowOff>
    </xdr:from>
    <xdr:to>
      <xdr:col>6</xdr:col>
      <xdr:colOff>561975</xdr:colOff>
      <xdr:row>72</xdr:row>
      <xdr:rowOff>37196</xdr:rowOff>
    </xdr:to>
    <xdr:sp macro="" textlink="">
      <xdr:nvSpPr>
        <xdr:cNvPr id="198" name="円/楕円 197"/>
        <xdr:cNvSpPr/>
      </xdr:nvSpPr>
      <xdr:spPr>
        <a:xfrm>
          <a:off x="4584700" y="12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21973</xdr:rowOff>
    </xdr:from>
    <xdr:ext cx="599010" cy="259045"/>
    <xdr:sp macro="" textlink="">
      <xdr:nvSpPr>
        <xdr:cNvPr id="199" name="民生費該当値テキスト"/>
        <xdr:cNvSpPr txBox="1"/>
      </xdr:nvSpPr>
      <xdr:spPr>
        <a:xfrm>
          <a:off x="4686300" y="1219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210,583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37998</xdr:rowOff>
    </xdr:from>
    <xdr:to>
      <xdr:col>5</xdr:col>
      <xdr:colOff>409575</xdr:colOff>
      <xdr:row>72</xdr:row>
      <xdr:rowOff>139598</xdr:rowOff>
    </xdr:to>
    <xdr:sp macro="" textlink="">
      <xdr:nvSpPr>
        <xdr:cNvPr id="200" name="円/楕円 199"/>
        <xdr:cNvSpPr/>
      </xdr:nvSpPr>
      <xdr:spPr>
        <a:xfrm>
          <a:off x="3746500" y="123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156125</xdr:rowOff>
    </xdr:from>
    <xdr:ext cx="599010" cy="259045"/>
    <xdr:sp macro="" textlink="">
      <xdr:nvSpPr>
        <xdr:cNvPr id="201" name="テキスト ボックス 200"/>
        <xdr:cNvSpPr txBox="1"/>
      </xdr:nvSpPr>
      <xdr:spPr>
        <a:xfrm>
          <a:off x="3497794" y="1215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201,176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9337</xdr:rowOff>
    </xdr:from>
    <xdr:to>
      <xdr:col>4</xdr:col>
      <xdr:colOff>206375</xdr:colOff>
      <xdr:row>73</xdr:row>
      <xdr:rowOff>110937</xdr:rowOff>
    </xdr:to>
    <xdr:sp macro="" textlink="">
      <xdr:nvSpPr>
        <xdr:cNvPr id="202" name="円/楕円 201"/>
        <xdr:cNvSpPr/>
      </xdr:nvSpPr>
      <xdr:spPr>
        <a:xfrm>
          <a:off x="2857500" y="125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127464</xdr:rowOff>
    </xdr:from>
    <xdr:ext cx="599010" cy="259045"/>
    <xdr:sp macro="" textlink="">
      <xdr:nvSpPr>
        <xdr:cNvPr id="203" name="テキスト ボックス 202"/>
        <xdr:cNvSpPr txBox="1"/>
      </xdr:nvSpPr>
      <xdr:spPr>
        <a:xfrm>
          <a:off x="2608794" y="1230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26928</xdr:rowOff>
    </xdr:from>
    <xdr:to>
      <xdr:col>3</xdr:col>
      <xdr:colOff>3175</xdr:colOff>
      <xdr:row>73</xdr:row>
      <xdr:rowOff>128528</xdr:rowOff>
    </xdr:to>
    <xdr:sp macro="" textlink="">
      <xdr:nvSpPr>
        <xdr:cNvPr id="204" name="円/楕円 203"/>
        <xdr:cNvSpPr/>
      </xdr:nvSpPr>
      <xdr:spPr>
        <a:xfrm>
          <a:off x="1968500" y="125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145055</xdr:rowOff>
    </xdr:from>
    <xdr:ext cx="599010" cy="259045"/>
    <xdr:sp macro="" textlink="">
      <xdr:nvSpPr>
        <xdr:cNvPr id="205" name="テキスト ボックス 204"/>
        <xdr:cNvSpPr txBox="1"/>
      </xdr:nvSpPr>
      <xdr:spPr>
        <a:xfrm>
          <a:off x="1719794" y="1231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186,443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83489</xdr:rowOff>
    </xdr:from>
    <xdr:to>
      <xdr:col>1</xdr:col>
      <xdr:colOff>485775</xdr:colOff>
      <xdr:row>74</xdr:row>
      <xdr:rowOff>13639</xdr:rowOff>
    </xdr:to>
    <xdr:sp macro="" textlink="">
      <xdr:nvSpPr>
        <xdr:cNvPr id="206" name="円/楕円 205"/>
        <xdr:cNvSpPr/>
      </xdr:nvSpPr>
      <xdr:spPr>
        <a:xfrm>
          <a:off x="1079500" y="125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30166</xdr:rowOff>
    </xdr:from>
    <xdr:ext cx="599010" cy="259045"/>
    <xdr:sp macro="" textlink="">
      <xdr:nvSpPr>
        <xdr:cNvPr id="207" name="テキスト ボックス 206"/>
        <xdr:cNvSpPr txBox="1"/>
      </xdr:nvSpPr>
      <xdr:spPr>
        <a:xfrm>
          <a:off x="830794" y="1237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16771</xdr:rowOff>
    </xdr:from>
    <xdr:to>
      <xdr:col>6</xdr:col>
      <xdr:colOff>511175</xdr:colOff>
      <xdr:row>98</xdr:row>
      <xdr:rowOff>60395</xdr:rowOff>
    </xdr:to>
    <xdr:cxnSp macro="">
      <xdr:nvCxnSpPr>
        <xdr:cNvPr id="237" name="直線コネクタ 236"/>
        <xdr:cNvCxnSpPr/>
      </xdr:nvCxnSpPr>
      <xdr:spPr>
        <a:xfrm>
          <a:off x="3797300" y="16818871"/>
          <a:ext cx="8382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16771</xdr:rowOff>
    </xdr:from>
    <xdr:to>
      <xdr:col>5</xdr:col>
      <xdr:colOff>358775</xdr:colOff>
      <xdr:row>98</xdr:row>
      <xdr:rowOff>49651</xdr:rowOff>
    </xdr:to>
    <xdr:cxnSp macro="">
      <xdr:nvCxnSpPr>
        <xdr:cNvPr id="240" name="直線コネクタ 239"/>
        <xdr:cNvCxnSpPr/>
      </xdr:nvCxnSpPr>
      <xdr:spPr>
        <a:xfrm flipV="1">
          <a:off x="2908300" y="16818871"/>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49651</xdr:rowOff>
    </xdr:from>
    <xdr:to>
      <xdr:col>4</xdr:col>
      <xdr:colOff>155575</xdr:colOff>
      <xdr:row>98</xdr:row>
      <xdr:rowOff>110573</xdr:rowOff>
    </xdr:to>
    <xdr:cxnSp macro="">
      <xdr:nvCxnSpPr>
        <xdr:cNvPr id="243" name="直線コネクタ 242"/>
        <xdr:cNvCxnSpPr/>
      </xdr:nvCxnSpPr>
      <xdr:spPr>
        <a:xfrm flipV="1">
          <a:off x="2019300" y="16851751"/>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79045</xdr:rowOff>
    </xdr:from>
    <xdr:to>
      <xdr:col>2</xdr:col>
      <xdr:colOff>638175</xdr:colOff>
      <xdr:row>98</xdr:row>
      <xdr:rowOff>110573</xdr:rowOff>
    </xdr:to>
    <xdr:cxnSp macro="">
      <xdr:nvCxnSpPr>
        <xdr:cNvPr id="246" name="直線コネクタ 245"/>
        <xdr:cNvCxnSpPr/>
      </xdr:nvCxnSpPr>
      <xdr:spPr>
        <a:xfrm>
          <a:off x="1130300" y="16881145"/>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9595</xdr:rowOff>
    </xdr:from>
    <xdr:to>
      <xdr:col>6</xdr:col>
      <xdr:colOff>561975</xdr:colOff>
      <xdr:row>98</xdr:row>
      <xdr:rowOff>111195</xdr:rowOff>
    </xdr:to>
    <xdr:sp macro="" textlink="">
      <xdr:nvSpPr>
        <xdr:cNvPr id="256" name="円/楕円 255"/>
        <xdr:cNvSpPr/>
      </xdr:nvSpPr>
      <xdr:spPr>
        <a:xfrm>
          <a:off x="4584700" y="168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95972</xdr:rowOff>
    </xdr:from>
    <xdr:ext cx="534377" cy="259045"/>
    <xdr:sp macro="" textlink="">
      <xdr:nvSpPr>
        <xdr:cNvPr id="257" name="衛生費該当値テキスト"/>
        <xdr:cNvSpPr txBox="1"/>
      </xdr:nvSpPr>
      <xdr:spPr>
        <a:xfrm>
          <a:off x="4686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137421</xdr:rowOff>
    </xdr:from>
    <xdr:to>
      <xdr:col>5</xdr:col>
      <xdr:colOff>409575</xdr:colOff>
      <xdr:row>98</xdr:row>
      <xdr:rowOff>67571</xdr:rowOff>
    </xdr:to>
    <xdr:sp macro="" textlink="">
      <xdr:nvSpPr>
        <xdr:cNvPr id="258" name="円/楕円 257"/>
        <xdr:cNvSpPr/>
      </xdr:nvSpPr>
      <xdr:spPr>
        <a:xfrm>
          <a:off x="3746500" y="167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58698</xdr:rowOff>
    </xdr:from>
    <xdr:ext cx="534377" cy="259045"/>
    <xdr:sp macro="" textlink="">
      <xdr:nvSpPr>
        <xdr:cNvPr id="259" name="テキスト ボックス 258"/>
        <xdr:cNvSpPr txBox="1"/>
      </xdr:nvSpPr>
      <xdr:spPr>
        <a:xfrm>
          <a:off x="3530111" y="168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170301</xdr:rowOff>
    </xdr:from>
    <xdr:to>
      <xdr:col>4</xdr:col>
      <xdr:colOff>206375</xdr:colOff>
      <xdr:row>98</xdr:row>
      <xdr:rowOff>100451</xdr:rowOff>
    </xdr:to>
    <xdr:sp macro="" textlink="">
      <xdr:nvSpPr>
        <xdr:cNvPr id="260" name="円/楕円 259"/>
        <xdr:cNvSpPr/>
      </xdr:nvSpPr>
      <xdr:spPr>
        <a:xfrm>
          <a:off x="2857500" y="168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91578</xdr:rowOff>
    </xdr:from>
    <xdr:ext cx="534377" cy="259045"/>
    <xdr:sp macro="" textlink="">
      <xdr:nvSpPr>
        <xdr:cNvPr id="261" name="テキスト ボックス 260"/>
        <xdr:cNvSpPr txBox="1"/>
      </xdr:nvSpPr>
      <xdr:spPr>
        <a:xfrm>
          <a:off x="2641111" y="168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59773</xdr:rowOff>
    </xdr:from>
    <xdr:to>
      <xdr:col>3</xdr:col>
      <xdr:colOff>3175</xdr:colOff>
      <xdr:row>98</xdr:row>
      <xdr:rowOff>161373</xdr:rowOff>
    </xdr:to>
    <xdr:sp macro="" textlink="">
      <xdr:nvSpPr>
        <xdr:cNvPr id="262" name="円/楕円 261"/>
        <xdr:cNvSpPr/>
      </xdr:nvSpPr>
      <xdr:spPr>
        <a:xfrm>
          <a:off x="1968500" y="168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152500</xdr:rowOff>
    </xdr:from>
    <xdr:ext cx="534377" cy="259045"/>
    <xdr:sp macro="" textlink="">
      <xdr:nvSpPr>
        <xdr:cNvPr id="263" name="テキスト ボックス 262"/>
        <xdr:cNvSpPr txBox="1"/>
      </xdr:nvSpPr>
      <xdr:spPr>
        <a:xfrm>
          <a:off x="1752111" y="169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28245</xdr:rowOff>
    </xdr:from>
    <xdr:to>
      <xdr:col>1</xdr:col>
      <xdr:colOff>485775</xdr:colOff>
      <xdr:row>98</xdr:row>
      <xdr:rowOff>129845</xdr:rowOff>
    </xdr:to>
    <xdr:sp macro="" textlink="">
      <xdr:nvSpPr>
        <xdr:cNvPr id="264" name="円/楕円 263"/>
        <xdr:cNvSpPr/>
      </xdr:nvSpPr>
      <xdr:spPr>
        <a:xfrm>
          <a:off x="1079500" y="168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120972</xdr:rowOff>
    </xdr:from>
    <xdr:ext cx="534377" cy="259045"/>
    <xdr:sp macro="" textlink="">
      <xdr:nvSpPr>
        <xdr:cNvPr id="265" name="テキスト ボックス 264"/>
        <xdr:cNvSpPr txBox="1"/>
      </xdr:nvSpPr>
      <xdr:spPr>
        <a:xfrm>
          <a:off x="863111" y="169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20447</xdr:rowOff>
    </xdr:from>
    <xdr:to>
      <xdr:col>15</xdr:col>
      <xdr:colOff>180975</xdr:colOff>
      <xdr:row>37</xdr:row>
      <xdr:rowOff>148082</xdr:rowOff>
    </xdr:to>
    <xdr:cxnSp macro="">
      <xdr:nvCxnSpPr>
        <xdr:cNvPr id="294" name="直線コネクタ 293"/>
        <xdr:cNvCxnSpPr/>
      </xdr:nvCxnSpPr>
      <xdr:spPr>
        <a:xfrm>
          <a:off x="9639300" y="6364097"/>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147701</xdr:rowOff>
    </xdr:from>
    <xdr:to>
      <xdr:col>14</xdr:col>
      <xdr:colOff>28575</xdr:colOff>
      <xdr:row>37</xdr:row>
      <xdr:rowOff>20447</xdr:rowOff>
    </xdr:to>
    <xdr:cxnSp macro="">
      <xdr:nvCxnSpPr>
        <xdr:cNvPr id="297" name="直線コネクタ 296"/>
        <xdr:cNvCxnSpPr/>
      </xdr:nvCxnSpPr>
      <xdr:spPr>
        <a:xfrm>
          <a:off x="8750300" y="6148451"/>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145796</xdr:rowOff>
    </xdr:from>
    <xdr:to>
      <xdr:col>12</xdr:col>
      <xdr:colOff>511175</xdr:colOff>
      <xdr:row>35</xdr:row>
      <xdr:rowOff>147701</xdr:rowOff>
    </xdr:to>
    <xdr:cxnSp macro="">
      <xdr:nvCxnSpPr>
        <xdr:cNvPr id="300" name="直線コネクタ 299"/>
        <xdr:cNvCxnSpPr/>
      </xdr:nvCxnSpPr>
      <xdr:spPr>
        <a:xfrm>
          <a:off x="7861300" y="5975096"/>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50927</xdr:rowOff>
    </xdr:from>
    <xdr:to>
      <xdr:col>11</xdr:col>
      <xdr:colOff>307975</xdr:colOff>
      <xdr:row>34</xdr:row>
      <xdr:rowOff>145796</xdr:rowOff>
    </xdr:to>
    <xdr:cxnSp macro="">
      <xdr:nvCxnSpPr>
        <xdr:cNvPr id="303" name="直線コネクタ 302"/>
        <xdr:cNvCxnSpPr/>
      </xdr:nvCxnSpPr>
      <xdr:spPr>
        <a:xfrm>
          <a:off x="6972300" y="5708777"/>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97282</xdr:rowOff>
    </xdr:from>
    <xdr:to>
      <xdr:col>15</xdr:col>
      <xdr:colOff>231775</xdr:colOff>
      <xdr:row>38</xdr:row>
      <xdr:rowOff>27432</xdr:rowOff>
    </xdr:to>
    <xdr:sp macro="" textlink="">
      <xdr:nvSpPr>
        <xdr:cNvPr id="313" name="円/楕円 312"/>
        <xdr:cNvSpPr/>
      </xdr:nvSpPr>
      <xdr:spPr>
        <a:xfrm>
          <a:off x="104267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75709</xdr:rowOff>
    </xdr:from>
    <xdr:ext cx="378565" cy="259045"/>
    <xdr:sp macro="" textlink="">
      <xdr:nvSpPr>
        <xdr:cNvPr id="314" name="労働費該当値テキスト"/>
        <xdr:cNvSpPr txBox="1"/>
      </xdr:nvSpPr>
      <xdr:spPr>
        <a:xfrm>
          <a:off x="10528300" y="641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141097</xdr:rowOff>
    </xdr:from>
    <xdr:to>
      <xdr:col>14</xdr:col>
      <xdr:colOff>79375</xdr:colOff>
      <xdr:row>37</xdr:row>
      <xdr:rowOff>71247</xdr:rowOff>
    </xdr:to>
    <xdr:sp macro="" textlink="">
      <xdr:nvSpPr>
        <xdr:cNvPr id="315" name="円/楕円 314"/>
        <xdr:cNvSpPr/>
      </xdr:nvSpPr>
      <xdr:spPr>
        <a:xfrm>
          <a:off x="95885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87774</xdr:rowOff>
    </xdr:from>
    <xdr:ext cx="378565" cy="259045"/>
    <xdr:sp macro="" textlink="">
      <xdr:nvSpPr>
        <xdr:cNvPr id="316" name="テキスト ボックス 315"/>
        <xdr:cNvSpPr txBox="1"/>
      </xdr:nvSpPr>
      <xdr:spPr>
        <a:xfrm>
          <a:off x="9450017" y="6088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96901</xdr:rowOff>
    </xdr:from>
    <xdr:to>
      <xdr:col>12</xdr:col>
      <xdr:colOff>561975</xdr:colOff>
      <xdr:row>36</xdr:row>
      <xdr:rowOff>27051</xdr:rowOff>
    </xdr:to>
    <xdr:sp macro="" textlink="">
      <xdr:nvSpPr>
        <xdr:cNvPr id="317" name="円/楕円 316"/>
        <xdr:cNvSpPr/>
      </xdr:nvSpPr>
      <xdr:spPr>
        <a:xfrm>
          <a:off x="8699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43578</xdr:rowOff>
    </xdr:from>
    <xdr:ext cx="469744" cy="259045"/>
    <xdr:sp macro="" textlink="">
      <xdr:nvSpPr>
        <xdr:cNvPr id="318" name="テキスト ボックス 317"/>
        <xdr:cNvSpPr txBox="1"/>
      </xdr:nvSpPr>
      <xdr:spPr>
        <a:xfrm>
          <a:off x="8515427" y="58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94996</xdr:rowOff>
    </xdr:from>
    <xdr:to>
      <xdr:col>11</xdr:col>
      <xdr:colOff>358775</xdr:colOff>
      <xdr:row>35</xdr:row>
      <xdr:rowOff>25146</xdr:rowOff>
    </xdr:to>
    <xdr:sp macro="" textlink="">
      <xdr:nvSpPr>
        <xdr:cNvPr id="319" name="円/楕円 318"/>
        <xdr:cNvSpPr/>
      </xdr:nvSpPr>
      <xdr:spPr>
        <a:xfrm>
          <a:off x="7810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41673</xdr:rowOff>
    </xdr:from>
    <xdr:ext cx="469744" cy="259045"/>
    <xdr:sp macro="" textlink="">
      <xdr:nvSpPr>
        <xdr:cNvPr id="320" name="テキスト ボックス 319"/>
        <xdr:cNvSpPr txBox="1"/>
      </xdr:nvSpPr>
      <xdr:spPr>
        <a:xfrm>
          <a:off x="7626427" y="56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127</xdr:rowOff>
    </xdr:from>
    <xdr:to>
      <xdr:col>10</xdr:col>
      <xdr:colOff>155575</xdr:colOff>
      <xdr:row>33</xdr:row>
      <xdr:rowOff>101727</xdr:rowOff>
    </xdr:to>
    <xdr:sp macro="" textlink="">
      <xdr:nvSpPr>
        <xdr:cNvPr id="321" name="円/楕円 320"/>
        <xdr:cNvSpPr/>
      </xdr:nvSpPr>
      <xdr:spPr>
        <a:xfrm>
          <a:off x="6921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118254</xdr:rowOff>
    </xdr:from>
    <xdr:ext cx="469744" cy="259045"/>
    <xdr:sp macro="" textlink="">
      <xdr:nvSpPr>
        <xdr:cNvPr id="322" name="テキスト ボックス 321"/>
        <xdr:cNvSpPr txBox="1"/>
      </xdr:nvSpPr>
      <xdr:spPr>
        <a:xfrm>
          <a:off x="6737427"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87732</xdr:rowOff>
    </xdr:from>
    <xdr:to>
      <xdr:col>15</xdr:col>
      <xdr:colOff>180975</xdr:colOff>
      <xdr:row>56</xdr:row>
      <xdr:rowOff>123851</xdr:rowOff>
    </xdr:to>
    <xdr:cxnSp macro="">
      <xdr:nvCxnSpPr>
        <xdr:cNvPr id="351" name="直線コネクタ 350"/>
        <xdr:cNvCxnSpPr/>
      </xdr:nvCxnSpPr>
      <xdr:spPr>
        <a:xfrm flipV="1">
          <a:off x="9639300" y="9688932"/>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123851</xdr:rowOff>
    </xdr:from>
    <xdr:to>
      <xdr:col>14</xdr:col>
      <xdr:colOff>28575</xdr:colOff>
      <xdr:row>56</xdr:row>
      <xdr:rowOff>155549</xdr:rowOff>
    </xdr:to>
    <xdr:cxnSp macro="">
      <xdr:nvCxnSpPr>
        <xdr:cNvPr id="354" name="直線コネクタ 353"/>
        <xdr:cNvCxnSpPr/>
      </xdr:nvCxnSpPr>
      <xdr:spPr>
        <a:xfrm flipV="1">
          <a:off x="8750300" y="9725051"/>
          <a:ext cx="889000" cy="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146939</xdr:rowOff>
    </xdr:from>
    <xdr:to>
      <xdr:col>12</xdr:col>
      <xdr:colOff>511175</xdr:colOff>
      <xdr:row>56</xdr:row>
      <xdr:rowOff>155549</xdr:rowOff>
    </xdr:to>
    <xdr:cxnSp macro="">
      <xdr:nvCxnSpPr>
        <xdr:cNvPr id="357" name="直線コネクタ 356"/>
        <xdr:cNvCxnSpPr/>
      </xdr:nvCxnSpPr>
      <xdr:spPr>
        <a:xfrm>
          <a:off x="7861300" y="9748139"/>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146939</xdr:rowOff>
    </xdr:from>
    <xdr:to>
      <xdr:col>11</xdr:col>
      <xdr:colOff>307975</xdr:colOff>
      <xdr:row>56</xdr:row>
      <xdr:rowOff>160884</xdr:rowOff>
    </xdr:to>
    <xdr:cxnSp macro="">
      <xdr:nvCxnSpPr>
        <xdr:cNvPr id="360" name="直線コネクタ 359"/>
        <xdr:cNvCxnSpPr/>
      </xdr:nvCxnSpPr>
      <xdr:spPr>
        <a:xfrm flipV="1">
          <a:off x="6972300" y="974813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36932</xdr:rowOff>
    </xdr:from>
    <xdr:to>
      <xdr:col>15</xdr:col>
      <xdr:colOff>231775</xdr:colOff>
      <xdr:row>56</xdr:row>
      <xdr:rowOff>138532</xdr:rowOff>
    </xdr:to>
    <xdr:sp macro="" textlink="">
      <xdr:nvSpPr>
        <xdr:cNvPr id="370" name="円/楕円 369"/>
        <xdr:cNvSpPr/>
      </xdr:nvSpPr>
      <xdr:spPr>
        <a:xfrm>
          <a:off x="10426700" y="96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59809</xdr:rowOff>
    </xdr:from>
    <xdr:ext cx="469744" cy="259045"/>
    <xdr:sp macro="" textlink="">
      <xdr:nvSpPr>
        <xdr:cNvPr id="371" name="農林水産業費該当値テキスト"/>
        <xdr:cNvSpPr txBox="1"/>
      </xdr:nvSpPr>
      <xdr:spPr>
        <a:xfrm>
          <a:off x="10528300" y="948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73051</xdr:rowOff>
    </xdr:from>
    <xdr:to>
      <xdr:col>14</xdr:col>
      <xdr:colOff>79375</xdr:colOff>
      <xdr:row>57</xdr:row>
      <xdr:rowOff>3201</xdr:rowOff>
    </xdr:to>
    <xdr:sp macro="" textlink="">
      <xdr:nvSpPr>
        <xdr:cNvPr id="372" name="円/楕円 371"/>
        <xdr:cNvSpPr/>
      </xdr:nvSpPr>
      <xdr:spPr>
        <a:xfrm>
          <a:off x="9588500" y="96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19728</xdr:rowOff>
    </xdr:from>
    <xdr:ext cx="469744" cy="259045"/>
    <xdr:sp macro="" textlink="">
      <xdr:nvSpPr>
        <xdr:cNvPr id="373" name="テキスト ボックス 372"/>
        <xdr:cNvSpPr txBox="1"/>
      </xdr:nvSpPr>
      <xdr:spPr>
        <a:xfrm>
          <a:off x="9404427" y="944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104749</xdr:rowOff>
    </xdr:from>
    <xdr:to>
      <xdr:col>12</xdr:col>
      <xdr:colOff>561975</xdr:colOff>
      <xdr:row>57</xdr:row>
      <xdr:rowOff>34899</xdr:rowOff>
    </xdr:to>
    <xdr:sp macro="" textlink="">
      <xdr:nvSpPr>
        <xdr:cNvPr id="374" name="円/楕円 373"/>
        <xdr:cNvSpPr/>
      </xdr:nvSpPr>
      <xdr:spPr>
        <a:xfrm>
          <a:off x="8699500" y="97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51426</xdr:rowOff>
    </xdr:from>
    <xdr:ext cx="469744" cy="259045"/>
    <xdr:sp macro="" textlink="">
      <xdr:nvSpPr>
        <xdr:cNvPr id="375" name="テキスト ボックス 374"/>
        <xdr:cNvSpPr txBox="1"/>
      </xdr:nvSpPr>
      <xdr:spPr>
        <a:xfrm>
          <a:off x="8515427" y="948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96139</xdr:rowOff>
    </xdr:from>
    <xdr:to>
      <xdr:col>11</xdr:col>
      <xdr:colOff>358775</xdr:colOff>
      <xdr:row>57</xdr:row>
      <xdr:rowOff>26289</xdr:rowOff>
    </xdr:to>
    <xdr:sp macro="" textlink="">
      <xdr:nvSpPr>
        <xdr:cNvPr id="376" name="円/楕円 375"/>
        <xdr:cNvSpPr/>
      </xdr:nvSpPr>
      <xdr:spPr>
        <a:xfrm>
          <a:off x="7810500" y="96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42816</xdr:rowOff>
    </xdr:from>
    <xdr:ext cx="469744" cy="259045"/>
    <xdr:sp macro="" textlink="">
      <xdr:nvSpPr>
        <xdr:cNvPr id="377" name="テキスト ボックス 376"/>
        <xdr:cNvSpPr txBox="1"/>
      </xdr:nvSpPr>
      <xdr:spPr>
        <a:xfrm>
          <a:off x="7626427" y="947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110084</xdr:rowOff>
    </xdr:from>
    <xdr:to>
      <xdr:col>10</xdr:col>
      <xdr:colOff>155575</xdr:colOff>
      <xdr:row>57</xdr:row>
      <xdr:rowOff>40234</xdr:rowOff>
    </xdr:to>
    <xdr:sp macro="" textlink="">
      <xdr:nvSpPr>
        <xdr:cNvPr id="378" name="円/楕円 377"/>
        <xdr:cNvSpPr/>
      </xdr:nvSpPr>
      <xdr:spPr>
        <a:xfrm>
          <a:off x="6921500" y="97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56761</xdr:rowOff>
    </xdr:from>
    <xdr:ext cx="469744" cy="259045"/>
    <xdr:sp macro="" textlink="">
      <xdr:nvSpPr>
        <xdr:cNvPr id="379" name="テキスト ボックス 378"/>
        <xdr:cNvSpPr txBox="1"/>
      </xdr:nvSpPr>
      <xdr:spPr>
        <a:xfrm>
          <a:off x="6737427" y="948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152205</xdr:rowOff>
    </xdr:from>
    <xdr:to>
      <xdr:col>15</xdr:col>
      <xdr:colOff>180975</xdr:colOff>
      <xdr:row>78</xdr:row>
      <xdr:rowOff>39894</xdr:rowOff>
    </xdr:to>
    <xdr:cxnSp macro="">
      <xdr:nvCxnSpPr>
        <xdr:cNvPr id="406" name="直線コネクタ 405"/>
        <xdr:cNvCxnSpPr/>
      </xdr:nvCxnSpPr>
      <xdr:spPr>
        <a:xfrm flipV="1">
          <a:off x="9639300" y="13353855"/>
          <a:ext cx="8382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6403</xdr:rowOff>
    </xdr:from>
    <xdr:to>
      <xdr:col>14</xdr:col>
      <xdr:colOff>28575</xdr:colOff>
      <xdr:row>78</xdr:row>
      <xdr:rowOff>39894</xdr:rowOff>
    </xdr:to>
    <xdr:cxnSp macro="">
      <xdr:nvCxnSpPr>
        <xdr:cNvPr id="409" name="直線コネクタ 408"/>
        <xdr:cNvCxnSpPr/>
      </xdr:nvCxnSpPr>
      <xdr:spPr>
        <a:xfrm>
          <a:off x="8750300" y="13379503"/>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6403</xdr:rowOff>
    </xdr:from>
    <xdr:to>
      <xdr:col>12</xdr:col>
      <xdr:colOff>511175</xdr:colOff>
      <xdr:row>78</xdr:row>
      <xdr:rowOff>48374</xdr:rowOff>
    </xdr:to>
    <xdr:cxnSp macro="">
      <xdr:nvCxnSpPr>
        <xdr:cNvPr id="412" name="直線コネクタ 411"/>
        <xdr:cNvCxnSpPr/>
      </xdr:nvCxnSpPr>
      <xdr:spPr>
        <a:xfrm flipV="1">
          <a:off x="7861300" y="13379503"/>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39573</xdr:rowOff>
    </xdr:from>
    <xdr:to>
      <xdr:col>11</xdr:col>
      <xdr:colOff>307975</xdr:colOff>
      <xdr:row>78</xdr:row>
      <xdr:rowOff>48374</xdr:rowOff>
    </xdr:to>
    <xdr:cxnSp macro="">
      <xdr:nvCxnSpPr>
        <xdr:cNvPr id="415" name="直線コネクタ 414"/>
        <xdr:cNvCxnSpPr/>
      </xdr:nvCxnSpPr>
      <xdr:spPr>
        <a:xfrm>
          <a:off x="6972300" y="1341267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101405</xdr:rowOff>
    </xdr:from>
    <xdr:to>
      <xdr:col>15</xdr:col>
      <xdr:colOff>231775</xdr:colOff>
      <xdr:row>78</xdr:row>
      <xdr:rowOff>31555</xdr:rowOff>
    </xdr:to>
    <xdr:sp macro="" textlink="">
      <xdr:nvSpPr>
        <xdr:cNvPr id="425" name="円/楕円 424"/>
        <xdr:cNvSpPr/>
      </xdr:nvSpPr>
      <xdr:spPr>
        <a:xfrm>
          <a:off x="10426700" y="133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16332</xdr:rowOff>
    </xdr:from>
    <xdr:ext cx="469744" cy="259045"/>
    <xdr:sp macro="" textlink="">
      <xdr:nvSpPr>
        <xdr:cNvPr id="426" name="商工費該当値テキスト"/>
        <xdr:cNvSpPr txBox="1"/>
      </xdr:nvSpPr>
      <xdr:spPr>
        <a:xfrm>
          <a:off x="10528300" y="1321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160544</xdr:rowOff>
    </xdr:from>
    <xdr:to>
      <xdr:col>14</xdr:col>
      <xdr:colOff>79375</xdr:colOff>
      <xdr:row>78</xdr:row>
      <xdr:rowOff>90694</xdr:rowOff>
    </xdr:to>
    <xdr:sp macro="" textlink="">
      <xdr:nvSpPr>
        <xdr:cNvPr id="427" name="円/楕円 426"/>
        <xdr:cNvSpPr/>
      </xdr:nvSpPr>
      <xdr:spPr>
        <a:xfrm>
          <a:off x="9588500" y="133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81821</xdr:rowOff>
    </xdr:from>
    <xdr:ext cx="469744" cy="259045"/>
    <xdr:sp macro="" textlink="">
      <xdr:nvSpPr>
        <xdr:cNvPr id="428" name="テキスト ボックス 427"/>
        <xdr:cNvSpPr txBox="1"/>
      </xdr:nvSpPr>
      <xdr:spPr>
        <a:xfrm>
          <a:off x="9404427" y="13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127053</xdr:rowOff>
    </xdr:from>
    <xdr:to>
      <xdr:col>12</xdr:col>
      <xdr:colOff>561975</xdr:colOff>
      <xdr:row>78</xdr:row>
      <xdr:rowOff>57203</xdr:rowOff>
    </xdr:to>
    <xdr:sp macro="" textlink="">
      <xdr:nvSpPr>
        <xdr:cNvPr id="429" name="円/楕円 428"/>
        <xdr:cNvSpPr/>
      </xdr:nvSpPr>
      <xdr:spPr>
        <a:xfrm>
          <a:off x="8699500" y="133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48330</xdr:rowOff>
    </xdr:from>
    <xdr:ext cx="469744" cy="259045"/>
    <xdr:sp macro="" textlink="">
      <xdr:nvSpPr>
        <xdr:cNvPr id="430" name="テキスト ボックス 429"/>
        <xdr:cNvSpPr txBox="1"/>
      </xdr:nvSpPr>
      <xdr:spPr>
        <a:xfrm>
          <a:off x="8515427" y="134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169024</xdr:rowOff>
    </xdr:from>
    <xdr:to>
      <xdr:col>11</xdr:col>
      <xdr:colOff>358775</xdr:colOff>
      <xdr:row>78</xdr:row>
      <xdr:rowOff>99174</xdr:rowOff>
    </xdr:to>
    <xdr:sp macro="" textlink="">
      <xdr:nvSpPr>
        <xdr:cNvPr id="431" name="円/楕円 430"/>
        <xdr:cNvSpPr/>
      </xdr:nvSpPr>
      <xdr:spPr>
        <a:xfrm>
          <a:off x="78105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90301</xdr:rowOff>
    </xdr:from>
    <xdr:ext cx="469744" cy="259045"/>
    <xdr:sp macro="" textlink="">
      <xdr:nvSpPr>
        <xdr:cNvPr id="432" name="テキスト ボックス 431"/>
        <xdr:cNvSpPr txBox="1"/>
      </xdr:nvSpPr>
      <xdr:spPr>
        <a:xfrm>
          <a:off x="7626427" y="1346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160223</xdr:rowOff>
    </xdr:from>
    <xdr:to>
      <xdr:col>10</xdr:col>
      <xdr:colOff>155575</xdr:colOff>
      <xdr:row>78</xdr:row>
      <xdr:rowOff>90373</xdr:rowOff>
    </xdr:to>
    <xdr:sp macro="" textlink="">
      <xdr:nvSpPr>
        <xdr:cNvPr id="433" name="円/楕円 432"/>
        <xdr:cNvSpPr/>
      </xdr:nvSpPr>
      <xdr:spPr>
        <a:xfrm>
          <a:off x="6921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81500</xdr:rowOff>
    </xdr:from>
    <xdr:ext cx="469744" cy="259045"/>
    <xdr:sp macro="" textlink="">
      <xdr:nvSpPr>
        <xdr:cNvPr id="434" name="テキスト ボックス 433"/>
        <xdr:cNvSpPr txBox="1"/>
      </xdr:nvSpPr>
      <xdr:spPr>
        <a:xfrm>
          <a:off x="6737427"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136500</xdr:rowOff>
    </xdr:from>
    <xdr:to>
      <xdr:col>15</xdr:col>
      <xdr:colOff>180975</xdr:colOff>
      <xdr:row>98</xdr:row>
      <xdr:rowOff>60409</xdr:rowOff>
    </xdr:to>
    <xdr:cxnSp macro="">
      <xdr:nvCxnSpPr>
        <xdr:cNvPr id="466" name="直線コネクタ 465"/>
        <xdr:cNvCxnSpPr/>
      </xdr:nvCxnSpPr>
      <xdr:spPr>
        <a:xfrm flipV="1">
          <a:off x="9639300" y="16767150"/>
          <a:ext cx="8382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60409</xdr:rowOff>
    </xdr:from>
    <xdr:to>
      <xdr:col>14</xdr:col>
      <xdr:colOff>28575</xdr:colOff>
      <xdr:row>98</xdr:row>
      <xdr:rowOff>84297</xdr:rowOff>
    </xdr:to>
    <xdr:cxnSp macro="">
      <xdr:nvCxnSpPr>
        <xdr:cNvPr id="469" name="直線コネクタ 468"/>
        <xdr:cNvCxnSpPr/>
      </xdr:nvCxnSpPr>
      <xdr:spPr>
        <a:xfrm flipV="1">
          <a:off x="8750300" y="1686250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84297</xdr:rowOff>
    </xdr:from>
    <xdr:to>
      <xdr:col>12</xdr:col>
      <xdr:colOff>511175</xdr:colOff>
      <xdr:row>99</xdr:row>
      <xdr:rowOff>434</xdr:rowOff>
    </xdr:to>
    <xdr:cxnSp macro="">
      <xdr:nvCxnSpPr>
        <xdr:cNvPr id="472" name="直線コネクタ 471"/>
        <xdr:cNvCxnSpPr/>
      </xdr:nvCxnSpPr>
      <xdr:spPr>
        <a:xfrm flipV="1">
          <a:off x="7861300" y="16886397"/>
          <a:ext cx="8890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169745</xdr:rowOff>
    </xdr:from>
    <xdr:to>
      <xdr:col>11</xdr:col>
      <xdr:colOff>307975</xdr:colOff>
      <xdr:row>99</xdr:row>
      <xdr:rowOff>434</xdr:rowOff>
    </xdr:to>
    <xdr:cxnSp macro="">
      <xdr:nvCxnSpPr>
        <xdr:cNvPr id="475" name="直線コネクタ 474"/>
        <xdr:cNvCxnSpPr/>
      </xdr:nvCxnSpPr>
      <xdr:spPr>
        <a:xfrm>
          <a:off x="6972300" y="16971845"/>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85700</xdr:rowOff>
    </xdr:from>
    <xdr:to>
      <xdr:col>15</xdr:col>
      <xdr:colOff>231775</xdr:colOff>
      <xdr:row>98</xdr:row>
      <xdr:rowOff>15850</xdr:rowOff>
    </xdr:to>
    <xdr:sp macro="" textlink="">
      <xdr:nvSpPr>
        <xdr:cNvPr id="485" name="円/楕円 484"/>
        <xdr:cNvSpPr/>
      </xdr:nvSpPr>
      <xdr:spPr>
        <a:xfrm>
          <a:off x="10426700" y="167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64127</xdr:rowOff>
    </xdr:from>
    <xdr:ext cx="534377" cy="259045"/>
    <xdr:sp macro="" textlink="">
      <xdr:nvSpPr>
        <xdr:cNvPr id="486" name="土木費該当値テキスト"/>
        <xdr:cNvSpPr txBox="1"/>
      </xdr:nvSpPr>
      <xdr:spPr>
        <a:xfrm>
          <a:off x="10528300"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9609</xdr:rowOff>
    </xdr:from>
    <xdr:to>
      <xdr:col>14</xdr:col>
      <xdr:colOff>79375</xdr:colOff>
      <xdr:row>98</xdr:row>
      <xdr:rowOff>111209</xdr:rowOff>
    </xdr:to>
    <xdr:sp macro="" textlink="">
      <xdr:nvSpPr>
        <xdr:cNvPr id="487" name="円/楕円 486"/>
        <xdr:cNvSpPr/>
      </xdr:nvSpPr>
      <xdr:spPr>
        <a:xfrm>
          <a:off x="9588500" y="168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102336</xdr:rowOff>
    </xdr:from>
    <xdr:ext cx="534377" cy="259045"/>
    <xdr:sp macro="" textlink="">
      <xdr:nvSpPr>
        <xdr:cNvPr id="488" name="テキスト ボックス 487"/>
        <xdr:cNvSpPr txBox="1"/>
      </xdr:nvSpPr>
      <xdr:spPr>
        <a:xfrm>
          <a:off x="9372111" y="169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33497</xdr:rowOff>
    </xdr:from>
    <xdr:to>
      <xdr:col>12</xdr:col>
      <xdr:colOff>561975</xdr:colOff>
      <xdr:row>98</xdr:row>
      <xdr:rowOff>135097</xdr:rowOff>
    </xdr:to>
    <xdr:sp macro="" textlink="">
      <xdr:nvSpPr>
        <xdr:cNvPr id="489" name="円/楕円 488"/>
        <xdr:cNvSpPr/>
      </xdr:nvSpPr>
      <xdr:spPr>
        <a:xfrm>
          <a:off x="8699500" y="168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126224</xdr:rowOff>
    </xdr:from>
    <xdr:ext cx="534377" cy="259045"/>
    <xdr:sp macro="" textlink="">
      <xdr:nvSpPr>
        <xdr:cNvPr id="490" name="テキスト ボックス 489"/>
        <xdr:cNvSpPr txBox="1"/>
      </xdr:nvSpPr>
      <xdr:spPr>
        <a:xfrm>
          <a:off x="8483111" y="169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121084</xdr:rowOff>
    </xdr:from>
    <xdr:to>
      <xdr:col>11</xdr:col>
      <xdr:colOff>358775</xdr:colOff>
      <xdr:row>99</xdr:row>
      <xdr:rowOff>51234</xdr:rowOff>
    </xdr:to>
    <xdr:sp macro="" textlink="">
      <xdr:nvSpPr>
        <xdr:cNvPr id="491" name="円/楕円 490"/>
        <xdr:cNvSpPr/>
      </xdr:nvSpPr>
      <xdr:spPr>
        <a:xfrm>
          <a:off x="7810500" y="169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42361</xdr:rowOff>
    </xdr:from>
    <xdr:ext cx="534377" cy="259045"/>
    <xdr:sp macro="" textlink="">
      <xdr:nvSpPr>
        <xdr:cNvPr id="492" name="テキスト ボックス 491"/>
        <xdr:cNvSpPr txBox="1"/>
      </xdr:nvSpPr>
      <xdr:spPr>
        <a:xfrm>
          <a:off x="7594111" y="170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118945</xdr:rowOff>
    </xdr:from>
    <xdr:to>
      <xdr:col>10</xdr:col>
      <xdr:colOff>155575</xdr:colOff>
      <xdr:row>99</xdr:row>
      <xdr:rowOff>49095</xdr:rowOff>
    </xdr:to>
    <xdr:sp macro="" textlink="">
      <xdr:nvSpPr>
        <xdr:cNvPr id="493" name="円/楕円 492"/>
        <xdr:cNvSpPr/>
      </xdr:nvSpPr>
      <xdr:spPr>
        <a:xfrm>
          <a:off x="6921500" y="169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40222</xdr:rowOff>
    </xdr:from>
    <xdr:ext cx="534377" cy="259045"/>
    <xdr:sp macro="" textlink="">
      <xdr:nvSpPr>
        <xdr:cNvPr id="494" name="テキスト ボックス 493"/>
        <xdr:cNvSpPr txBox="1"/>
      </xdr:nvSpPr>
      <xdr:spPr>
        <a:xfrm>
          <a:off x="6705111" y="170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127889</xdr:rowOff>
    </xdr:from>
    <xdr:to>
      <xdr:col>23</xdr:col>
      <xdr:colOff>517525</xdr:colOff>
      <xdr:row>33</xdr:row>
      <xdr:rowOff>155245</xdr:rowOff>
    </xdr:to>
    <xdr:cxnSp macro="">
      <xdr:nvCxnSpPr>
        <xdr:cNvPr id="524" name="直線コネクタ 523"/>
        <xdr:cNvCxnSpPr/>
      </xdr:nvCxnSpPr>
      <xdr:spPr>
        <a:xfrm flipV="1">
          <a:off x="15481300" y="5271389"/>
          <a:ext cx="838200" cy="5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155245</xdr:rowOff>
    </xdr:from>
    <xdr:to>
      <xdr:col>22</xdr:col>
      <xdr:colOff>365125</xdr:colOff>
      <xdr:row>34</xdr:row>
      <xdr:rowOff>128270</xdr:rowOff>
    </xdr:to>
    <xdr:cxnSp macro="">
      <xdr:nvCxnSpPr>
        <xdr:cNvPr id="527" name="直線コネクタ 526"/>
        <xdr:cNvCxnSpPr/>
      </xdr:nvCxnSpPr>
      <xdr:spPr>
        <a:xfrm flipV="1">
          <a:off x="14592300" y="5813095"/>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128270</xdr:rowOff>
    </xdr:from>
    <xdr:to>
      <xdr:col>21</xdr:col>
      <xdr:colOff>161925</xdr:colOff>
      <xdr:row>35</xdr:row>
      <xdr:rowOff>75540</xdr:rowOff>
    </xdr:to>
    <xdr:cxnSp macro="">
      <xdr:nvCxnSpPr>
        <xdr:cNvPr id="530" name="直線コネクタ 529"/>
        <xdr:cNvCxnSpPr/>
      </xdr:nvCxnSpPr>
      <xdr:spPr>
        <a:xfrm flipV="1">
          <a:off x="13703300" y="5957570"/>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75540</xdr:rowOff>
    </xdr:from>
    <xdr:to>
      <xdr:col>19</xdr:col>
      <xdr:colOff>644525</xdr:colOff>
      <xdr:row>36</xdr:row>
      <xdr:rowOff>119278</xdr:rowOff>
    </xdr:to>
    <xdr:cxnSp macro="">
      <xdr:nvCxnSpPr>
        <xdr:cNvPr id="533" name="直線コネクタ 532"/>
        <xdr:cNvCxnSpPr/>
      </xdr:nvCxnSpPr>
      <xdr:spPr>
        <a:xfrm flipV="1">
          <a:off x="12814300" y="6076290"/>
          <a:ext cx="889000" cy="2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77089</xdr:rowOff>
    </xdr:from>
    <xdr:to>
      <xdr:col>23</xdr:col>
      <xdr:colOff>568325</xdr:colOff>
      <xdr:row>31</xdr:row>
      <xdr:rowOff>7239</xdr:rowOff>
    </xdr:to>
    <xdr:sp macro="" textlink="">
      <xdr:nvSpPr>
        <xdr:cNvPr id="543" name="円/楕円 542"/>
        <xdr:cNvSpPr/>
      </xdr:nvSpPr>
      <xdr:spPr>
        <a:xfrm>
          <a:off x="16268700" y="52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30116</xdr:rowOff>
    </xdr:from>
    <xdr:ext cx="534377" cy="259045"/>
    <xdr:sp macro="" textlink="">
      <xdr:nvSpPr>
        <xdr:cNvPr id="544" name="消防費該当値テキスト"/>
        <xdr:cNvSpPr txBox="1"/>
      </xdr:nvSpPr>
      <xdr:spPr>
        <a:xfrm>
          <a:off x="16370300" y="517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104445</xdr:rowOff>
    </xdr:from>
    <xdr:to>
      <xdr:col>22</xdr:col>
      <xdr:colOff>415925</xdr:colOff>
      <xdr:row>34</xdr:row>
      <xdr:rowOff>34595</xdr:rowOff>
    </xdr:to>
    <xdr:sp macro="" textlink="">
      <xdr:nvSpPr>
        <xdr:cNvPr id="545" name="円/楕円 544"/>
        <xdr:cNvSpPr/>
      </xdr:nvSpPr>
      <xdr:spPr>
        <a:xfrm>
          <a:off x="15430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51122</xdr:rowOff>
    </xdr:from>
    <xdr:ext cx="534377" cy="259045"/>
    <xdr:sp macro="" textlink="">
      <xdr:nvSpPr>
        <xdr:cNvPr id="546" name="テキスト ボックス 545"/>
        <xdr:cNvSpPr txBox="1"/>
      </xdr:nvSpPr>
      <xdr:spPr>
        <a:xfrm>
          <a:off x="15214111" y="55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77470</xdr:rowOff>
    </xdr:from>
    <xdr:to>
      <xdr:col>21</xdr:col>
      <xdr:colOff>212725</xdr:colOff>
      <xdr:row>35</xdr:row>
      <xdr:rowOff>7620</xdr:rowOff>
    </xdr:to>
    <xdr:sp macro="" textlink="">
      <xdr:nvSpPr>
        <xdr:cNvPr id="547" name="円/楕円 546"/>
        <xdr:cNvSpPr/>
      </xdr:nvSpPr>
      <xdr:spPr>
        <a:xfrm>
          <a:off x="14541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24147</xdr:rowOff>
    </xdr:from>
    <xdr:ext cx="534377" cy="259045"/>
    <xdr:sp macro="" textlink="">
      <xdr:nvSpPr>
        <xdr:cNvPr id="548" name="テキスト ボックス 547"/>
        <xdr:cNvSpPr txBox="1"/>
      </xdr:nvSpPr>
      <xdr:spPr>
        <a:xfrm>
          <a:off x="14325111" y="568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24740</xdr:rowOff>
    </xdr:from>
    <xdr:to>
      <xdr:col>20</xdr:col>
      <xdr:colOff>9525</xdr:colOff>
      <xdr:row>35</xdr:row>
      <xdr:rowOff>126340</xdr:rowOff>
    </xdr:to>
    <xdr:sp macro="" textlink="">
      <xdr:nvSpPr>
        <xdr:cNvPr id="549" name="円/楕円 548"/>
        <xdr:cNvSpPr/>
      </xdr:nvSpPr>
      <xdr:spPr>
        <a:xfrm>
          <a:off x="13652500" y="6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142867</xdr:rowOff>
    </xdr:from>
    <xdr:ext cx="534377" cy="259045"/>
    <xdr:sp macro="" textlink="">
      <xdr:nvSpPr>
        <xdr:cNvPr id="550" name="テキスト ボックス 549"/>
        <xdr:cNvSpPr txBox="1"/>
      </xdr:nvSpPr>
      <xdr:spPr>
        <a:xfrm>
          <a:off x="13436111" y="58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68478</xdr:rowOff>
    </xdr:from>
    <xdr:to>
      <xdr:col>18</xdr:col>
      <xdr:colOff>492125</xdr:colOff>
      <xdr:row>36</xdr:row>
      <xdr:rowOff>170078</xdr:rowOff>
    </xdr:to>
    <xdr:sp macro="" textlink="">
      <xdr:nvSpPr>
        <xdr:cNvPr id="551" name="円/楕円 550"/>
        <xdr:cNvSpPr/>
      </xdr:nvSpPr>
      <xdr:spPr>
        <a:xfrm>
          <a:off x="12763500" y="62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161205</xdr:rowOff>
    </xdr:from>
    <xdr:ext cx="534377" cy="259045"/>
    <xdr:sp macro="" textlink="">
      <xdr:nvSpPr>
        <xdr:cNvPr id="552" name="テキスト ボックス 551"/>
        <xdr:cNvSpPr txBox="1"/>
      </xdr:nvSpPr>
      <xdr:spPr>
        <a:xfrm>
          <a:off x="12547111" y="63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102144</xdr:rowOff>
    </xdr:from>
    <xdr:to>
      <xdr:col>23</xdr:col>
      <xdr:colOff>517525</xdr:colOff>
      <xdr:row>55</xdr:row>
      <xdr:rowOff>130458</xdr:rowOff>
    </xdr:to>
    <xdr:cxnSp macro="">
      <xdr:nvCxnSpPr>
        <xdr:cNvPr id="584" name="直線コネクタ 583"/>
        <xdr:cNvCxnSpPr/>
      </xdr:nvCxnSpPr>
      <xdr:spPr>
        <a:xfrm>
          <a:off x="15481300" y="9531894"/>
          <a:ext cx="8382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102144</xdr:rowOff>
    </xdr:from>
    <xdr:to>
      <xdr:col>22</xdr:col>
      <xdr:colOff>365125</xdr:colOff>
      <xdr:row>57</xdr:row>
      <xdr:rowOff>80394</xdr:rowOff>
    </xdr:to>
    <xdr:cxnSp macro="">
      <xdr:nvCxnSpPr>
        <xdr:cNvPr id="587" name="直線コネクタ 586"/>
        <xdr:cNvCxnSpPr/>
      </xdr:nvCxnSpPr>
      <xdr:spPr>
        <a:xfrm flipV="1">
          <a:off x="14592300" y="9531894"/>
          <a:ext cx="889000" cy="3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107728</xdr:rowOff>
    </xdr:from>
    <xdr:to>
      <xdr:col>21</xdr:col>
      <xdr:colOff>161925</xdr:colOff>
      <xdr:row>57</xdr:row>
      <xdr:rowOff>80394</xdr:rowOff>
    </xdr:to>
    <xdr:cxnSp macro="">
      <xdr:nvCxnSpPr>
        <xdr:cNvPr id="590" name="直線コネクタ 589"/>
        <xdr:cNvCxnSpPr/>
      </xdr:nvCxnSpPr>
      <xdr:spPr>
        <a:xfrm>
          <a:off x="13703300" y="9366028"/>
          <a:ext cx="889000" cy="48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107728</xdr:rowOff>
    </xdr:from>
    <xdr:to>
      <xdr:col>19</xdr:col>
      <xdr:colOff>644525</xdr:colOff>
      <xdr:row>57</xdr:row>
      <xdr:rowOff>85130</xdr:rowOff>
    </xdr:to>
    <xdr:cxnSp macro="">
      <xdr:nvCxnSpPr>
        <xdr:cNvPr id="593" name="直線コネクタ 592"/>
        <xdr:cNvCxnSpPr/>
      </xdr:nvCxnSpPr>
      <xdr:spPr>
        <a:xfrm flipV="1">
          <a:off x="12814300" y="9366028"/>
          <a:ext cx="889000" cy="49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79658</xdr:rowOff>
    </xdr:from>
    <xdr:to>
      <xdr:col>23</xdr:col>
      <xdr:colOff>568325</xdr:colOff>
      <xdr:row>56</xdr:row>
      <xdr:rowOff>9808</xdr:rowOff>
    </xdr:to>
    <xdr:sp macro="" textlink="">
      <xdr:nvSpPr>
        <xdr:cNvPr id="603" name="円/楕円 602"/>
        <xdr:cNvSpPr/>
      </xdr:nvSpPr>
      <xdr:spPr>
        <a:xfrm>
          <a:off x="16268700" y="95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58085</xdr:rowOff>
    </xdr:from>
    <xdr:ext cx="534377" cy="259045"/>
    <xdr:sp macro="" textlink="">
      <xdr:nvSpPr>
        <xdr:cNvPr id="604" name="教育費該当値テキスト"/>
        <xdr:cNvSpPr txBox="1"/>
      </xdr:nvSpPr>
      <xdr:spPr>
        <a:xfrm>
          <a:off x="16370300" y="94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51344</xdr:rowOff>
    </xdr:from>
    <xdr:to>
      <xdr:col>22</xdr:col>
      <xdr:colOff>415925</xdr:colOff>
      <xdr:row>55</xdr:row>
      <xdr:rowOff>152944</xdr:rowOff>
    </xdr:to>
    <xdr:sp macro="" textlink="">
      <xdr:nvSpPr>
        <xdr:cNvPr id="605" name="円/楕円 604"/>
        <xdr:cNvSpPr/>
      </xdr:nvSpPr>
      <xdr:spPr>
        <a:xfrm>
          <a:off x="15430500" y="94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144071</xdr:rowOff>
    </xdr:from>
    <xdr:ext cx="534377" cy="259045"/>
    <xdr:sp macro="" textlink="">
      <xdr:nvSpPr>
        <xdr:cNvPr id="606" name="テキスト ボックス 605"/>
        <xdr:cNvSpPr txBox="1"/>
      </xdr:nvSpPr>
      <xdr:spPr>
        <a:xfrm>
          <a:off x="15214111" y="95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29594</xdr:rowOff>
    </xdr:from>
    <xdr:to>
      <xdr:col>21</xdr:col>
      <xdr:colOff>212725</xdr:colOff>
      <xdr:row>57</xdr:row>
      <xdr:rowOff>131194</xdr:rowOff>
    </xdr:to>
    <xdr:sp macro="" textlink="">
      <xdr:nvSpPr>
        <xdr:cNvPr id="607" name="円/楕円 606"/>
        <xdr:cNvSpPr/>
      </xdr:nvSpPr>
      <xdr:spPr>
        <a:xfrm>
          <a:off x="14541500" y="9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122321</xdr:rowOff>
    </xdr:from>
    <xdr:ext cx="534377" cy="259045"/>
    <xdr:sp macro="" textlink="">
      <xdr:nvSpPr>
        <xdr:cNvPr id="608" name="テキスト ボックス 607"/>
        <xdr:cNvSpPr txBox="1"/>
      </xdr:nvSpPr>
      <xdr:spPr>
        <a:xfrm>
          <a:off x="14325111" y="989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56928</xdr:rowOff>
    </xdr:from>
    <xdr:to>
      <xdr:col>20</xdr:col>
      <xdr:colOff>9525</xdr:colOff>
      <xdr:row>54</xdr:row>
      <xdr:rowOff>158528</xdr:rowOff>
    </xdr:to>
    <xdr:sp macro="" textlink="">
      <xdr:nvSpPr>
        <xdr:cNvPr id="609" name="円/楕円 608"/>
        <xdr:cNvSpPr/>
      </xdr:nvSpPr>
      <xdr:spPr>
        <a:xfrm>
          <a:off x="13652500" y="93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3605</xdr:rowOff>
    </xdr:from>
    <xdr:ext cx="534377" cy="259045"/>
    <xdr:sp macro="" textlink="">
      <xdr:nvSpPr>
        <xdr:cNvPr id="610" name="テキスト ボックス 609"/>
        <xdr:cNvSpPr txBox="1"/>
      </xdr:nvSpPr>
      <xdr:spPr>
        <a:xfrm>
          <a:off x="13436111" y="909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34330</xdr:rowOff>
    </xdr:from>
    <xdr:to>
      <xdr:col>18</xdr:col>
      <xdr:colOff>492125</xdr:colOff>
      <xdr:row>57</xdr:row>
      <xdr:rowOff>135930</xdr:rowOff>
    </xdr:to>
    <xdr:sp macro="" textlink="">
      <xdr:nvSpPr>
        <xdr:cNvPr id="611" name="円/楕円 610"/>
        <xdr:cNvSpPr/>
      </xdr:nvSpPr>
      <xdr:spPr>
        <a:xfrm>
          <a:off x="12763500" y="98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127057</xdr:rowOff>
    </xdr:from>
    <xdr:ext cx="534377" cy="259045"/>
    <xdr:sp macro="" textlink="">
      <xdr:nvSpPr>
        <xdr:cNvPr id="612" name="テキスト ボックス 611"/>
        <xdr:cNvSpPr txBox="1"/>
      </xdr:nvSpPr>
      <xdr:spPr>
        <a:xfrm>
          <a:off x="12547111" y="98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136576</xdr:rowOff>
    </xdr:from>
    <xdr:to>
      <xdr:col>23</xdr:col>
      <xdr:colOff>517525</xdr:colOff>
      <xdr:row>78</xdr:row>
      <xdr:rowOff>140729</xdr:rowOff>
    </xdr:to>
    <xdr:cxnSp macro="">
      <xdr:nvCxnSpPr>
        <xdr:cNvPr id="641" name="直線コネクタ 640"/>
        <xdr:cNvCxnSpPr/>
      </xdr:nvCxnSpPr>
      <xdr:spPr>
        <a:xfrm flipV="1">
          <a:off x="15481300" y="13509676"/>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104360</xdr:rowOff>
    </xdr:from>
    <xdr:ext cx="469744" cy="259045"/>
    <xdr:sp macro="" textlink="">
      <xdr:nvSpPr>
        <xdr:cNvPr id="642" name="災害復旧費平均値テキスト"/>
        <xdr:cNvSpPr txBox="1"/>
      </xdr:nvSpPr>
      <xdr:spPr>
        <a:xfrm>
          <a:off x="16370300" y="13477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140729</xdr:rowOff>
    </xdr:from>
    <xdr:to>
      <xdr:col>22</xdr:col>
      <xdr:colOff>365125</xdr:colOff>
      <xdr:row>79</xdr:row>
      <xdr:rowOff>38582</xdr:rowOff>
    </xdr:to>
    <xdr:cxnSp macro="">
      <xdr:nvCxnSpPr>
        <xdr:cNvPr id="644" name="直線コネクタ 643"/>
        <xdr:cNvCxnSpPr/>
      </xdr:nvCxnSpPr>
      <xdr:spPr>
        <a:xfrm flipV="1">
          <a:off x="14592300" y="13513829"/>
          <a:ext cx="889000" cy="6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49610</xdr:rowOff>
    </xdr:from>
    <xdr:ext cx="378565" cy="259045"/>
    <xdr:sp macro="" textlink="">
      <xdr:nvSpPr>
        <xdr:cNvPr id="646" name="テキスト ボックス 645"/>
        <xdr:cNvSpPr txBox="1"/>
      </xdr:nvSpPr>
      <xdr:spPr>
        <a:xfrm>
          <a:off x="15292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29857</xdr:rowOff>
    </xdr:from>
    <xdr:to>
      <xdr:col>21</xdr:col>
      <xdr:colOff>161925</xdr:colOff>
      <xdr:row>79</xdr:row>
      <xdr:rowOff>38582</xdr:rowOff>
    </xdr:to>
    <xdr:cxnSp macro="">
      <xdr:nvCxnSpPr>
        <xdr:cNvPr id="647" name="直線コネクタ 646"/>
        <xdr:cNvCxnSpPr/>
      </xdr:nvCxnSpPr>
      <xdr:spPr>
        <a:xfrm>
          <a:off x="13703300" y="13574407"/>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29857</xdr:rowOff>
    </xdr:from>
    <xdr:to>
      <xdr:col>19</xdr:col>
      <xdr:colOff>644525</xdr:colOff>
      <xdr:row>79</xdr:row>
      <xdr:rowOff>34658</xdr:rowOff>
    </xdr:to>
    <xdr:cxnSp macro="">
      <xdr:nvCxnSpPr>
        <xdr:cNvPr id="650" name="直線コネクタ 649"/>
        <xdr:cNvCxnSpPr/>
      </xdr:nvCxnSpPr>
      <xdr:spPr>
        <a:xfrm flipV="1">
          <a:off x="12814300" y="1357440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85776</xdr:rowOff>
    </xdr:from>
    <xdr:to>
      <xdr:col>23</xdr:col>
      <xdr:colOff>568325</xdr:colOff>
      <xdr:row>79</xdr:row>
      <xdr:rowOff>15926</xdr:rowOff>
    </xdr:to>
    <xdr:sp macro="" textlink="">
      <xdr:nvSpPr>
        <xdr:cNvPr id="660" name="円/楕円 659"/>
        <xdr:cNvSpPr/>
      </xdr:nvSpPr>
      <xdr:spPr>
        <a:xfrm>
          <a:off x="162687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45153</xdr:rowOff>
    </xdr:from>
    <xdr:ext cx="469744" cy="259045"/>
    <xdr:sp macro="" textlink="">
      <xdr:nvSpPr>
        <xdr:cNvPr id="661" name="災害復旧費該当値テキスト"/>
        <xdr:cNvSpPr txBox="1"/>
      </xdr:nvSpPr>
      <xdr:spPr>
        <a:xfrm>
          <a:off x="16370300" y="132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89929</xdr:rowOff>
    </xdr:from>
    <xdr:to>
      <xdr:col>22</xdr:col>
      <xdr:colOff>415925</xdr:colOff>
      <xdr:row>79</xdr:row>
      <xdr:rowOff>20079</xdr:rowOff>
    </xdr:to>
    <xdr:sp macro="" textlink="">
      <xdr:nvSpPr>
        <xdr:cNvPr id="662" name="円/楕円 661"/>
        <xdr:cNvSpPr/>
      </xdr:nvSpPr>
      <xdr:spPr>
        <a:xfrm>
          <a:off x="15430500" y="134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36606</xdr:rowOff>
    </xdr:from>
    <xdr:ext cx="469744" cy="259045"/>
    <xdr:sp macro="" textlink="">
      <xdr:nvSpPr>
        <xdr:cNvPr id="663" name="テキスト ボックス 662"/>
        <xdr:cNvSpPr txBox="1"/>
      </xdr:nvSpPr>
      <xdr:spPr>
        <a:xfrm>
          <a:off x="15246427" y="132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159232</xdr:rowOff>
    </xdr:from>
    <xdr:to>
      <xdr:col>21</xdr:col>
      <xdr:colOff>212725</xdr:colOff>
      <xdr:row>79</xdr:row>
      <xdr:rowOff>89382</xdr:rowOff>
    </xdr:to>
    <xdr:sp macro="" textlink="">
      <xdr:nvSpPr>
        <xdr:cNvPr id="664" name="円/楕円 663"/>
        <xdr:cNvSpPr/>
      </xdr:nvSpPr>
      <xdr:spPr>
        <a:xfrm>
          <a:off x="14541500" y="135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80509</xdr:rowOff>
    </xdr:from>
    <xdr:ext cx="378565" cy="259045"/>
    <xdr:sp macro="" textlink="">
      <xdr:nvSpPr>
        <xdr:cNvPr id="665" name="テキスト ボックス 664"/>
        <xdr:cNvSpPr txBox="1"/>
      </xdr:nvSpPr>
      <xdr:spPr>
        <a:xfrm>
          <a:off x="14403017" y="13625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150507</xdr:rowOff>
    </xdr:from>
    <xdr:to>
      <xdr:col>20</xdr:col>
      <xdr:colOff>9525</xdr:colOff>
      <xdr:row>79</xdr:row>
      <xdr:rowOff>80657</xdr:rowOff>
    </xdr:to>
    <xdr:sp macro="" textlink="">
      <xdr:nvSpPr>
        <xdr:cNvPr id="666" name="円/楕円 665"/>
        <xdr:cNvSpPr/>
      </xdr:nvSpPr>
      <xdr:spPr>
        <a:xfrm>
          <a:off x="13652500" y="135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71784</xdr:rowOff>
    </xdr:from>
    <xdr:ext cx="378565" cy="259045"/>
    <xdr:sp macro="" textlink="">
      <xdr:nvSpPr>
        <xdr:cNvPr id="667" name="テキスト ボックス 666"/>
        <xdr:cNvSpPr txBox="1"/>
      </xdr:nvSpPr>
      <xdr:spPr>
        <a:xfrm>
          <a:off x="13514017" y="1361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155308</xdr:rowOff>
    </xdr:from>
    <xdr:to>
      <xdr:col>18</xdr:col>
      <xdr:colOff>492125</xdr:colOff>
      <xdr:row>79</xdr:row>
      <xdr:rowOff>85458</xdr:rowOff>
    </xdr:to>
    <xdr:sp macro="" textlink="">
      <xdr:nvSpPr>
        <xdr:cNvPr id="668" name="円/楕円 667"/>
        <xdr:cNvSpPr/>
      </xdr:nvSpPr>
      <xdr:spPr>
        <a:xfrm>
          <a:off x="12763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76585</xdr:rowOff>
    </xdr:from>
    <xdr:ext cx="378565" cy="259045"/>
    <xdr:sp macro="" textlink="">
      <xdr:nvSpPr>
        <xdr:cNvPr id="669" name="テキスト ボックス 668"/>
        <xdr:cNvSpPr txBox="1"/>
      </xdr:nvSpPr>
      <xdr:spPr>
        <a:xfrm>
          <a:off x="12625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82" name="テキスト ボックス 68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158502</xdr:rowOff>
    </xdr:from>
    <xdr:to>
      <xdr:col>23</xdr:col>
      <xdr:colOff>516889</xdr:colOff>
      <xdr:row>99</xdr:row>
      <xdr:rowOff>109125</xdr:rowOff>
    </xdr:to>
    <xdr:cxnSp macro="">
      <xdr:nvCxnSpPr>
        <xdr:cNvPr id="694" name="直線コネクタ 693"/>
        <xdr:cNvCxnSpPr/>
      </xdr:nvCxnSpPr>
      <xdr:spPr>
        <a:xfrm flipV="1">
          <a:off x="16317595" y="16103352"/>
          <a:ext cx="1269" cy="97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112952</xdr:rowOff>
    </xdr:from>
    <xdr:ext cx="534377" cy="259045"/>
    <xdr:sp macro="" textlink="">
      <xdr:nvSpPr>
        <xdr:cNvPr id="695" name="公債費最小値テキスト"/>
        <xdr:cNvSpPr txBox="1"/>
      </xdr:nvSpPr>
      <xdr:spPr>
        <a:xfrm>
          <a:off x="16370300" y="170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109125</xdr:rowOff>
    </xdr:from>
    <xdr:to>
      <xdr:col>23</xdr:col>
      <xdr:colOff>606425</xdr:colOff>
      <xdr:row>99</xdr:row>
      <xdr:rowOff>109125</xdr:rowOff>
    </xdr:to>
    <xdr:cxnSp macro="">
      <xdr:nvCxnSpPr>
        <xdr:cNvPr id="696" name="直線コネクタ 695"/>
        <xdr:cNvCxnSpPr/>
      </xdr:nvCxnSpPr>
      <xdr:spPr>
        <a:xfrm>
          <a:off x="16230600" y="170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105179</xdr:rowOff>
    </xdr:from>
    <xdr:ext cx="534377" cy="259045"/>
    <xdr:sp macro="" textlink="">
      <xdr:nvSpPr>
        <xdr:cNvPr id="697" name="公債費最大値テキスト"/>
        <xdr:cNvSpPr txBox="1"/>
      </xdr:nvSpPr>
      <xdr:spPr>
        <a:xfrm>
          <a:off x="16370300" y="158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93</xdr:row>
      <xdr:rowOff>158502</xdr:rowOff>
    </xdr:from>
    <xdr:to>
      <xdr:col>23</xdr:col>
      <xdr:colOff>606425</xdr:colOff>
      <xdr:row>93</xdr:row>
      <xdr:rowOff>158502</xdr:rowOff>
    </xdr:to>
    <xdr:cxnSp macro="">
      <xdr:nvCxnSpPr>
        <xdr:cNvPr id="698" name="直線コネクタ 697"/>
        <xdr:cNvCxnSpPr/>
      </xdr:nvCxnSpPr>
      <xdr:spPr>
        <a:xfrm>
          <a:off x="16230600" y="161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88722</xdr:rowOff>
    </xdr:from>
    <xdr:to>
      <xdr:col>23</xdr:col>
      <xdr:colOff>517525</xdr:colOff>
      <xdr:row>93</xdr:row>
      <xdr:rowOff>158502</xdr:rowOff>
    </xdr:to>
    <xdr:cxnSp macro="">
      <xdr:nvCxnSpPr>
        <xdr:cNvPr id="699" name="直線コネクタ 698"/>
        <xdr:cNvCxnSpPr/>
      </xdr:nvCxnSpPr>
      <xdr:spPr>
        <a:xfrm>
          <a:off x="15481300" y="16033572"/>
          <a:ext cx="8382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132193</xdr:rowOff>
    </xdr:from>
    <xdr:ext cx="534377" cy="259045"/>
    <xdr:sp macro="" textlink="">
      <xdr:nvSpPr>
        <xdr:cNvPr id="700" name="公債費平均値テキスト"/>
        <xdr:cNvSpPr txBox="1"/>
      </xdr:nvSpPr>
      <xdr:spPr>
        <a:xfrm>
          <a:off x="16370300" y="1659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153766</xdr:rowOff>
    </xdr:from>
    <xdr:to>
      <xdr:col>23</xdr:col>
      <xdr:colOff>568325</xdr:colOff>
      <xdr:row>97</xdr:row>
      <xdr:rowOff>83916</xdr:rowOff>
    </xdr:to>
    <xdr:sp macro="" textlink="">
      <xdr:nvSpPr>
        <xdr:cNvPr id="701" name="フローチャート : 判断 700"/>
        <xdr:cNvSpPr/>
      </xdr:nvSpPr>
      <xdr:spPr>
        <a:xfrm>
          <a:off x="16268700" y="166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43154</xdr:rowOff>
    </xdr:from>
    <xdr:to>
      <xdr:col>22</xdr:col>
      <xdr:colOff>365125</xdr:colOff>
      <xdr:row>93</xdr:row>
      <xdr:rowOff>88722</xdr:rowOff>
    </xdr:to>
    <xdr:cxnSp macro="">
      <xdr:nvCxnSpPr>
        <xdr:cNvPr id="702" name="直線コネクタ 701"/>
        <xdr:cNvCxnSpPr/>
      </xdr:nvCxnSpPr>
      <xdr:spPr>
        <a:xfrm>
          <a:off x="14592300" y="15988004"/>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111683</xdr:rowOff>
    </xdr:from>
    <xdr:to>
      <xdr:col>22</xdr:col>
      <xdr:colOff>415925</xdr:colOff>
      <xdr:row>97</xdr:row>
      <xdr:rowOff>41833</xdr:rowOff>
    </xdr:to>
    <xdr:sp macro="" textlink="">
      <xdr:nvSpPr>
        <xdr:cNvPr id="703" name="フローチャート : 判断 702"/>
        <xdr:cNvSpPr/>
      </xdr:nvSpPr>
      <xdr:spPr>
        <a:xfrm>
          <a:off x="15430500" y="1657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32960</xdr:rowOff>
    </xdr:from>
    <xdr:ext cx="534377" cy="259045"/>
    <xdr:sp macro="" textlink="">
      <xdr:nvSpPr>
        <xdr:cNvPr id="704" name="テキスト ボックス 703"/>
        <xdr:cNvSpPr txBox="1"/>
      </xdr:nvSpPr>
      <xdr:spPr>
        <a:xfrm>
          <a:off x="15214111" y="166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167608</xdr:rowOff>
    </xdr:from>
    <xdr:to>
      <xdr:col>21</xdr:col>
      <xdr:colOff>161925</xdr:colOff>
      <xdr:row>93</xdr:row>
      <xdr:rowOff>43154</xdr:rowOff>
    </xdr:to>
    <xdr:cxnSp macro="">
      <xdr:nvCxnSpPr>
        <xdr:cNvPr id="705" name="直線コネクタ 704"/>
        <xdr:cNvCxnSpPr/>
      </xdr:nvCxnSpPr>
      <xdr:spPr>
        <a:xfrm>
          <a:off x="13703300" y="15941008"/>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103245</xdr:rowOff>
    </xdr:from>
    <xdr:to>
      <xdr:col>21</xdr:col>
      <xdr:colOff>212725</xdr:colOff>
      <xdr:row>97</xdr:row>
      <xdr:rowOff>33395</xdr:rowOff>
    </xdr:to>
    <xdr:sp macro="" textlink="">
      <xdr:nvSpPr>
        <xdr:cNvPr id="706" name="フローチャート : 判断 705"/>
        <xdr:cNvSpPr/>
      </xdr:nvSpPr>
      <xdr:spPr>
        <a:xfrm>
          <a:off x="14541500" y="165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24522</xdr:rowOff>
    </xdr:from>
    <xdr:ext cx="534377" cy="259045"/>
    <xdr:sp macro="" textlink="">
      <xdr:nvSpPr>
        <xdr:cNvPr id="707" name="テキスト ボックス 706"/>
        <xdr:cNvSpPr txBox="1"/>
      </xdr:nvSpPr>
      <xdr:spPr>
        <a:xfrm>
          <a:off x="14325111" y="166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136310</xdr:rowOff>
    </xdr:from>
    <xdr:to>
      <xdr:col>19</xdr:col>
      <xdr:colOff>644525</xdr:colOff>
      <xdr:row>92</xdr:row>
      <xdr:rowOff>167608</xdr:rowOff>
    </xdr:to>
    <xdr:cxnSp macro="">
      <xdr:nvCxnSpPr>
        <xdr:cNvPr id="708" name="直線コネクタ 707"/>
        <xdr:cNvCxnSpPr/>
      </xdr:nvCxnSpPr>
      <xdr:spPr>
        <a:xfrm>
          <a:off x="12814300" y="15738260"/>
          <a:ext cx="889000" cy="20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92633</xdr:rowOff>
    </xdr:from>
    <xdr:to>
      <xdr:col>20</xdr:col>
      <xdr:colOff>9525</xdr:colOff>
      <xdr:row>97</xdr:row>
      <xdr:rowOff>22783</xdr:rowOff>
    </xdr:to>
    <xdr:sp macro="" textlink="">
      <xdr:nvSpPr>
        <xdr:cNvPr id="709" name="フローチャート : 判断 708"/>
        <xdr:cNvSpPr/>
      </xdr:nvSpPr>
      <xdr:spPr>
        <a:xfrm>
          <a:off x="13652500" y="1655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13910</xdr:rowOff>
    </xdr:from>
    <xdr:ext cx="534377" cy="259045"/>
    <xdr:sp macro="" textlink="">
      <xdr:nvSpPr>
        <xdr:cNvPr id="710" name="テキスト ボックス 709"/>
        <xdr:cNvSpPr txBox="1"/>
      </xdr:nvSpPr>
      <xdr:spPr>
        <a:xfrm>
          <a:off x="13436111" y="166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60573</xdr:rowOff>
    </xdr:from>
    <xdr:to>
      <xdr:col>18</xdr:col>
      <xdr:colOff>492125</xdr:colOff>
      <xdr:row>96</xdr:row>
      <xdr:rowOff>162173</xdr:rowOff>
    </xdr:to>
    <xdr:sp macro="" textlink="">
      <xdr:nvSpPr>
        <xdr:cNvPr id="711" name="フローチャート : 判断 710"/>
        <xdr:cNvSpPr/>
      </xdr:nvSpPr>
      <xdr:spPr>
        <a:xfrm>
          <a:off x="12763500" y="165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153300</xdr:rowOff>
    </xdr:from>
    <xdr:ext cx="534377" cy="259045"/>
    <xdr:sp macro="" textlink="">
      <xdr:nvSpPr>
        <xdr:cNvPr id="712" name="テキスト ボックス 711"/>
        <xdr:cNvSpPr txBox="1"/>
      </xdr:nvSpPr>
      <xdr:spPr>
        <a:xfrm>
          <a:off x="12547111" y="166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107702</xdr:rowOff>
    </xdr:from>
    <xdr:to>
      <xdr:col>23</xdr:col>
      <xdr:colOff>568325</xdr:colOff>
      <xdr:row>94</xdr:row>
      <xdr:rowOff>37852</xdr:rowOff>
    </xdr:to>
    <xdr:sp macro="" textlink="">
      <xdr:nvSpPr>
        <xdr:cNvPr id="718" name="円/楕円 717"/>
        <xdr:cNvSpPr/>
      </xdr:nvSpPr>
      <xdr:spPr>
        <a:xfrm>
          <a:off x="16268700" y="160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60729</xdr:rowOff>
    </xdr:from>
    <xdr:ext cx="534377" cy="259045"/>
    <xdr:sp macro="" textlink="">
      <xdr:nvSpPr>
        <xdr:cNvPr id="719" name="公債費該当値テキスト"/>
        <xdr:cNvSpPr txBox="1"/>
      </xdr:nvSpPr>
      <xdr:spPr>
        <a:xfrm>
          <a:off x="16370300" y="160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37922</xdr:rowOff>
    </xdr:from>
    <xdr:to>
      <xdr:col>22</xdr:col>
      <xdr:colOff>415925</xdr:colOff>
      <xdr:row>93</xdr:row>
      <xdr:rowOff>139522</xdr:rowOff>
    </xdr:to>
    <xdr:sp macro="" textlink="">
      <xdr:nvSpPr>
        <xdr:cNvPr id="720" name="円/楕円 719"/>
        <xdr:cNvSpPr/>
      </xdr:nvSpPr>
      <xdr:spPr>
        <a:xfrm>
          <a:off x="15430500" y="159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156049</xdr:rowOff>
    </xdr:from>
    <xdr:ext cx="534377" cy="259045"/>
    <xdr:sp macro="" textlink="">
      <xdr:nvSpPr>
        <xdr:cNvPr id="721" name="テキスト ボックス 720"/>
        <xdr:cNvSpPr txBox="1"/>
      </xdr:nvSpPr>
      <xdr:spPr>
        <a:xfrm>
          <a:off x="15214111" y="1575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163804</xdr:rowOff>
    </xdr:from>
    <xdr:to>
      <xdr:col>21</xdr:col>
      <xdr:colOff>212725</xdr:colOff>
      <xdr:row>93</xdr:row>
      <xdr:rowOff>93954</xdr:rowOff>
    </xdr:to>
    <xdr:sp macro="" textlink="">
      <xdr:nvSpPr>
        <xdr:cNvPr id="722" name="円/楕円 721"/>
        <xdr:cNvSpPr/>
      </xdr:nvSpPr>
      <xdr:spPr>
        <a:xfrm>
          <a:off x="14541500" y="159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110481</xdr:rowOff>
    </xdr:from>
    <xdr:ext cx="534377" cy="259045"/>
    <xdr:sp macro="" textlink="">
      <xdr:nvSpPr>
        <xdr:cNvPr id="723" name="テキスト ボックス 722"/>
        <xdr:cNvSpPr txBox="1"/>
      </xdr:nvSpPr>
      <xdr:spPr>
        <a:xfrm>
          <a:off x="14325111" y="157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116808</xdr:rowOff>
    </xdr:from>
    <xdr:to>
      <xdr:col>20</xdr:col>
      <xdr:colOff>9525</xdr:colOff>
      <xdr:row>93</xdr:row>
      <xdr:rowOff>46958</xdr:rowOff>
    </xdr:to>
    <xdr:sp macro="" textlink="">
      <xdr:nvSpPr>
        <xdr:cNvPr id="724" name="円/楕円 723"/>
        <xdr:cNvSpPr/>
      </xdr:nvSpPr>
      <xdr:spPr>
        <a:xfrm>
          <a:off x="13652500" y="158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63485</xdr:rowOff>
    </xdr:from>
    <xdr:ext cx="534377" cy="259045"/>
    <xdr:sp macro="" textlink="">
      <xdr:nvSpPr>
        <xdr:cNvPr id="725" name="テキスト ボックス 724"/>
        <xdr:cNvSpPr txBox="1"/>
      </xdr:nvSpPr>
      <xdr:spPr>
        <a:xfrm>
          <a:off x="13436111" y="156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85510</xdr:rowOff>
    </xdr:from>
    <xdr:to>
      <xdr:col>18</xdr:col>
      <xdr:colOff>492125</xdr:colOff>
      <xdr:row>92</xdr:row>
      <xdr:rowOff>15660</xdr:rowOff>
    </xdr:to>
    <xdr:sp macro="" textlink="">
      <xdr:nvSpPr>
        <xdr:cNvPr id="726" name="円/楕円 725"/>
        <xdr:cNvSpPr/>
      </xdr:nvSpPr>
      <xdr:spPr>
        <a:xfrm>
          <a:off x="12763500" y="1568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32187</xdr:rowOff>
    </xdr:from>
    <xdr:ext cx="534377" cy="259045"/>
    <xdr:sp macro="" textlink="">
      <xdr:nvSpPr>
        <xdr:cNvPr id="727" name="テキスト ボックス 726"/>
        <xdr:cNvSpPr txBox="1"/>
      </xdr:nvSpPr>
      <xdr:spPr>
        <a:xfrm>
          <a:off x="12547111" y="1546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3" name="直線コネクタ 752"/>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6"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7" name="直線コネクタ 756"/>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9"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60" name="フローチャート : 判断 759"/>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2" name="フローチャート : 判断 761"/>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3" name="テキスト ボックス 762"/>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5" name="フローチャート : 判断 764"/>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6" name="テキスト ボックス 765"/>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8" name="フローチャート : 判断 767"/>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9" name="テキスト ボックス 768"/>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70" name="フローチャート : 判断 769"/>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71" name="テキスト ボックス 770"/>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456,445</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消防費については，類似団体の平均と比較して，大幅に高い水準となっているが，本市の喫緊の課題である南海トラフ地震対策を重点的に取り組んでいるものであり，高知県平均も全国平均より高い水準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また，民生費については，性質別と同様に，</a:t>
          </a:r>
          <a:r>
            <a:rPr kumimoji="1" lang="ja-JP" altLang="ja-JP" sz="1300">
              <a:solidFill>
                <a:schemeClr val="dk1"/>
              </a:solidFill>
              <a:effectLst/>
              <a:latin typeface="+mn-lt"/>
              <a:ea typeface="+mn-ea"/>
              <a:cs typeface="+mn-cs"/>
            </a:rPr>
            <a:t>子ども・子育て支援新制度の導入や生活保護費の増加等により，類似団体の平均よりも高い水準で推移している。</a:t>
          </a:r>
          <a:endParaRPr lang="ja-JP" altLang="ja-JP" sz="1300">
            <a:effectLst/>
          </a:endParaRPr>
        </a:p>
        <a:p>
          <a:r>
            <a:rPr kumimoji="1" lang="ja-JP" altLang="ja-JP" sz="1300">
              <a:solidFill>
                <a:schemeClr val="dk1"/>
              </a:solidFill>
              <a:effectLst/>
              <a:latin typeface="+mn-lt"/>
              <a:ea typeface="+mn-ea"/>
              <a:cs typeface="+mn-cs"/>
            </a:rPr>
            <a:t>　公債費においては，年々減少傾向であるものの，類似団体内で一番高い水準となっており，引き続き義務的経費の</a:t>
          </a:r>
          <a:r>
            <a:rPr kumimoji="1" lang="ja-JP" altLang="en-US" sz="1300">
              <a:solidFill>
                <a:schemeClr val="dk1"/>
              </a:solidFill>
              <a:effectLst/>
              <a:latin typeface="+mn-lt"/>
              <a:ea typeface="+mn-ea"/>
              <a:cs typeface="+mn-cs"/>
            </a:rPr>
            <a:t>縮減</a:t>
          </a:r>
          <a:r>
            <a:rPr kumimoji="1" lang="ja-JP" altLang="ja-JP" sz="1300">
              <a:solidFill>
                <a:schemeClr val="dk1"/>
              </a:solidFill>
              <a:effectLst/>
              <a:latin typeface="+mn-lt"/>
              <a:ea typeface="+mn-ea"/>
              <a:cs typeface="+mn-cs"/>
            </a:rPr>
            <a:t>に向けた，投資事業の抑制と計画的な市債の発行を行う。</a:t>
          </a:r>
          <a:endParaRPr lang="ja-JP" altLang="ja-JP" sz="1300">
            <a:effectLst/>
          </a:endParaRPr>
        </a:p>
        <a:p>
          <a:r>
            <a:rPr kumimoji="1" lang="ja-JP" altLang="ja-JP" sz="1300">
              <a:solidFill>
                <a:schemeClr val="dk1"/>
              </a:solidFill>
              <a:effectLst/>
              <a:latin typeface="+mn-lt"/>
              <a:ea typeface="+mn-ea"/>
              <a:cs typeface="+mn-cs"/>
            </a:rPr>
            <a:t>　その他の経費についても，公共施設マネジメントの推進や事務事業の見直し等により可能な限り削減に努める。</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高知市行政改革第１次実施計画に基づく歳入確保及び歳出削減で生み出した剰余金を積極的に積み立てているものの，標準財政規模に対する財政調整基金残高の割合は依然低い水準である。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実質単年度収支については，</a:t>
          </a:r>
          <a:r>
            <a:rPr kumimoji="1" lang="ja-JP" altLang="ja-JP" sz="1100">
              <a:solidFill>
                <a:schemeClr val="dk1"/>
              </a:solidFill>
              <a:effectLst/>
              <a:latin typeface="+mn-lt"/>
              <a:ea typeface="+mn-ea"/>
              <a:cs typeface="+mn-cs"/>
            </a:rPr>
            <a:t>地方債残高の縮減に向けた取組の中で繰上償還を行っている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実質収支よりも高い水準での黒字を確保している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過去の施設建設経費等による多額の公債費負担が要因となり，収益事業，国民宿舎運営事業，駐車場事業の３特別会計が赤字となっているが，その他の会計は黒字を保っている。</a:t>
          </a:r>
          <a:endParaRPr lang="ja-JP" altLang="ja-JP" sz="1400">
            <a:effectLst/>
          </a:endParaRPr>
        </a:p>
        <a:p>
          <a:r>
            <a:rPr kumimoji="1" lang="ja-JP" altLang="ja-JP" sz="1100">
              <a:solidFill>
                <a:schemeClr val="dk1"/>
              </a:solidFill>
              <a:effectLst/>
              <a:latin typeface="+mn-lt"/>
              <a:ea typeface="+mn-ea"/>
              <a:cs typeface="+mn-cs"/>
            </a:rPr>
            <a:t>　収益事業については，平成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年度から指定管理者制度を導入し経費削減を行った。単年度黒字の確保により累積赤字額の圧縮を目指し，今後もミッドナイト競輪の開催などによる売上の増加や経費の削減を図っていく。</a:t>
          </a:r>
          <a:endParaRPr lang="ja-JP" altLang="ja-JP" sz="1400">
            <a:effectLst/>
          </a:endParaRPr>
        </a:p>
        <a:p>
          <a:r>
            <a:rPr kumimoji="1" lang="ja-JP" altLang="ja-JP" sz="1100">
              <a:solidFill>
                <a:schemeClr val="dk1"/>
              </a:solidFill>
              <a:effectLst/>
              <a:latin typeface="+mn-lt"/>
              <a:ea typeface="+mn-ea"/>
              <a:cs typeface="+mn-cs"/>
            </a:rPr>
            <a:t>　駐車場事業については，平成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年度決算から単年度黒字となり，平成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年度で起債償還も終了したことから，累積赤字額は平成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年度に解消される見込みである。</a:t>
          </a:r>
          <a:endParaRPr lang="ja-JP" altLang="ja-JP" sz="1400">
            <a:effectLst/>
          </a:endParaRPr>
        </a:p>
        <a:p>
          <a:r>
            <a:rPr kumimoji="1" lang="ja-JP" altLang="ja-JP" sz="1100">
              <a:solidFill>
                <a:schemeClr val="dk1"/>
              </a:solidFill>
              <a:effectLst/>
              <a:latin typeface="+mn-lt"/>
              <a:ea typeface="+mn-ea"/>
              <a:cs typeface="+mn-cs"/>
            </a:rPr>
            <a:t>　国民宿舎運営事業については，平成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年３月に経営健全化計画を策定し，指定管理者制度の充実などによる経営改善やスポーツ合宿の誘致などによる収入確保に努めている。平成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年４月からの利用料金制導入により，資金不足比率が大幅に高まったが，平成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年間にわたって改築資金の起債元金約</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億円を一般会計から繰り入れることにより，平成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年度には資金不足比率が財政健全化基準を下回る見通しとなっている。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155630197</v>
      </c>
      <c r="BO4" s="409"/>
      <c r="BP4" s="409"/>
      <c r="BQ4" s="409"/>
      <c r="BR4" s="409"/>
      <c r="BS4" s="409"/>
      <c r="BT4" s="409"/>
      <c r="BU4" s="410"/>
      <c r="BV4" s="408">
        <v>150077112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0.9</v>
      </c>
      <c r="CU4" s="586"/>
      <c r="CV4" s="586"/>
      <c r="CW4" s="586"/>
      <c r="CX4" s="586"/>
      <c r="CY4" s="586"/>
      <c r="CZ4" s="586"/>
      <c r="DA4" s="587"/>
      <c r="DB4" s="585">
        <v>0.9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153389142</v>
      </c>
      <c r="BO5" s="414"/>
      <c r="BP5" s="414"/>
      <c r="BQ5" s="414"/>
      <c r="BR5" s="414"/>
      <c r="BS5" s="414"/>
      <c r="BT5" s="414"/>
      <c r="BU5" s="415"/>
      <c r="BV5" s="413">
        <v>146351641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93.8</v>
      </c>
      <c r="CU5" s="384"/>
      <c r="CV5" s="384"/>
      <c r="CW5" s="384"/>
      <c r="CX5" s="384"/>
      <c r="CY5" s="384"/>
      <c r="CZ5" s="384"/>
      <c r="DA5" s="385"/>
      <c r="DB5" s="383">
        <v>93.7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2241055</v>
      </c>
      <c r="BO6" s="414"/>
      <c r="BP6" s="414"/>
      <c r="BQ6" s="414"/>
      <c r="BR6" s="414"/>
      <c r="BS6" s="414"/>
      <c r="BT6" s="414"/>
      <c r="BU6" s="415"/>
      <c r="BV6" s="413">
        <v>3725471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v>
      </c>
      <c r="CU6" s="560"/>
      <c r="CV6" s="560"/>
      <c r="CW6" s="560"/>
      <c r="CX6" s="560"/>
      <c r="CY6" s="560"/>
      <c r="CZ6" s="560"/>
      <c r="DA6" s="561"/>
      <c r="DB6" s="559">
        <v>101.8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1495956</v>
      </c>
      <c r="BO7" s="414"/>
      <c r="BP7" s="414"/>
      <c r="BQ7" s="414"/>
      <c r="BR7" s="414"/>
      <c r="BS7" s="414"/>
      <c r="BT7" s="414"/>
      <c r="BU7" s="415"/>
      <c r="BV7" s="413">
        <v>2951950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81991928</v>
      </c>
      <c r="CU7" s="414"/>
      <c r="CV7" s="414"/>
      <c r="CW7" s="414"/>
      <c r="CX7" s="414"/>
      <c r="CY7" s="414"/>
      <c r="CZ7" s="414"/>
      <c r="DA7" s="415"/>
      <c r="DB7" s="413">
        <v>83155998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745099</v>
      </c>
      <c r="BO8" s="414"/>
      <c r="BP8" s="414"/>
      <c r="BQ8" s="414"/>
      <c r="BR8" s="414"/>
      <c r="BS8" s="414"/>
      <c r="BT8" s="414"/>
      <c r="BU8" s="415"/>
      <c r="BV8" s="413">
        <v>773521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0.56999999999999995</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337190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-28422</v>
      </c>
      <c r="BO9" s="414"/>
      <c r="BP9" s="414"/>
      <c r="BQ9" s="414"/>
      <c r="BR9" s="414"/>
      <c r="BS9" s="414"/>
      <c r="BT9" s="414"/>
      <c r="BU9" s="415"/>
      <c r="BV9" s="413">
        <v>45369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23.9</v>
      </c>
      <c r="CU9" s="384"/>
      <c r="CV9" s="384"/>
      <c r="CW9" s="384"/>
      <c r="CX9" s="384"/>
      <c r="CY9" s="384"/>
      <c r="CZ9" s="384"/>
      <c r="DA9" s="385"/>
      <c r="DB9" s="383">
        <v>24.8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343393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804</v>
      </c>
      <c r="BO10" s="414"/>
      <c r="BP10" s="414"/>
      <c r="BQ10" s="414"/>
      <c r="BR10" s="414"/>
      <c r="BS10" s="414"/>
      <c r="BT10" s="414"/>
      <c r="BU10" s="415"/>
      <c r="BV10" s="413">
        <v>731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833329</v>
      </c>
      <c r="BO11" s="414"/>
      <c r="BP11" s="414"/>
      <c r="BQ11" s="414"/>
      <c r="BR11" s="414"/>
      <c r="BS11" s="414"/>
      <c r="BT11" s="414"/>
      <c r="BU11" s="415"/>
      <c r="BV11" s="413">
        <v>598990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336052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334542</v>
      </c>
      <c r="S13" s="515"/>
      <c r="T13" s="515"/>
      <c r="U13" s="515"/>
      <c r="V13" s="516"/>
      <c r="W13" s="502" t="s">
        <v>120</v>
      </c>
      <c r="X13" s="426"/>
      <c r="Y13" s="426"/>
      <c r="Z13" s="426"/>
      <c r="AA13" s="426"/>
      <c r="AB13" s="427"/>
      <c r="AC13" s="389">
        <v>4540</v>
      </c>
      <c r="AD13" s="390"/>
      <c r="AE13" s="390"/>
      <c r="AF13" s="390"/>
      <c r="AG13" s="391"/>
      <c r="AH13" s="389">
        <v>5648</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805711</v>
      </c>
      <c r="BO13" s="414"/>
      <c r="BP13" s="414"/>
      <c r="BQ13" s="414"/>
      <c r="BR13" s="414"/>
      <c r="BS13" s="414"/>
      <c r="BT13" s="414"/>
      <c r="BU13" s="415"/>
      <c r="BV13" s="413">
        <v>645090</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15</v>
      </c>
      <c r="CU13" s="384"/>
      <c r="CV13" s="384"/>
      <c r="CW13" s="384"/>
      <c r="CX13" s="384"/>
      <c r="CY13" s="384"/>
      <c r="CZ13" s="384"/>
      <c r="DA13" s="385"/>
      <c r="DB13" s="383">
        <v>15.5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337412</v>
      </c>
      <c r="S14" s="515"/>
      <c r="T14" s="515"/>
      <c r="U14" s="515"/>
      <c r="V14" s="516"/>
      <c r="W14" s="517"/>
      <c r="X14" s="429"/>
      <c r="Y14" s="429"/>
      <c r="Z14" s="429"/>
      <c r="AA14" s="429"/>
      <c r="AB14" s="430"/>
      <c r="AC14" s="507">
        <v>3.3</v>
      </c>
      <c r="AD14" s="508"/>
      <c r="AE14" s="508"/>
      <c r="AF14" s="508"/>
      <c r="AG14" s="509"/>
      <c r="AH14" s="507">
        <v>3.5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165.4</v>
      </c>
      <c r="CU14" s="486"/>
      <c r="CV14" s="486"/>
      <c r="CW14" s="486"/>
      <c r="CX14" s="486"/>
      <c r="CY14" s="486"/>
      <c r="CZ14" s="486"/>
      <c r="DA14" s="487"/>
      <c r="DB14" s="518">
        <v>174.9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335941</v>
      </c>
      <c r="S15" s="515"/>
      <c r="T15" s="515"/>
      <c r="U15" s="515"/>
      <c r="V15" s="516"/>
      <c r="W15" s="502" t="s">
        <v>126</v>
      </c>
      <c r="X15" s="426"/>
      <c r="Y15" s="426"/>
      <c r="Z15" s="426"/>
      <c r="AA15" s="426"/>
      <c r="AB15" s="427"/>
      <c r="AC15" s="389">
        <v>22211</v>
      </c>
      <c r="AD15" s="390"/>
      <c r="AE15" s="390"/>
      <c r="AF15" s="390"/>
      <c r="AG15" s="391"/>
      <c r="AH15" s="389">
        <v>27333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38056377</v>
      </c>
      <c r="BO15" s="409"/>
      <c r="BP15" s="409"/>
      <c r="BQ15" s="409"/>
      <c r="BR15" s="409"/>
      <c r="BS15" s="409"/>
      <c r="BT15" s="409"/>
      <c r="BU15" s="410"/>
      <c r="BV15" s="408">
        <v>36123899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16</v>
      </c>
      <c r="AD16" s="508"/>
      <c r="AE16" s="508"/>
      <c r="AF16" s="508"/>
      <c r="AG16" s="509"/>
      <c r="AH16" s="507">
        <v>17.2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64183055</v>
      </c>
      <c r="BO16" s="414"/>
      <c r="BP16" s="414"/>
      <c r="BQ16" s="414"/>
      <c r="BR16" s="414"/>
      <c r="BS16" s="414"/>
      <c r="BT16" s="414"/>
      <c r="BU16" s="415"/>
      <c r="BV16" s="413">
        <v>64261360</v>
      </c>
      <c r="BW16" s="414"/>
      <c r="BX16" s="414"/>
      <c r="BY16" s="414"/>
      <c r="BZ16" s="414"/>
      <c r="CA16" s="414"/>
      <c r="CB16" s="414"/>
      <c r="CC16" s="415"/>
      <c r="CD16" s="152"/>
      <c r="CE16" s="411" t="s">
        <v>132</v>
      </c>
      <c r="CF16" s="411"/>
      <c r="CG16" s="411"/>
      <c r="CH16" s="411"/>
      <c r="CI16" s="411"/>
      <c r="CJ16" s="411"/>
      <c r="CK16" s="411"/>
      <c r="CL16" s="411"/>
      <c r="CM16" s="411"/>
      <c r="CN16" s="411"/>
      <c r="CO16" s="411"/>
      <c r="CP16" s="411"/>
      <c r="CQ16" s="411"/>
      <c r="CR16" s="411"/>
      <c r="CS16" s="412"/>
      <c r="CT16" s="383">
        <v>336.3</v>
      </c>
      <c r="CU16" s="384"/>
      <c r="CV16" s="384"/>
      <c r="CW16" s="384"/>
      <c r="CX16" s="384"/>
      <c r="CY16" s="384"/>
      <c r="CZ16" s="384"/>
      <c r="DA16" s="385"/>
      <c r="DB16" s="383">
        <v>401.5</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130</v>
      </c>
      <c r="S17" s="500"/>
      <c r="T17" s="500"/>
      <c r="U17" s="500"/>
      <c r="V17" s="501"/>
      <c r="W17" s="502" t="s">
        <v>134</v>
      </c>
      <c r="X17" s="426"/>
      <c r="Y17" s="426"/>
      <c r="Z17" s="426"/>
      <c r="AA17" s="426"/>
      <c r="AB17" s="427"/>
      <c r="AC17" s="389">
        <v>112110</v>
      </c>
      <c r="AD17" s="390"/>
      <c r="AE17" s="390"/>
      <c r="AF17" s="390"/>
      <c r="AG17" s="391"/>
      <c r="AH17" s="389">
        <v>122588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48751719</v>
      </c>
      <c r="BO17" s="414"/>
      <c r="BP17" s="414"/>
      <c r="BQ17" s="414"/>
      <c r="BR17" s="414"/>
      <c r="BS17" s="414"/>
      <c r="BT17" s="414"/>
      <c r="BU17" s="415"/>
      <c r="BV17" s="413">
        <v>46751279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308.99</v>
      </c>
      <c r="M18" s="478"/>
      <c r="N18" s="478"/>
      <c r="O18" s="478"/>
      <c r="P18" s="478"/>
      <c r="Q18" s="478"/>
      <c r="R18" s="479"/>
      <c r="S18" s="479"/>
      <c r="T18" s="479"/>
      <c r="U18" s="479"/>
      <c r="V18" s="480"/>
      <c r="W18" s="494"/>
      <c r="X18" s="495"/>
      <c r="Y18" s="495"/>
      <c r="Z18" s="495"/>
      <c r="AA18" s="495"/>
      <c r="AB18" s="503"/>
      <c r="AC18" s="377">
        <v>80.7</v>
      </c>
      <c r="AD18" s="378"/>
      <c r="AE18" s="378"/>
      <c r="AF18" s="378"/>
      <c r="AG18" s="481"/>
      <c r="AH18" s="377">
        <v>76.900000000000006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80976395</v>
      </c>
      <c r="BO18" s="414"/>
      <c r="BP18" s="414"/>
      <c r="BQ18" s="414"/>
      <c r="BR18" s="414"/>
      <c r="BS18" s="414"/>
      <c r="BT18" s="414"/>
      <c r="BU18" s="415"/>
      <c r="BV18" s="413">
        <v>81526473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1091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90750069</v>
      </c>
      <c r="BO19" s="414"/>
      <c r="BP19" s="414"/>
      <c r="BQ19" s="414"/>
      <c r="BR19" s="414"/>
      <c r="BS19" s="414"/>
      <c r="BT19" s="414"/>
      <c r="BU19" s="415"/>
      <c r="BV19" s="413">
        <v>92970200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153594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193298661</v>
      </c>
      <c r="BO23" s="414"/>
      <c r="BP23" s="414"/>
      <c r="BQ23" s="414"/>
      <c r="BR23" s="414"/>
      <c r="BS23" s="414"/>
      <c r="BT23" s="414"/>
      <c r="BU23" s="415"/>
      <c r="BV23" s="413">
        <v>196407121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9675</v>
      </c>
      <c r="R24" s="390"/>
      <c r="S24" s="390"/>
      <c r="T24" s="390"/>
      <c r="U24" s="390"/>
      <c r="V24" s="391"/>
      <c r="W24" s="455"/>
      <c r="X24" s="446"/>
      <c r="Y24" s="447"/>
      <c r="Z24" s="386" t="s">
        <v>150</v>
      </c>
      <c r="AA24" s="387"/>
      <c r="AB24" s="387"/>
      <c r="AC24" s="387"/>
      <c r="AD24" s="387"/>
      <c r="AE24" s="387"/>
      <c r="AF24" s="387"/>
      <c r="AG24" s="388"/>
      <c r="AH24" s="389">
        <v>2317</v>
      </c>
      <c r="AI24" s="390"/>
      <c r="AJ24" s="390"/>
      <c r="AK24" s="390"/>
      <c r="AL24" s="391"/>
      <c r="AM24" s="389">
        <v>7317086</v>
      </c>
      <c r="AN24" s="390"/>
      <c r="AO24" s="390"/>
      <c r="AP24" s="390"/>
      <c r="AQ24" s="390"/>
      <c r="AR24" s="391"/>
      <c r="AS24" s="389">
        <v>3158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119241806</v>
      </c>
      <c r="BO24" s="414"/>
      <c r="BP24" s="414"/>
      <c r="BQ24" s="414"/>
      <c r="BR24" s="414"/>
      <c r="BS24" s="414"/>
      <c r="BT24" s="414"/>
      <c r="BU24" s="415"/>
      <c r="BV24" s="413">
        <v>119435401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8227</v>
      </c>
      <c r="R25" s="390"/>
      <c r="S25" s="390"/>
      <c r="T25" s="390"/>
      <c r="U25" s="390"/>
      <c r="V25" s="391"/>
      <c r="W25" s="455"/>
      <c r="X25" s="446"/>
      <c r="Y25" s="447"/>
      <c r="Z25" s="386" t="s">
        <v>153</v>
      </c>
      <c r="AA25" s="387"/>
      <c r="AB25" s="387"/>
      <c r="AC25" s="387"/>
      <c r="AD25" s="387"/>
      <c r="AE25" s="387"/>
      <c r="AF25" s="387"/>
      <c r="AG25" s="388"/>
      <c r="AH25" s="389">
        <v>373</v>
      </c>
      <c r="AI25" s="390"/>
      <c r="AJ25" s="390"/>
      <c r="AK25" s="390"/>
      <c r="AL25" s="391"/>
      <c r="AM25" s="389">
        <v>1120492</v>
      </c>
      <c r="AN25" s="390"/>
      <c r="AO25" s="390"/>
      <c r="AP25" s="390"/>
      <c r="AQ25" s="390"/>
      <c r="AR25" s="391"/>
      <c r="AS25" s="389">
        <v>3004</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4653550</v>
      </c>
      <c r="BO25" s="409"/>
      <c r="BP25" s="409"/>
      <c r="BQ25" s="409"/>
      <c r="BR25" s="409"/>
      <c r="BS25" s="409"/>
      <c r="BT25" s="409"/>
      <c r="BU25" s="410"/>
      <c r="BV25" s="408">
        <v>5895426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6831</v>
      </c>
      <c r="R26" s="390"/>
      <c r="S26" s="390"/>
      <c r="T26" s="390"/>
      <c r="U26" s="390"/>
      <c r="V26" s="391"/>
      <c r="W26" s="455"/>
      <c r="X26" s="446"/>
      <c r="Y26" s="447"/>
      <c r="Z26" s="386" t="s">
        <v>156</v>
      </c>
      <c r="AA26" s="468"/>
      <c r="AB26" s="468"/>
      <c r="AC26" s="468"/>
      <c r="AD26" s="468"/>
      <c r="AE26" s="468"/>
      <c r="AF26" s="468"/>
      <c r="AG26" s="469"/>
      <c r="AH26" s="389">
        <v>252</v>
      </c>
      <c r="AI26" s="390"/>
      <c r="AJ26" s="390"/>
      <c r="AK26" s="390"/>
      <c r="AL26" s="391"/>
      <c r="AM26" s="389">
        <v>785988</v>
      </c>
      <c r="AN26" s="390"/>
      <c r="AO26" s="390"/>
      <c r="AP26" s="390"/>
      <c r="AQ26" s="390"/>
      <c r="AR26" s="391"/>
      <c r="AS26" s="389">
        <v>3119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6780</v>
      </c>
      <c r="R27" s="390"/>
      <c r="S27" s="390"/>
      <c r="T27" s="390"/>
      <c r="U27" s="390"/>
      <c r="V27" s="391"/>
      <c r="W27" s="455"/>
      <c r="X27" s="446"/>
      <c r="Y27" s="447"/>
      <c r="Z27" s="386" t="s">
        <v>159</v>
      </c>
      <c r="AA27" s="387"/>
      <c r="AB27" s="387"/>
      <c r="AC27" s="387"/>
      <c r="AD27" s="387"/>
      <c r="AE27" s="387"/>
      <c r="AF27" s="387"/>
      <c r="AG27" s="388"/>
      <c r="AH27" s="389">
        <v>92</v>
      </c>
      <c r="AI27" s="390"/>
      <c r="AJ27" s="390"/>
      <c r="AK27" s="390"/>
      <c r="AL27" s="391"/>
      <c r="AM27" s="389">
        <v>356236</v>
      </c>
      <c r="AN27" s="390"/>
      <c r="AO27" s="390"/>
      <c r="AP27" s="390"/>
      <c r="AQ27" s="390"/>
      <c r="AR27" s="391"/>
      <c r="AS27" s="389">
        <v>3872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2704187</v>
      </c>
      <c r="BO27" s="417"/>
      <c r="BP27" s="417"/>
      <c r="BQ27" s="417"/>
      <c r="BR27" s="417"/>
      <c r="BS27" s="417"/>
      <c r="BT27" s="417"/>
      <c r="BU27" s="418"/>
      <c r="BV27" s="416">
        <v>2703770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6150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3337576</v>
      </c>
      <c r="BO28" s="409"/>
      <c r="BP28" s="409"/>
      <c r="BQ28" s="409"/>
      <c r="BR28" s="409"/>
      <c r="BS28" s="409"/>
      <c r="BT28" s="409"/>
      <c r="BU28" s="410"/>
      <c r="BV28" s="408">
        <v>3036772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32</v>
      </c>
      <c r="M29" s="390"/>
      <c r="N29" s="390"/>
      <c r="O29" s="390"/>
      <c r="P29" s="391"/>
      <c r="Q29" s="389">
        <v>5850</v>
      </c>
      <c r="R29" s="390"/>
      <c r="S29" s="390"/>
      <c r="T29" s="390"/>
      <c r="U29" s="390"/>
      <c r="V29" s="391"/>
      <c r="W29" s="456"/>
      <c r="X29" s="457"/>
      <c r="Y29" s="458"/>
      <c r="Z29" s="386" t="s">
        <v>166</v>
      </c>
      <c r="AA29" s="387"/>
      <c r="AB29" s="387"/>
      <c r="AC29" s="387"/>
      <c r="AD29" s="387"/>
      <c r="AE29" s="387"/>
      <c r="AF29" s="387"/>
      <c r="AG29" s="388"/>
      <c r="AH29" s="389">
        <v>2409</v>
      </c>
      <c r="AI29" s="390"/>
      <c r="AJ29" s="390"/>
      <c r="AK29" s="390"/>
      <c r="AL29" s="391"/>
      <c r="AM29" s="389">
        <v>7673322</v>
      </c>
      <c r="AN29" s="390"/>
      <c r="AO29" s="390"/>
      <c r="AP29" s="390"/>
      <c r="AQ29" s="390"/>
      <c r="AR29" s="391"/>
      <c r="AS29" s="389">
        <v>3185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2452472</v>
      </c>
      <c r="BO29" s="414"/>
      <c r="BP29" s="414"/>
      <c r="BQ29" s="414"/>
      <c r="BR29" s="414"/>
      <c r="BS29" s="414"/>
      <c r="BT29" s="414"/>
      <c r="BU29" s="415"/>
      <c r="BV29" s="413">
        <v>2349576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9858585</v>
      </c>
      <c r="BO30" s="417"/>
      <c r="BP30" s="417"/>
      <c r="BQ30" s="417"/>
      <c r="BR30" s="417"/>
      <c r="BS30" s="417"/>
      <c r="BT30" s="417"/>
      <c r="BU30" s="418"/>
      <c r="BV30" s="416">
        <v>9085267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IF('各会計、関係団体の財政状況及び健全化判断比率'!B35="","",'各会計、関係団体の財政状況及び健全化判断比率'!B35)</f>
        <v>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17</v>
      </c>
      <c r="BX34" s="373"/>
      <c r="BY34" s="372" t="str">
        <f>IF('各会計、関係団体の財政状況及び健全化判断比率'!B68="","",'各会計、関係団体の財政状況及び健全化判断比率'!B68)</f>
        <v>こうち人づくり広域連合（一般会計）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高知市文化振興事業団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へき地診療所事業特別会計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収益事業特別会計</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IF('各会計、関係団体の財政状況及び健全化判断比率'!B34="","",'各会計、関係団体の財政状況及び健全化判断比率'!B34)</f>
        <v>公共下水道事業会計</v>
      </c>
      <c r="AP35" s="372"/>
      <c r="AQ35" s="372"/>
      <c r="AR35" s="372"/>
      <c r="AS35" s="372"/>
      <c r="AT35" s="372"/>
      <c r="AU35" s="372"/>
      <c r="AV35" s="372"/>
      <c r="AW35" s="372"/>
      <c r="AX35" s="372"/>
      <c r="AY35" s="372"/>
      <c r="AZ35" s="372"/>
      <c r="BA35" s="372"/>
      <c r="BB35" s="372"/>
      <c r="BC35" s="372"/>
      <c r="BD35" s="165"/>
      <c r="BE35" s="373">
        <f t="shared" ref="BE35:BE43" si="1">IF(BG35="","",BE34+1)</f>
        <v>14</v>
      </c>
      <c r="BF35" s="373"/>
      <c r="BG35" s="372" t="str">
        <f>IF('各会計、関係団体の財政状況及び健全化判断比率'!B36="","",'各会計、関係団体の財政状況及び健全化判断比率'!B36)</f>
        <v>国民宿舎運営事業特別会計</v>
      </c>
      <c r="BH35" s="372"/>
      <c r="BI35" s="372"/>
      <c r="BJ35" s="372"/>
      <c r="BK35" s="372"/>
      <c r="BL35" s="372"/>
      <c r="BM35" s="372"/>
      <c r="BN35" s="372"/>
      <c r="BO35" s="372"/>
      <c r="BP35" s="372"/>
      <c r="BQ35" s="372"/>
      <c r="BR35" s="372"/>
      <c r="BS35" s="372"/>
      <c r="BT35" s="372"/>
      <c r="BU35" s="372"/>
      <c r="BV35" s="165"/>
      <c r="BW35" s="373">
        <f t="shared" ref="BW35:BW43" si="2">IF(BY35="","",BW34+1)</f>
        <v>18</v>
      </c>
      <c r="BX35" s="373"/>
      <c r="BY35" s="372" t="str">
        <f>IF('各会計、関係団体の財政状況及び健全化判断比率'!B69="","",'各会計、関係団体の財政状況及び健全化判断比率'!B69)</f>
        <v>高知県・高知市病院企業団（病院企業会計）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高知市環境事業公社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住宅新築資金等貸付事業特別会計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15</v>
      </c>
      <c r="BF36" s="373"/>
      <c r="BG36" s="372" t="str">
        <f>IF('各会計、関係団体の財政状況及び健全化判断比率'!B37="","",'各会計、関係団体の財政状況及び健全化判断比率'!B37)</f>
        <v>農業集落排水事業特別会計</v>
      </c>
      <c r="BH36" s="372"/>
      <c r="BI36" s="372"/>
      <c r="BJ36" s="372"/>
      <c r="BK36" s="372"/>
      <c r="BL36" s="372"/>
      <c r="BM36" s="372"/>
      <c r="BN36" s="372"/>
      <c r="BO36" s="372"/>
      <c r="BP36" s="372"/>
      <c r="BQ36" s="372"/>
      <c r="BR36" s="372"/>
      <c r="BS36" s="372"/>
      <c r="BT36" s="372"/>
      <c r="BU36" s="372"/>
      <c r="BV36" s="165"/>
      <c r="BW36" s="373">
        <f t="shared" si="2"/>
        <v>19</v>
      </c>
      <c r="BX36" s="373"/>
      <c r="BY36" s="372" t="str">
        <f>IF('各会計、関係団体の財政状況及び健全化判断比率'!B70="","",'各会計、関係団体の財政状況及び健全化判断比率'!B70)</f>
        <v>高知県広域食肉センター事務組合（一般会計）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高知市学校給食会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母子父子寡婦福祉資金貸付事業特別会計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介護保険事業特別会計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16</v>
      </c>
      <c r="BF37" s="373"/>
      <c r="BG37" s="372" t="str">
        <f>IF('各会計、関係団体の財政状況及び健全化判断比率'!B38="","",'各会計、関係団体の財政状況及び健全化判断比率'!B38)</f>
        <v>産業立地推進事業特別会計</v>
      </c>
      <c r="BH37" s="372"/>
      <c r="BI37" s="372"/>
      <c r="BJ37" s="372"/>
      <c r="BK37" s="372"/>
      <c r="BL37" s="372"/>
      <c r="BM37" s="372"/>
      <c r="BN37" s="372"/>
      <c r="BO37" s="372"/>
      <c r="BP37" s="372"/>
      <c r="BQ37" s="372"/>
      <c r="BR37" s="372"/>
      <c r="BS37" s="372"/>
      <c r="BT37" s="372"/>
      <c r="BU37" s="372"/>
      <c r="BV37" s="165"/>
      <c r="BW37" s="373">
        <f t="shared" si="2"/>
        <v>20</v>
      </c>
      <c r="BX37" s="373"/>
      <c r="BY37" s="372" t="str">
        <f>IF('各会計、関係団体の財政状況及び健全化判断比率'!B71="","",'各会計、関係団体の財政状況及び健全化判断比率'!B71)</f>
        <v>高知県後期高齢者医療広域連合（一般会計）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高知市都市整備公社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土地区画整理事業清算金特別会計</v>
      </c>
      <c r="F38" s="372"/>
      <c r="G38" s="372"/>
      <c r="H38" s="372"/>
      <c r="I38" s="372"/>
      <c r="J38" s="372"/>
      <c r="K38" s="372"/>
      <c r="L38" s="372"/>
      <c r="M38" s="372"/>
      <c r="N38" s="372"/>
      <c r="O38" s="372"/>
      <c r="P38" s="372"/>
      <c r="Q38" s="372"/>
      <c r="R38" s="372"/>
      <c r="S38" s="372"/>
      <c r="T38" s="165"/>
      <c r="U38" s="373">
        <f t="shared" si="4"/>
        <v>10</v>
      </c>
      <c r="V38" s="373"/>
      <c r="W38" s="372" t="str">
        <f>IF('各会計、関係団体の財政状況及び健全化判断比率'!B32="","",'各会計、関係団体の財政状況及び健全化判断比率'!B32)</f>
        <v>後期高齢者医療事業特別会計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21</v>
      </c>
      <c r="BX38" s="373"/>
      <c r="BY38" s="372" t="str">
        <f>IF('各会計、関係団体の財政状況及び健全化判断比率'!B72="","",'各会計、関係団体の財政状況及び健全化判断比率'!B72)</f>
        <v>高知県後期高齢者医療広域連合（後期高齢者医療特別会計）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f t="shared" si="3"/>
        <v>27</v>
      </c>
      <c r="CP38" s="373"/>
      <c r="CQ38" s="372" t="str">
        <f>IF('各会計、関係団体の財政状況及び健全化判断比率'!BS11="","",'各会計、関係団体の財政状況及び健全化判断比率'!BS11)</f>
        <v>こうち男女共同参画社会づくり財団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22</v>
      </c>
      <c r="BX39" s="373"/>
      <c r="BY39" s="372" t="str">
        <f>IF('各会計、関係団体の財政状況及び健全化判断比率'!B73="","",'各会計、関係団体の財政状況及び健全化判断比率'!B73)</f>
        <v>高知県競馬組合（収益事業会計）</v>
      </c>
      <c r="BZ39" s="372"/>
      <c r="CA39" s="372"/>
      <c r="CB39" s="372"/>
      <c r="CC39" s="372"/>
      <c r="CD39" s="372"/>
      <c r="CE39" s="372"/>
      <c r="CF39" s="372"/>
      <c r="CG39" s="372"/>
      <c r="CH39" s="372"/>
      <c r="CI39" s="372"/>
      <c r="CJ39" s="372"/>
      <c r="CK39" s="372"/>
      <c r="CL39" s="372"/>
      <c r="CM39" s="372"/>
      <c r="CN39" s="165"/>
      <c r="CO39" s="373">
        <f t="shared" si="3"/>
        <v>28</v>
      </c>
      <c r="CP39" s="373"/>
      <c r="CQ39" s="372" t="str">
        <f>IF('各会計、関係団体の財政状況及び健全化判断比率'!BS12="","",'各会計、関係団体の財政状況及び健全化判断比率'!BS12)</f>
        <v>高知市スポーツ振興事業団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29</v>
      </c>
      <c r="CP40" s="373"/>
      <c r="CQ40" s="372" t="str">
        <f>IF('各会計、関係団体の財政状況及び健全化判断比率'!BS13="","",'各会計、関係団体の財政状況及び健全化判断比率'!BS13)</f>
        <v>高知県観光コンベンション協会</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30</v>
      </c>
      <c r="CP41" s="373"/>
      <c r="CQ41" s="372" t="str">
        <f>IF('各会計、関係団体の財政状況及び健全化判断比率'!BS14="","",'各会計、関係団体の財政状況及び健全化判断比率'!BS14)</f>
        <v>高知県魚さい加工公社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31</v>
      </c>
      <c r="CP42" s="373"/>
      <c r="CQ42" s="372" t="str">
        <f>IF('各会計、関係団体の財政状況及び健全化判断比率'!BS15="","",'各会計、関係団体の財政状況及び健全化判断比率'!BS15)</f>
        <v>土佐山内記念財団</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32</v>
      </c>
      <c r="CP43" s="373"/>
      <c r="CQ43" s="372" t="str">
        <f>IF('各会計、関係団体の財政状況及び健全化判断比率'!BS16="","",'各会計、関係団体の財政状況及び健全化判断比率'!BS16)</f>
        <v>高知勤労者福祉サービスセンター</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t="s">
        <v>527</v>
      </c>
      <c r="G34" s="33" t="s">
        <v>528</v>
      </c>
      <c r="H34" s="33" t="s">
        <v>529</v>
      </c>
      <c r="I34" s="33" t="s">
        <v>530</v>
      </c>
      <c r="J34" s="34" t="s">
        <v>531</v>
      </c>
      <c r="K34" s="22"/>
      <c r="L34" s="22"/>
      <c r="M34" s="22"/>
      <c r="N34" s="22"/>
      <c r="O34" s="22"/>
      <c r="P34" s="22"/>
    </row>
    <row r="35" spans="1:16" ht="39" customHeight="1">
      <c r="A35" s="22"/>
      <c r="B35" s="35"/>
      <c r="C35" s="1175" t="s">
        <v>532</v>
      </c>
      <c r="D35" s="1176"/>
      <c r="E35" s="1177"/>
      <c r="F35" s="36" t="s">
        <v>533</v>
      </c>
      <c r="G35" s="37" t="s">
        <v>534</v>
      </c>
      <c r="H35" s="37" t="s">
        <v>535</v>
      </c>
      <c r="I35" s="37" t="s">
        <v>536</v>
      </c>
      <c r="J35" s="38" t="s">
        <v>537</v>
      </c>
      <c r="K35" s="22"/>
      <c r="L35" s="22"/>
      <c r="M35" s="22"/>
      <c r="N35" s="22"/>
      <c r="O35" s="22"/>
      <c r="P35" s="22"/>
    </row>
    <row r="36" spans="1:16" ht="39" customHeight="1">
      <c r="A36" s="22"/>
      <c r="B36" s="35"/>
      <c r="C36" s="1175" t="s">
        <v>538</v>
      </c>
      <c r="D36" s="1176"/>
      <c r="E36" s="1177"/>
      <c r="F36" s="36" t="s">
        <v>539</v>
      </c>
      <c r="G36" s="37" t="s">
        <v>540</v>
      </c>
      <c r="H36" s="37" t="s">
        <v>541</v>
      </c>
      <c r="I36" s="37" t="s">
        <v>542</v>
      </c>
      <c r="J36" s="38" t="s">
        <v>543</v>
      </c>
      <c r="K36" s="22"/>
      <c r="L36" s="22"/>
      <c r="M36" s="22"/>
      <c r="N36" s="22"/>
      <c r="O36" s="22"/>
      <c r="P36" s="22"/>
    </row>
    <row r="37" spans="1:16" ht="39" customHeight="1">
      <c r="A37" s="22"/>
      <c r="B37" s="35"/>
      <c r="C37" s="1175" t="s">
        <v>544</v>
      </c>
      <c r="D37" s="1176"/>
      <c r="E37" s="1177"/>
      <c r="F37" s="36">
        <v>8.4600000000000009</v>
      </c>
      <c r="G37" s="37">
        <v>9.02</v>
      </c>
      <c r="H37" s="37">
        <v>10.55</v>
      </c>
      <c r="I37" s="37">
        <v>11.37</v>
      </c>
      <c r="J37" s="38">
        <v>12.72</v>
      </c>
      <c r="K37" s="22"/>
      <c r="L37" s="22"/>
      <c r="M37" s="22"/>
      <c r="N37" s="22"/>
      <c r="O37" s="22"/>
      <c r="P37" s="22"/>
    </row>
    <row r="38" spans="1:16" ht="39" customHeight="1">
      <c r="A38" s="22"/>
      <c r="B38" s="35"/>
      <c r="C38" s="1175" t="s">
        <v>545</v>
      </c>
      <c r="D38" s="1176"/>
      <c r="E38" s="1177"/>
      <c r="F38" s="36">
        <v>0.65</v>
      </c>
      <c r="G38" s="37">
        <v>0.67</v>
      </c>
      <c r="H38" s="37">
        <v>0.82</v>
      </c>
      <c r="I38" s="37">
        <v>0.8</v>
      </c>
      <c r="J38" s="38">
        <v>0.9</v>
      </c>
      <c r="K38" s="22"/>
      <c r="L38" s="22"/>
      <c r="M38" s="22"/>
      <c r="N38" s="22"/>
      <c r="O38" s="22"/>
      <c r="P38" s="22"/>
    </row>
    <row r="39" spans="1:16" ht="39" customHeight="1">
      <c r="A39" s="22"/>
      <c r="B39" s="35"/>
      <c r="C39" s="1175" t="s">
        <v>546</v>
      </c>
      <c r="D39" s="1176"/>
      <c r="E39" s="1177"/>
      <c r="F39" s="36">
        <v>0.72</v>
      </c>
      <c r="G39" s="37">
        <v>0.45</v>
      </c>
      <c r="H39" s="37">
        <v>0.65</v>
      </c>
      <c r="I39" s="37">
        <v>0.51</v>
      </c>
      <c r="J39" s="38">
        <v>0.41</v>
      </c>
      <c r="K39" s="22"/>
      <c r="L39" s="22"/>
      <c r="M39" s="22"/>
      <c r="N39" s="22"/>
      <c r="O39" s="22"/>
      <c r="P39" s="22"/>
    </row>
    <row r="40" spans="1:16" ht="39" customHeight="1">
      <c r="A40" s="22"/>
      <c r="B40" s="35"/>
      <c r="C40" s="1175" t="s">
        <v>547</v>
      </c>
      <c r="D40" s="1176"/>
      <c r="E40" s="1177"/>
      <c r="F40" s="36">
        <v>0.03</v>
      </c>
      <c r="G40" s="37">
        <v>0.33</v>
      </c>
      <c r="H40" s="37">
        <v>0.28999999999999998</v>
      </c>
      <c r="I40" s="37">
        <v>0.41</v>
      </c>
      <c r="J40" s="38">
        <v>0.32</v>
      </c>
      <c r="K40" s="22"/>
      <c r="L40" s="22"/>
      <c r="M40" s="22"/>
      <c r="N40" s="22"/>
      <c r="O40" s="22"/>
      <c r="P40" s="22"/>
    </row>
    <row r="41" spans="1:16" ht="39" customHeight="1">
      <c r="A41" s="22"/>
      <c r="B41" s="35"/>
      <c r="C41" s="1175" t="s">
        <v>548</v>
      </c>
      <c r="D41" s="1176"/>
      <c r="E41" s="1177"/>
      <c r="F41" s="36">
        <v>0.14000000000000001</v>
      </c>
      <c r="G41" s="37">
        <v>0.18</v>
      </c>
      <c r="H41" s="37">
        <v>0.16</v>
      </c>
      <c r="I41" s="37">
        <v>0.28999999999999998</v>
      </c>
      <c r="J41" s="38">
        <v>0.18</v>
      </c>
      <c r="K41" s="22"/>
      <c r="L41" s="22"/>
      <c r="M41" s="22"/>
      <c r="N41" s="22"/>
      <c r="O41" s="22"/>
      <c r="P41" s="22"/>
    </row>
    <row r="42" spans="1:16" ht="39" customHeight="1">
      <c r="A42" s="22"/>
      <c r="B42" s="39"/>
      <c r="C42" s="1175" t="s">
        <v>549</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550</v>
      </c>
      <c r="D43" s="1179"/>
      <c r="E43" s="1180"/>
      <c r="F43" s="41">
        <v>0.14000000000000001</v>
      </c>
      <c r="G43" s="42">
        <v>0.19</v>
      </c>
      <c r="H43" s="42">
        <v>0.49</v>
      </c>
      <c r="I43" s="42">
        <v>0.5</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26857</v>
      </c>
      <c r="L45" s="60">
        <v>24368</v>
      </c>
      <c r="M45" s="60">
        <v>23708</v>
      </c>
      <c r="N45" s="60">
        <v>23316</v>
      </c>
      <c r="O45" s="61">
        <v>21966</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v>364</v>
      </c>
      <c r="L47" s="64">
        <v>291</v>
      </c>
      <c r="M47" s="64">
        <v>197</v>
      </c>
      <c r="N47" s="64">
        <v>133</v>
      </c>
      <c r="O47" s="65">
        <v>33</v>
      </c>
      <c r="P47" s="48"/>
      <c r="Q47" s="48"/>
      <c r="R47" s="48"/>
      <c r="S47" s="48"/>
      <c r="T47" s="48"/>
      <c r="U47" s="48"/>
    </row>
    <row r="48" spans="1:21" ht="30.75" customHeight="1">
      <c r="A48" s="48"/>
      <c r="B48" s="1193"/>
      <c r="C48" s="1194"/>
      <c r="D48" s="62"/>
      <c r="E48" s="1185" t="s">
        <v>14</v>
      </c>
      <c r="F48" s="1185"/>
      <c r="G48" s="1185"/>
      <c r="H48" s="1185"/>
      <c r="I48" s="1185"/>
      <c r="J48" s="1186"/>
      <c r="K48" s="63">
        <v>2375</v>
      </c>
      <c r="L48" s="64">
        <v>2636</v>
      </c>
      <c r="M48" s="64">
        <v>3259</v>
      </c>
      <c r="N48" s="64">
        <v>3543</v>
      </c>
      <c r="O48" s="65">
        <v>3562</v>
      </c>
      <c r="P48" s="48"/>
      <c r="Q48" s="48"/>
      <c r="R48" s="48"/>
      <c r="S48" s="48"/>
      <c r="T48" s="48"/>
      <c r="U48" s="48"/>
    </row>
    <row r="49" spans="1:21" ht="30.75" customHeight="1">
      <c r="A49" s="48"/>
      <c r="B49" s="1193"/>
      <c r="C49" s="1194"/>
      <c r="D49" s="62"/>
      <c r="E49" s="1185" t="s">
        <v>15</v>
      </c>
      <c r="F49" s="1185"/>
      <c r="G49" s="1185"/>
      <c r="H49" s="1185"/>
      <c r="I49" s="1185"/>
      <c r="J49" s="1186"/>
      <c r="K49" s="63">
        <v>555</v>
      </c>
      <c r="L49" s="64">
        <v>549</v>
      </c>
      <c r="M49" s="64">
        <v>874</v>
      </c>
      <c r="N49" s="64">
        <v>884</v>
      </c>
      <c r="O49" s="65">
        <v>895</v>
      </c>
      <c r="P49" s="48"/>
      <c r="Q49" s="48"/>
      <c r="R49" s="48"/>
      <c r="S49" s="48"/>
      <c r="T49" s="48"/>
      <c r="U49" s="48"/>
    </row>
    <row r="50" spans="1:21" ht="30.75" customHeight="1">
      <c r="A50" s="48"/>
      <c r="B50" s="1193"/>
      <c r="C50" s="1194"/>
      <c r="D50" s="62"/>
      <c r="E50" s="1185" t="s">
        <v>16</v>
      </c>
      <c r="F50" s="1185"/>
      <c r="G50" s="1185"/>
      <c r="H50" s="1185"/>
      <c r="I50" s="1185"/>
      <c r="J50" s="1186"/>
      <c r="K50" s="63">
        <v>496</v>
      </c>
      <c r="L50" s="64">
        <v>1010</v>
      </c>
      <c r="M50" s="64">
        <v>120</v>
      </c>
      <c r="N50" s="64">
        <v>131</v>
      </c>
      <c r="O50" s="65">
        <v>97</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0</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17748</v>
      </c>
      <c r="L52" s="64">
        <v>17829</v>
      </c>
      <c r="M52" s="64">
        <v>17874</v>
      </c>
      <c r="N52" s="64">
        <v>18286</v>
      </c>
      <c r="O52" s="65">
        <v>16720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12900</v>
      </c>
      <c r="L53" s="69">
        <v>11026</v>
      </c>
      <c r="M53" s="69">
        <v>10285</v>
      </c>
      <c r="N53" s="69">
        <v>9721</v>
      </c>
      <c r="O53" s="70">
        <v>9834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223226</v>
      </c>
      <c r="J41" s="83">
        <v>215120</v>
      </c>
      <c r="K41" s="83">
        <v>204494</v>
      </c>
      <c r="L41" s="83">
        <v>197386</v>
      </c>
      <c r="M41" s="84">
        <v>193858</v>
      </c>
    </row>
    <row r="42" spans="2:13" ht="27.75" customHeight="1">
      <c r="B42" s="1201"/>
      <c r="C42" s="1202"/>
      <c r="D42" s="85"/>
      <c r="E42" s="1205" t="s">
        <v>25</v>
      </c>
      <c r="F42" s="1205"/>
      <c r="G42" s="1205"/>
      <c r="H42" s="1206"/>
      <c r="I42" s="86">
        <v>6099</v>
      </c>
      <c r="J42" s="87">
        <v>1044</v>
      </c>
      <c r="K42" s="87">
        <v>1058</v>
      </c>
      <c r="L42" s="87">
        <v>1335</v>
      </c>
      <c r="M42" s="88">
        <v>1539</v>
      </c>
    </row>
    <row r="43" spans="2:13" ht="27.75" customHeight="1">
      <c r="B43" s="1201"/>
      <c r="C43" s="1202"/>
      <c r="D43" s="85"/>
      <c r="E43" s="1205" t="s">
        <v>26</v>
      </c>
      <c r="F43" s="1205"/>
      <c r="G43" s="1205"/>
      <c r="H43" s="1206"/>
      <c r="I43" s="86">
        <v>50837</v>
      </c>
      <c r="J43" s="87">
        <v>50336</v>
      </c>
      <c r="K43" s="87">
        <v>54402</v>
      </c>
      <c r="L43" s="87">
        <v>60296</v>
      </c>
      <c r="M43" s="88">
        <v>59129</v>
      </c>
    </row>
    <row r="44" spans="2:13" ht="27.75" customHeight="1">
      <c r="B44" s="1201"/>
      <c r="C44" s="1202"/>
      <c r="D44" s="85"/>
      <c r="E44" s="1205" t="s">
        <v>27</v>
      </c>
      <c r="F44" s="1205"/>
      <c r="G44" s="1205"/>
      <c r="H44" s="1206"/>
      <c r="I44" s="86">
        <v>9705</v>
      </c>
      <c r="J44" s="87">
        <v>9707</v>
      </c>
      <c r="K44" s="87">
        <v>9331</v>
      </c>
      <c r="L44" s="87">
        <v>8906</v>
      </c>
      <c r="M44" s="88">
        <v>8586</v>
      </c>
    </row>
    <row r="45" spans="2:13" ht="27.75" customHeight="1">
      <c r="B45" s="1201"/>
      <c r="C45" s="1202"/>
      <c r="D45" s="85"/>
      <c r="E45" s="1205" t="s">
        <v>28</v>
      </c>
      <c r="F45" s="1205"/>
      <c r="G45" s="1205"/>
      <c r="H45" s="1206"/>
      <c r="I45" s="86">
        <v>20797</v>
      </c>
      <c r="J45" s="87">
        <v>20650</v>
      </c>
      <c r="K45" s="87">
        <v>19207</v>
      </c>
      <c r="L45" s="87">
        <v>17568</v>
      </c>
      <c r="M45" s="88">
        <v>17605</v>
      </c>
    </row>
    <row r="46" spans="2:13" ht="27.75" customHeight="1">
      <c r="B46" s="1201"/>
      <c r="C46" s="1202"/>
      <c r="D46" s="85"/>
      <c r="E46" s="1205" t="s">
        <v>29</v>
      </c>
      <c r="F46" s="1205"/>
      <c r="G46" s="1205"/>
      <c r="H46" s="1206"/>
      <c r="I46" s="86">
        <v>105</v>
      </c>
      <c r="J46" s="87">
        <v>70</v>
      </c>
      <c r="K46" s="87">
        <v>35</v>
      </c>
      <c r="L46" s="87" t="s">
        <v>482</v>
      </c>
      <c r="M46" s="88" t="s">
        <v>482</v>
      </c>
    </row>
    <row r="47" spans="2:13" ht="27.75" customHeight="1">
      <c r="B47" s="1201"/>
      <c r="C47" s="1202"/>
      <c r="D47" s="85"/>
      <c r="E47" s="1205" t="s">
        <v>30</v>
      </c>
      <c r="F47" s="1205"/>
      <c r="G47" s="1205"/>
      <c r="H47" s="1206"/>
      <c r="I47" s="86">
        <v>52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12901</v>
      </c>
      <c r="J49" s="87">
        <v>13717</v>
      </c>
      <c r="K49" s="87">
        <v>14114</v>
      </c>
      <c r="L49" s="87">
        <v>14025</v>
      </c>
      <c r="M49" s="88">
        <v>15248</v>
      </c>
    </row>
    <row r="50" spans="2:13" ht="27.75" customHeight="1">
      <c r="B50" s="1201"/>
      <c r="C50" s="1202"/>
      <c r="D50" s="85"/>
      <c r="E50" s="1205" t="s">
        <v>34</v>
      </c>
      <c r="F50" s="1205"/>
      <c r="G50" s="1205"/>
      <c r="H50" s="1206"/>
      <c r="I50" s="86">
        <v>4913</v>
      </c>
      <c r="J50" s="87">
        <v>4082</v>
      </c>
      <c r="K50" s="87">
        <v>4268</v>
      </c>
      <c r="L50" s="87">
        <v>4738</v>
      </c>
      <c r="M50" s="88">
        <v>4989</v>
      </c>
    </row>
    <row r="51" spans="2:13" ht="27.75" customHeight="1">
      <c r="B51" s="1203"/>
      <c r="C51" s="1204"/>
      <c r="D51" s="85"/>
      <c r="E51" s="1205" t="s">
        <v>35</v>
      </c>
      <c r="F51" s="1205"/>
      <c r="G51" s="1205"/>
      <c r="H51" s="1206"/>
      <c r="I51" s="86">
        <v>160819</v>
      </c>
      <c r="J51" s="87">
        <v>157274</v>
      </c>
      <c r="K51" s="87">
        <v>154672</v>
      </c>
      <c r="L51" s="87">
        <v>151295</v>
      </c>
      <c r="M51" s="88">
        <v>150708</v>
      </c>
    </row>
    <row r="52" spans="2:13" ht="27.75" customHeight="1" thickBot="1">
      <c r="B52" s="1207" t="s">
        <v>36</v>
      </c>
      <c r="C52" s="1208"/>
      <c r="D52" s="90"/>
      <c r="E52" s="1209" t="s">
        <v>37</v>
      </c>
      <c r="F52" s="1209"/>
      <c r="G52" s="1209"/>
      <c r="H52" s="1210"/>
      <c r="I52" s="91">
        <v>132188</v>
      </c>
      <c r="J52" s="92">
        <v>121854</v>
      </c>
      <c r="K52" s="92">
        <v>115474</v>
      </c>
      <c r="L52" s="92">
        <v>115435</v>
      </c>
      <c r="M52" s="93">
        <v>109773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585</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585</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584</v>
      </c>
      <c r="C41" s="246"/>
      <c r="D41" s="246"/>
      <c r="E41" s="246"/>
      <c r="F41" s="246"/>
      <c r="G41" s="246"/>
      <c r="H41" s="246"/>
      <c r="I41" s="246"/>
      <c r="J41" s="246"/>
      <c r="K41" s="246"/>
      <c r="L41" s="246"/>
      <c r="M41" s="246"/>
      <c r="N41" s="246"/>
      <c r="O41" s="246"/>
      <c r="P41" s="247"/>
    </row>
    <row r="42" spans="2:17" ht="13.5">
      <c r="B42" s="248"/>
      <c r="C42" s="244"/>
      <c r="D42" s="244"/>
      <c r="E42" s="244"/>
      <c r="F42" s="244"/>
      <c r="G42" s="353" t="s">
        <v>579</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583</v>
      </c>
    </row>
    <row r="50" spans="1:17" ht="13.5">
      <c r="B50" s="248"/>
      <c r="C50" s="244"/>
      <c r="D50" s="244"/>
      <c r="E50" s="244"/>
      <c r="F50" s="244"/>
      <c r="G50" s="1224"/>
      <c r="H50" s="1225"/>
      <c r="I50" s="1225"/>
      <c r="J50" s="1226"/>
      <c r="K50" s="345" t="s">
        <v>521</v>
      </c>
      <c r="L50" s="345" t="s">
        <v>522</v>
      </c>
      <c r="M50" s="345" t="s">
        <v>523</v>
      </c>
      <c r="N50" s="345" t="s">
        <v>524</v>
      </c>
      <c r="O50" s="345" t="s">
        <v>525</v>
      </c>
    </row>
    <row r="51" spans="1:17" ht="13.5">
      <c r="B51" s="248"/>
      <c r="C51" s="244"/>
      <c r="D51" s="244"/>
      <c r="E51" s="244"/>
      <c r="F51" s="244"/>
      <c r="G51" s="1227" t="s">
        <v>577</v>
      </c>
      <c r="H51" s="1228"/>
      <c r="I51" s="1233" t="s">
        <v>575</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582</v>
      </c>
      <c r="J53" s="1237"/>
      <c r="K53" s="1238"/>
      <c r="L53" s="1238"/>
      <c r="M53" s="1238"/>
      <c r="N53" s="1238"/>
      <c r="O53" s="1238"/>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0" t="s">
        <v>576</v>
      </c>
      <c r="H55" s="1241"/>
      <c r="I55" s="1237" t="s">
        <v>575</v>
      </c>
      <c r="J55" s="1237"/>
      <c r="K55" s="1235"/>
      <c r="L55" s="1235"/>
      <c r="M55" s="1235"/>
      <c r="N55" s="1235"/>
      <c r="O55" s="1235"/>
    </row>
    <row r="56" spans="1:17" ht="13.5">
      <c r="A56" s="355"/>
      <c r="B56" s="248"/>
      <c r="C56" s="244"/>
      <c r="D56" s="244"/>
      <c r="E56" s="244"/>
      <c r="F56" s="244"/>
      <c r="G56" s="1242"/>
      <c r="H56" s="1243"/>
      <c r="I56" s="1237"/>
      <c r="J56" s="1237"/>
      <c r="K56" s="1236"/>
      <c r="L56" s="1236"/>
      <c r="M56" s="1236"/>
      <c r="N56" s="1236"/>
      <c r="O56" s="1236"/>
    </row>
    <row r="57" spans="1:17" s="355" customFormat="1" ht="13.5">
      <c r="B57" s="356"/>
      <c r="C57" s="352"/>
      <c r="D57" s="352"/>
      <c r="E57" s="352"/>
      <c r="F57" s="352"/>
      <c r="G57" s="1242"/>
      <c r="H57" s="1243"/>
      <c r="I57" s="1246" t="s">
        <v>581</v>
      </c>
      <c r="J57" s="1246"/>
      <c r="K57" s="1238"/>
      <c r="L57" s="1238"/>
      <c r="M57" s="1238"/>
      <c r="N57" s="1238"/>
      <c r="O57" s="1238"/>
      <c r="P57" s="361"/>
      <c r="Q57" s="356"/>
    </row>
    <row r="58" spans="1:17" s="355" customFormat="1" ht="13.5">
      <c r="A58" s="243"/>
      <c r="B58" s="356"/>
      <c r="C58" s="352"/>
      <c r="D58" s="352"/>
      <c r="E58" s="352"/>
      <c r="F58" s="352"/>
      <c r="G58" s="1244"/>
      <c r="H58" s="1245"/>
      <c r="I58" s="1246"/>
      <c r="J58" s="1246"/>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580</v>
      </c>
      <c r="C63" s="244"/>
      <c r="D63" s="244"/>
      <c r="E63" s="244"/>
      <c r="F63" s="244"/>
      <c r="G63" s="244"/>
      <c r="H63" s="244"/>
      <c r="I63" s="244"/>
      <c r="J63" s="244"/>
      <c r="K63" s="244"/>
      <c r="L63" s="244"/>
      <c r="M63" s="244"/>
      <c r="N63" s="244"/>
      <c r="O63" s="244"/>
    </row>
    <row r="64" spans="1:17" ht="13.5">
      <c r="B64" s="248"/>
      <c r="C64" s="244"/>
      <c r="D64" s="244"/>
      <c r="E64" s="244"/>
      <c r="F64" s="244"/>
      <c r="G64" s="353" t="s">
        <v>579</v>
      </c>
      <c r="I64" s="352"/>
      <c r="J64" s="352"/>
      <c r="K64" s="352"/>
      <c r="L64" s="244"/>
      <c r="M64" s="244"/>
      <c r="N64" s="244"/>
      <c r="O64" s="244"/>
    </row>
    <row r="65" spans="2:30" ht="13.5">
      <c r="B65" s="248"/>
      <c r="C65" s="244"/>
      <c r="D65" s="244"/>
      <c r="E65" s="244"/>
      <c r="F65" s="244"/>
      <c r="G65" s="1215" t="s">
        <v>586</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578</v>
      </c>
      <c r="I71" s="349"/>
      <c r="J71" s="348"/>
      <c r="K71" s="348"/>
      <c r="L71" s="347"/>
      <c r="M71" s="348"/>
      <c r="N71" s="347"/>
      <c r="O71" s="346"/>
    </row>
    <row r="72" spans="2:30" ht="13.5">
      <c r="B72" s="248"/>
      <c r="C72" s="244"/>
      <c r="D72" s="244"/>
      <c r="E72" s="244"/>
      <c r="F72" s="244"/>
      <c r="G72" s="1224"/>
      <c r="H72" s="1225"/>
      <c r="I72" s="1225"/>
      <c r="J72" s="1226"/>
      <c r="K72" s="345" t="s">
        <v>521</v>
      </c>
      <c r="L72" s="345" t="s">
        <v>522</v>
      </c>
      <c r="M72" s="345" t="s">
        <v>523</v>
      </c>
      <c r="N72" s="345" t="s">
        <v>524</v>
      </c>
      <c r="O72" s="345" t="s">
        <v>525</v>
      </c>
    </row>
    <row r="73" spans="2:30" ht="13.5">
      <c r="B73" s="248"/>
      <c r="C73" s="244"/>
      <c r="D73" s="244"/>
      <c r="E73" s="244"/>
      <c r="F73" s="244"/>
      <c r="G73" s="1227" t="s">
        <v>577</v>
      </c>
      <c r="H73" s="1228"/>
      <c r="I73" s="1233" t="s">
        <v>575</v>
      </c>
      <c r="J73" s="1233"/>
      <c r="K73" s="1247">
        <v>195.3</v>
      </c>
      <c r="L73" s="1247">
        <v>180.7</v>
      </c>
      <c r="M73" s="1236">
        <v>173.9</v>
      </c>
      <c r="N73" s="1236">
        <v>174.9</v>
      </c>
      <c r="O73" s="1236">
        <v>165.4</v>
      </c>
      <c r="S73" s="243">
        <v>9.9</v>
      </c>
    </row>
    <row r="74" spans="2:30" ht="13.5">
      <c r="B74" s="248"/>
      <c r="C74" s="244"/>
      <c r="D74" s="244"/>
      <c r="E74" s="244"/>
      <c r="F74" s="244"/>
      <c r="G74" s="1229"/>
      <c r="H74" s="1230"/>
      <c r="I74" s="1234"/>
      <c r="J74" s="1234"/>
      <c r="K74" s="1247"/>
      <c r="L74" s="1247"/>
      <c r="M74" s="1236"/>
      <c r="N74" s="1236"/>
      <c r="O74" s="1236"/>
    </row>
    <row r="75" spans="2:30" ht="13.5">
      <c r="B75" s="248"/>
      <c r="C75" s="244"/>
      <c r="D75" s="244"/>
      <c r="E75" s="244"/>
      <c r="F75" s="244"/>
      <c r="G75" s="1229"/>
      <c r="H75" s="1230"/>
      <c r="I75" s="1237" t="s">
        <v>574</v>
      </c>
      <c r="J75" s="1237"/>
      <c r="K75" s="1248">
        <v>19.399999999999999</v>
      </c>
      <c r="L75" s="1248">
        <v>18.399999999999999</v>
      </c>
      <c r="M75" s="1248">
        <v>16.899999999999999</v>
      </c>
      <c r="N75" s="1248">
        <v>15.5</v>
      </c>
      <c r="O75" s="1248">
        <v>15</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0" t="s">
        <v>576</v>
      </c>
      <c r="H77" s="1241"/>
      <c r="I77" s="1237" t="s">
        <v>575</v>
      </c>
      <c r="J77" s="1237"/>
      <c r="K77" s="1247">
        <v>74</v>
      </c>
      <c r="L77" s="1247">
        <v>62.7</v>
      </c>
      <c r="M77" s="1236">
        <v>54.4</v>
      </c>
      <c r="N77" s="1236">
        <v>47</v>
      </c>
      <c r="O77" s="1236">
        <v>41.4</v>
      </c>
      <c r="R77" s="243">
        <v>12.3</v>
      </c>
      <c r="T77" s="243">
        <v>11.1</v>
      </c>
    </row>
    <row r="78" spans="2:30" ht="13.5">
      <c r="B78" s="248"/>
      <c r="C78" s="244"/>
      <c r="D78" s="244"/>
      <c r="E78" s="244"/>
      <c r="F78" s="244"/>
      <c r="G78" s="1242"/>
      <c r="H78" s="1243"/>
      <c r="I78" s="1237"/>
      <c r="J78" s="1237"/>
      <c r="K78" s="1247"/>
      <c r="L78" s="1247"/>
      <c r="M78" s="1236"/>
      <c r="N78" s="1236"/>
      <c r="O78" s="1236"/>
    </row>
    <row r="79" spans="2:30" ht="13.5">
      <c r="B79" s="248"/>
      <c r="C79" s="244"/>
      <c r="D79" s="244"/>
      <c r="E79" s="244"/>
      <c r="F79" s="244"/>
      <c r="G79" s="1242"/>
      <c r="H79" s="1243"/>
      <c r="I79" s="1249" t="s">
        <v>574</v>
      </c>
      <c r="J79" s="1246"/>
      <c r="K79" s="1250">
        <v>9.1999999999999993</v>
      </c>
      <c r="L79" s="1250">
        <v>8.6</v>
      </c>
      <c r="M79" s="1250">
        <v>8.1</v>
      </c>
      <c r="N79" s="1250">
        <v>7.3</v>
      </c>
      <c r="O79" s="1250">
        <v>6.7</v>
      </c>
      <c r="V79" s="243">
        <v>53.5</v>
      </c>
      <c r="X79" s="243">
        <v>48.2</v>
      </c>
      <c r="Z79" s="243">
        <v>34.200000000000003</v>
      </c>
      <c r="AB79" s="243">
        <v>30.3</v>
      </c>
      <c r="AD79" s="243">
        <v>28.9</v>
      </c>
    </row>
    <row r="80" spans="2:30" ht="13.5">
      <c r="B80" s="248"/>
      <c r="C80" s="244"/>
      <c r="D80" s="244"/>
      <c r="E80" s="244"/>
      <c r="F80" s="244"/>
      <c r="G80" s="1244"/>
      <c r="H80" s="1245"/>
      <c r="I80" s="1246"/>
      <c r="J80" s="1246"/>
      <c r="K80" s="1250"/>
      <c r="L80" s="1250"/>
      <c r="M80" s="1250"/>
      <c r="N80" s="1250"/>
      <c r="O80" s="125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24402</v>
      </c>
      <c r="E3" s="116"/>
      <c r="F3" s="117">
        <v>43858</v>
      </c>
      <c r="G3" s="118"/>
      <c r="H3" s="119"/>
    </row>
    <row r="4" spans="1:8">
      <c r="A4" s="120"/>
      <c r="B4" s="121"/>
      <c r="C4" s="122"/>
      <c r="D4" s="123">
        <v>16940</v>
      </c>
      <c r="E4" s="124"/>
      <c r="F4" s="125">
        <v>23714</v>
      </c>
      <c r="G4" s="126"/>
      <c r="H4" s="127"/>
    </row>
    <row r="5" spans="1:8">
      <c r="A5" s="108" t="s">
        <v>515</v>
      </c>
      <c r="B5" s="113"/>
      <c r="C5" s="114"/>
      <c r="D5" s="115">
        <v>41684</v>
      </c>
      <c r="E5" s="116"/>
      <c r="F5" s="117">
        <v>41705</v>
      </c>
      <c r="G5" s="118"/>
      <c r="H5" s="119"/>
    </row>
    <row r="6" spans="1:8">
      <c r="A6" s="120"/>
      <c r="B6" s="121"/>
      <c r="C6" s="122"/>
      <c r="D6" s="123">
        <v>26224</v>
      </c>
      <c r="E6" s="124"/>
      <c r="F6" s="125">
        <v>22742</v>
      </c>
      <c r="G6" s="126"/>
      <c r="H6" s="127"/>
    </row>
    <row r="7" spans="1:8">
      <c r="A7" s="108" t="s">
        <v>516</v>
      </c>
      <c r="B7" s="113"/>
      <c r="C7" s="114"/>
      <c r="D7" s="115">
        <v>31987</v>
      </c>
      <c r="E7" s="116"/>
      <c r="F7" s="117">
        <v>47677</v>
      </c>
      <c r="G7" s="118"/>
      <c r="H7" s="119"/>
    </row>
    <row r="8" spans="1:8">
      <c r="A8" s="120"/>
      <c r="B8" s="121"/>
      <c r="C8" s="122"/>
      <c r="D8" s="123">
        <v>13632</v>
      </c>
      <c r="E8" s="124"/>
      <c r="F8" s="125">
        <v>23360</v>
      </c>
      <c r="G8" s="126"/>
      <c r="H8" s="127"/>
    </row>
    <row r="9" spans="1:8">
      <c r="A9" s="108" t="s">
        <v>517</v>
      </c>
      <c r="B9" s="113"/>
      <c r="C9" s="114"/>
      <c r="D9" s="115">
        <v>48268</v>
      </c>
      <c r="E9" s="116"/>
      <c r="F9" s="117">
        <v>51613</v>
      </c>
      <c r="G9" s="118"/>
      <c r="H9" s="119"/>
    </row>
    <row r="10" spans="1:8">
      <c r="A10" s="120"/>
      <c r="B10" s="121"/>
      <c r="C10" s="122"/>
      <c r="D10" s="123">
        <v>22488</v>
      </c>
      <c r="E10" s="124"/>
      <c r="F10" s="125">
        <v>25872</v>
      </c>
      <c r="G10" s="126"/>
      <c r="H10" s="127"/>
    </row>
    <row r="11" spans="1:8">
      <c r="A11" s="108" t="s">
        <v>518</v>
      </c>
      <c r="B11" s="113"/>
      <c r="C11" s="114"/>
      <c r="D11" s="115">
        <v>60388</v>
      </c>
      <c r="E11" s="116"/>
      <c r="F11" s="117">
        <v>50880</v>
      </c>
      <c r="G11" s="118"/>
      <c r="H11" s="119"/>
    </row>
    <row r="12" spans="1:8">
      <c r="A12" s="120"/>
      <c r="B12" s="121"/>
      <c r="C12" s="128"/>
      <c r="D12" s="123">
        <v>26422</v>
      </c>
      <c r="E12" s="124"/>
      <c r="F12" s="125">
        <v>27819</v>
      </c>
      <c r="G12" s="126"/>
      <c r="H12" s="127"/>
    </row>
    <row r="13" spans="1:8">
      <c r="A13" s="108"/>
      <c r="B13" s="113"/>
      <c r="C13" s="129"/>
      <c r="D13" s="130">
        <v>41346</v>
      </c>
      <c r="E13" s="131"/>
      <c r="F13" s="132">
        <v>47147</v>
      </c>
      <c r="G13" s="133"/>
      <c r="H13" s="119"/>
    </row>
    <row r="14" spans="1:8">
      <c r="A14" s="120"/>
      <c r="B14" s="121"/>
      <c r="C14" s="122"/>
      <c r="D14" s="123">
        <v>21141</v>
      </c>
      <c r="E14" s="124"/>
      <c r="F14" s="125">
        <v>24701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0.68</v>
      </c>
      <c r="C19" s="134">
        <f>ROUND(VALUE(SUBSTITUTE(実質収支比率等に係る経年分析!G$48,"▲","-")),2)</f>
        <v>0.75</v>
      </c>
      <c r="D19" s="134">
        <f>ROUND(VALUE(SUBSTITUTE(実質収支比率等に係る経年分析!H$48,"▲","-")),2)</f>
        <v>0.88</v>
      </c>
      <c r="E19" s="134">
        <f>ROUND(VALUE(SUBSTITUTE(実質収支比率等に係る経年分析!I$48,"▲","-")),2)</f>
        <v>0.93</v>
      </c>
      <c r="F19" s="134">
        <f>ROUND(VALUE(SUBSTITUTE(実質収支比率等に係る経年分析!J$48,"▲","-")),2)</f>
        <v>0.91</v>
      </c>
    </row>
    <row r="20" spans="1:11">
      <c r="A20" s="134" t="s">
        <v>42</v>
      </c>
      <c r="B20" s="134">
        <f>ROUND(VALUE(SUBSTITUTE(実質収支比率等に係る経年分析!F$47,"▲","-")),2)</f>
        <v>2.42</v>
      </c>
      <c r="C20" s="134">
        <f>ROUND(VALUE(SUBSTITUTE(実質収支比率等に係る経年分析!G$47,"▲","-")),2)</f>
        <v>2.78</v>
      </c>
      <c r="D20" s="134">
        <f>ROUND(VALUE(SUBSTITUTE(実質収支比率等に係る経年分析!H$47,"▲","-")),2)</f>
        <v>3.18</v>
      </c>
      <c r="E20" s="134">
        <f>ROUND(VALUE(SUBSTITUTE(実質収支比率等に係る経年分析!I$47,"▲","-")),2)</f>
        <v>3.65</v>
      </c>
      <c r="F20" s="134">
        <f>ROUND(VALUE(SUBSTITUTE(実質収支比率等に係る経年分析!J$47,"▲","-")),2)</f>
        <v>4.07</v>
      </c>
    </row>
    <row r="21" spans="1:11">
      <c r="A21" s="134" t="s">
        <v>43</v>
      </c>
      <c r="B21" s="134">
        <f>IF(ISNUMBER(VALUE(SUBSTITUTE(実質収支比率等に係る経年分析!F$49,"▲","-"))),ROUND(VALUE(SUBSTITUTE(実質収支比率等に係る経年分析!F$49,"▲","-")),2),NA())</f>
        <v>1.2</v>
      </c>
      <c r="C21" s="134">
        <f>IF(ISNUMBER(VALUE(SUBSTITUTE(実質収支比率等に係る経年分析!G$49,"▲","-"))),ROUND(VALUE(SUBSTITUTE(実質収支比率等に係る経年分析!G$49,"▲","-")),2),NA())</f>
        <v>1.03</v>
      </c>
      <c r="D21" s="134">
        <f>IF(ISNUMBER(VALUE(SUBSTITUTE(実質収支比率等に係る経年分析!H$49,"▲","-"))),ROUND(VALUE(SUBSTITUTE(実質収支比率等に係る経年分析!H$49,"▲","-")),2),NA())</f>
        <v>1.2</v>
      </c>
      <c r="E21" s="134">
        <f>IF(ISNUMBER(VALUE(SUBSTITUTE(実質収支比率等に係る経年分析!I$49,"▲","-"))),ROUND(VALUE(SUBSTITUTE(実質収支比率等に係る経年分析!I$49,"▲","-")),2),NA())</f>
        <v>0.78</v>
      </c>
      <c r="F21" s="134">
        <f>IF(ISNUMBER(VALUE(SUBSTITUTE(実質収支比率等に係る経年分析!J$49,"▲","-"))),ROUND(VALUE(SUBSTITUTE(実質収支比率等に係る経年分析!J$49,"▲","-")),2),NA())</f>
        <v>0.98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0.28999999999999998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8.4600000000000009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9.02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12.72</v>
      </c>
    </row>
    <row r="34" spans="1:16">
      <c r="A34" s="135" t="str">
        <f>IF(連結実質赤字比率に係る赤字・黒字の構成分析!C$36="",NA(),連結実質赤字比率に係る赤字・黒字の構成分析!C$36)</f>
        <v>駐車場事業特別会計</v>
      </c>
      <c r="B34" s="135">
        <f>IF(ROUND(VALUE(SUBSTITUTE(連結実質赤字比率に係る赤字・黒字の構成分析!F$36,"▲", "-")), 2) &lt; 0, ABS(ROUND(VALUE(SUBSTITUTE(連結実質赤字比率に係る赤字・黒字の構成分析!F$36,"▲", "-")), 2)), NA())</f>
        <v>1.22</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1.08</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0.96</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0.83</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0.71</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国民宿舎運営事業特別会計</v>
      </c>
      <c r="B35" s="135">
        <f>IF(ROUND(VALUE(SUBSTITUTE(連結実質赤字比率に係る赤字・黒字の構成分析!F$35,"▲", "-")), 2) &lt; 0, ABS(ROUND(VALUE(SUBSTITUTE(連結実質赤字比率に係る赤字・黒字の構成分析!F$35,"▲", "-")), 2)), NA())</f>
        <v>0.98</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1.53</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1.41</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1.26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1.05</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収益事業特別会計</v>
      </c>
      <c r="B36" s="135">
        <f>IF(ROUND(VALUE(SUBSTITUTE(連結実質赤字比率に係る赤字・黒字の構成分析!F$34,"▲", "-")), 2) &lt; 0, ABS(ROUND(VALUE(SUBSTITUTE(連結実質赤字比率に係る赤字・黒字の構成分析!F$34,"▲", "-")), 2)), NA())</f>
        <v>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7.88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7.97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7.63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7.29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17748</v>
      </c>
      <c r="E42" s="136"/>
      <c r="F42" s="136"/>
      <c r="G42" s="136">
        <f>'実質公債費比率（分子）の構造'!L$52</f>
        <v>17829</v>
      </c>
      <c r="H42" s="136"/>
      <c r="I42" s="136"/>
      <c r="J42" s="136">
        <f>'実質公債費比率（分子）の構造'!M$52</f>
        <v>17874</v>
      </c>
      <c r="K42" s="136"/>
      <c r="L42" s="136"/>
      <c r="M42" s="136">
        <f>'実質公債費比率（分子）の構造'!N$52</f>
        <v>18286</v>
      </c>
      <c r="N42" s="136"/>
      <c r="O42" s="136"/>
      <c r="P42" s="136">
        <f>'実質公債費比率（分子）の構造'!O$52</f>
        <v>16720</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c r="A44" s="136" t="s">
        <v>52</v>
      </c>
      <c r="B44" s="136">
        <f>'実質公債費比率（分子）の構造'!K$50</f>
        <v>496</v>
      </c>
      <c r="C44" s="136"/>
      <c r="D44" s="136"/>
      <c r="E44" s="136">
        <f>'実質公債費比率（分子）の構造'!L$50</f>
        <v>1010</v>
      </c>
      <c r="F44" s="136"/>
      <c r="G44" s="136"/>
      <c r="H44" s="136">
        <f>'実質公債費比率（分子）の構造'!M$50</f>
        <v>120</v>
      </c>
      <c r="I44" s="136"/>
      <c r="J44" s="136"/>
      <c r="K44" s="136">
        <f>'実質公債費比率（分子）の構造'!N$50</f>
        <v>131</v>
      </c>
      <c r="L44" s="136"/>
      <c r="M44" s="136"/>
      <c r="N44" s="136">
        <f>'実質公債費比率（分子）の構造'!O$50</f>
        <v>97</v>
      </c>
      <c r="O44" s="136"/>
      <c r="P44" s="136"/>
    </row>
    <row r="45" spans="1:16">
      <c r="A45" s="136" t="s">
        <v>53</v>
      </c>
      <c r="B45" s="136">
        <f>'実質公債費比率（分子）の構造'!K$49</f>
        <v>555</v>
      </c>
      <c r="C45" s="136"/>
      <c r="D45" s="136"/>
      <c r="E45" s="136">
        <f>'実質公債費比率（分子）の構造'!L$49</f>
        <v>549</v>
      </c>
      <c r="F45" s="136"/>
      <c r="G45" s="136"/>
      <c r="H45" s="136">
        <f>'実質公債費比率（分子）の構造'!M$49</f>
        <v>874</v>
      </c>
      <c r="I45" s="136"/>
      <c r="J45" s="136"/>
      <c r="K45" s="136">
        <f>'実質公債費比率（分子）の構造'!N$49</f>
        <v>884</v>
      </c>
      <c r="L45" s="136"/>
      <c r="M45" s="136"/>
      <c r="N45" s="136">
        <f>'実質公債費比率（分子）の構造'!O$49</f>
        <v>895</v>
      </c>
      <c r="O45" s="136"/>
      <c r="P45" s="136"/>
    </row>
    <row r="46" spans="1:16">
      <c r="A46" s="136" t="s">
        <v>54</v>
      </c>
      <c r="B46" s="136">
        <f>'実質公債費比率（分子）の構造'!K$48</f>
        <v>2375</v>
      </c>
      <c r="C46" s="136"/>
      <c r="D46" s="136"/>
      <c r="E46" s="136">
        <f>'実質公債費比率（分子）の構造'!L$48</f>
        <v>2636</v>
      </c>
      <c r="F46" s="136"/>
      <c r="G46" s="136"/>
      <c r="H46" s="136">
        <f>'実質公債費比率（分子）の構造'!M$48</f>
        <v>3259</v>
      </c>
      <c r="I46" s="136"/>
      <c r="J46" s="136"/>
      <c r="K46" s="136">
        <f>'実質公債費比率（分子）の構造'!N$48</f>
        <v>3543</v>
      </c>
      <c r="L46" s="136"/>
      <c r="M46" s="136"/>
      <c r="N46" s="136">
        <f>'実質公債費比率（分子）の構造'!O$48</f>
        <v>3562</v>
      </c>
      <c r="O46" s="136"/>
      <c r="P46" s="136"/>
    </row>
    <row r="47" spans="1:16">
      <c r="A47" s="136" t="s">
        <v>55</v>
      </c>
      <c r="B47" s="136">
        <f>'実質公債費比率（分子）の構造'!K$47</f>
        <v>364</v>
      </c>
      <c r="C47" s="136"/>
      <c r="D47" s="136"/>
      <c r="E47" s="136">
        <f>'実質公債費比率（分子）の構造'!L$47</f>
        <v>291</v>
      </c>
      <c r="F47" s="136"/>
      <c r="G47" s="136"/>
      <c r="H47" s="136">
        <f>'実質公債費比率（分子）の構造'!M$47</f>
        <v>197</v>
      </c>
      <c r="I47" s="136"/>
      <c r="J47" s="136"/>
      <c r="K47" s="136">
        <f>'実質公債費比率（分子）の構造'!N$47</f>
        <v>133</v>
      </c>
      <c r="L47" s="136"/>
      <c r="M47" s="136"/>
      <c r="N47" s="136">
        <f>'実質公債費比率（分子）の構造'!O$47</f>
        <v>33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26857</v>
      </c>
      <c r="C49" s="136"/>
      <c r="D49" s="136"/>
      <c r="E49" s="136">
        <f>'実質公債費比率（分子）の構造'!L$45</f>
        <v>24368</v>
      </c>
      <c r="F49" s="136"/>
      <c r="G49" s="136"/>
      <c r="H49" s="136">
        <f>'実質公債費比率（分子）の構造'!M$45</f>
        <v>23708</v>
      </c>
      <c r="I49" s="136"/>
      <c r="J49" s="136"/>
      <c r="K49" s="136">
        <f>'実質公債費比率（分子）の構造'!N$45</f>
        <v>23316</v>
      </c>
      <c r="L49" s="136"/>
      <c r="M49" s="136"/>
      <c r="N49" s="136">
        <f>'実質公債費比率（分子）の構造'!O$45</f>
        <v>21966</v>
      </c>
      <c r="O49" s="136"/>
      <c r="P49" s="136"/>
    </row>
    <row r="50" spans="1:16">
      <c r="A50" s="136" t="s">
        <v>58</v>
      </c>
      <c r="B50" s="136" t="e">
        <f>NA()</f>
        <v>#N/A</v>
      </c>
      <c r="C50" s="136">
        <f>IF(ISNUMBER('実質公債費比率（分子）の構造'!K$53),'実質公債費比率（分子）の構造'!K$53,NA())</f>
        <v>12900</v>
      </c>
      <c r="D50" s="136" t="e">
        <f>NA()</f>
        <v>#N/A</v>
      </c>
      <c r="E50" s="136" t="e">
        <f>NA()</f>
        <v>#N/A</v>
      </c>
      <c r="F50" s="136">
        <f>IF(ISNUMBER('実質公債費比率（分子）の構造'!L$53),'実質公債費比率（分子）の構造'!L$53,NA())</f>
        <v>11026</v>
      </c>
      <c r="G50" s="136" t="e">
        <f>NA()</f>
        <v>#N/A</v>
      </c>
      <c r="H50" s="136" t="e">
        <f>NA()</f>
        <v>#N/A</v>
      </c>
      <c r="I50" s="136">
        <f>IF(ISNUMBER('実質公債費比率（分子）の構造'!M$53),'実質公債費比率（分子）の構造'!M$53,NA())</f>
        <v>10285</v>
      </c>
      <c r="J50" s="136" t="e">
        <f>NA()</f>
        <v>#N/A</v>
      </c>
      <c r="K50" s="136" t="e">
        <f>NA()</f>
        <v>#N/A</v>
      </c>
      <c r="L50" s="136">
        <f>IF(ISNUMBER('実質公債費比率（分子）の構造'!N$53),'実質公債費比率（分子）の構造'!N$53,NA())</f>
        <v>9721</v>
      </c>
      <c r="M50" s="136" t="e">
        <f>NA()</f>
        <v>#N/A</v>
      </c>
      <c r="N50" s="136" t="e">
        <f>NA()</f>
        <v>#N/A</v>
      </c>
      <c r="O50" s="136">
        <f>IF(ISNUMBER('実質公債費比率（分子）の構造'!O$53),'実質公債費比率（分子）の構造'!O$53,NA())</f>
        <v>9834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160819</v>
      </c>
      <c r="E56" s="135"/>
      <c r="F56" s="135"/>
      <c r="G56" s="135">
        <f>'将来負担比率（分子）の構造'!J$51</f>
        <v>157274</v>
      </c>
      <c r="H56" s="135"/>
      <c r="I56" s="135"/>
      <c r="J56" s="135">
        <f>'将来負担比率（分子）の構造'!K$51</f>
        <v>154672</v>
      </c>
      <c r="K56" s="135"/>
      <c r="L56" s="135"/>
      <c r="M56" s="135">
        <f>'将来負担比率（分子）の構造'!L$51</f>
        <v>151295</v>
      </c>
      <c r="N56" s="135"/>
      <c r="O56" s="135"/>
      <c r="P56" s="135">
        <f>'将来負担比率（分子）の構造'!M$51</f>
        <v>150708</v>
      </c>
    </row>
    <row r="57" spans="1:16">
      <c r="A57" s="135" t="s">
        <v>34</v>
      </c>
      <c r="B57" s="135"/>
      <c r="C57" s="135"/>
      <c r="D57" s="135">
        <f>'将来負担比率（分子）の構造'!I$50</f>
        <v>4913</v>
      </c>
      <c r="E57" s="135"/>
      <c r="F57" s="135"/>
      <c r="G57" s="135">
        <f>'将来負担比率（分子）の構造'!J$50</f>
        <v>4082</v>
      </c>
      <c r="H57" s="135"/>
      <c r="I57" s="135"/>
      <c r="J57" s="135">
        <f>'将来負担比率（分子）の構造'!K$50</f>
        <v>4268</v>
      </c>
      <c r="K57" s="135"/>
      <c r="L57" s="135"/>
      <c r="M57" s="135">
        <f>'将来負担比率（分子）の構造'!L$50</f>
        <v>4738</v>
      </c>
      <c r="N57" s="135"/>
      <c r="O57" s="135"/>
      <c r="P57" s="135">
        <f>'将来負担比率（分子）の構造'!M$50</f>
        <v>4989</v>
      </c>
    </row>
    <row r="58" spans="1:16">
      <c r="A58" s="135" t="s">
        <v>33</v>
      </c>
      <c r="B58" s="135"/>
      <c r="C58" s="135"/>
      <c r="D58" s="135">
        <f>'将来負担比率（分子）の構造'!I$49</f>
        <v>12901</v>
      </c>
      <c r="E58" s="135"/>
      <c r="F58" s="135"/>
      <c r="G58" s="135">
        <f>'将来負担比率（分子）の構造'!J$49</f>
        <v>13717</v>
      </c>
      <c r="H58" s="135"/>
      <c r="I58" s="135"/>
      <c r="J58" s="135">
        <f>'将来負担比率（分子）の構造'!K$49</f>
        <v>14114</v>
      </c>
      <c r="K58" s="135"/>
      <c r="L58" s="135"/>
      <c r="M58" s="135">
        <f>'将来負担比率（分子）の構造'!L$49</f>
        <v>14025</v>
      </c>
      <c r="N58" s="135"/>
      <c r="O58" s="135"/>
      <c r="P58" s="135">
        <f>'将来負担比率（分子）の構造'!M$49</f>
        <v>15248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f>'将来負担比率（分子）の構造'!I$47</f>
        <v>52</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105</v>
      </c>
      <c r="C61" s="135"/>
      <c r="D61" s="135"/>
      <c r="E61" s="135">
        <f>'将来負担比率（分子）の構造'!J$46</f>
        <v>70</v>
      </c>
      <c r="F61" s="135"/>
      <c r="G61" s="135"/>
      <c r="H61" s="135">
        <f>'将来負担比率（分子）の構造'!K$46</f>
        <v>35</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20797</v>
      </c>
      <c r="C62" s="135"/>
      <c r="D62" s="135"/>
      <c r="E62" s="135">
        <f>'将来負担比率（分子）の構造'!J$45</f>
        <v>20650</v>
      </c>
      <c r="F62" s="135"/>
      <c r="G62" s="135"/>
      <c r="H62" s="135">
        <f>'将来負担比率（分子）の構造'!K$45</f>
        <v>19207</v>
      </c>
      <c r="I62" s="135"/>
      <c r="J62" s="135"/>
      <c r="K62" s="135">
        <f>'将来負担比率（分子）の構造'!L$45</f>
        <v>17568</v>
      </c>
      <c r="L62" s="135"/>
      <c r="M62" s="135"/>
      <c r="N62" s="135">
        <f>'将来負担比率（分子）の構造'!M$45</f>
        <v>17605</v>
      </c>
      <c r="O62" s="135"/>
      <c r="P62" s="135"/>
    </row>
    <row r="63" spans="1:16">
      <c r="A63" s="135" t="s">
        <v>27</v>
      </c>
      <c r="B63" s="135">
        <f>'将来負担比率（分子）の構造'!I$44</f>
        <v>9705</v>
      </c>
      <c r="C63" s="135"/>
      <c r="D63" s="135"/>
      <c r="E63" s="135">
        <f>'将来負担比率（分子）の構造'!J$44</f>
        <v>9707</v>
      </c>
      <c r="F63" s="135"/>
      <c r="G63" s="135"/>
      <c r="H63" s="135">
        <f>'将来負担比率（分子）の構造'!K$44</f>
        <v>9331</v>
      </c>
      <c r="I63" s="135"/>
      <c r="J63" s="135"/>
      <c r="K63" s="135">
        <f>'将来負担比率（分子）の構造'!L$44</f>
        <v>8906</v>
      </c>
      <c r="L63" s="135"/>
      <c r="M63" s="135"/>
      <c r="N63" s="135">
        <f>'将来負担比率（分子）の構造'!M$44</f>
        <v>8586</v>
      </c>
      <c r="O63" s="135"/>
      <c r="P63" s="135"/>
    </row>
    <row r="64" spans="1:16">
      <c r="A64" s="135" t="s">
        <v>26</v>
      </c>
      <c r="B64" s="135">
        <f>'将来負担比率（分子）の構造'!I$43</f>
        <v>50837</v>
      </c>
      <c r="C64" s="135"/>
      <c r="D64" s="135"/>
      <c r="E64" s="135">
        <f>'将来負担比率（分子）の構造'!J$43</f>
        <v>50336</v>
      </c>
      <c r="F64" s="135"/>
      <c r="G64" s="135"/>
      <c r="H64" s="135">
        <f>'将来負担比率（分子）の構造'!K$43</f>
        <v>54402</v>
      </c>
      <c r="I64" s="135"/>
      <c r="J64" s="135"/>
      <c r="K64" s="135">
        <f>'将来負担比率（分子）の構造'!L$43</f>
        <v>60296</v>
      </c>
      <c r="L64" s="135"/>
      <c r="M64" s="135"/>
      <c r="N64" s="135">
        <f>'将来負担比率（分子）の構造'!M$43</f>
        <v>59129</v>
      </c>
      <c r="O64" s="135"/>
      <c r="P64" s="135"/>
    </row>
    <row r="65" spans="1:16">
      <c r="A65" s="135" t="s">
        <v>25</v>
      </c>
      <c r="B65" s="135">
        <f>'将来負担比率（分子）の構造'!I$42</f>
        <v>6099</v>
      </c>
      <c r="C65" s="135"/>
      <c r="D65" s="135"/>
      <c r="E65" s="135">
        <f>'将来負担比率（分子）の構造'!J$42</f>
        <v>1044</v>
      </c>
      <c r="F65" s="135"/>
      <c r="G65" s="135"/>
      <c r="H65" s="135">
        <f>'将来負担比率（分子）の構造'!K$42</f>
        <v>1058</v>
      </c>
      <c r="I65" s="135"/>
      <c r="J65" s="135"/>
      <c r="K65" s="135">
        <f>'将来負担比率（分子）の構造'!L$42</f>
        <v>1335</v>
      </c>
      <c r="L65" s="135"/>
      <c r="M65" s="135"/>
      <c r="N65" s="135">
        <f>'将来負担比率（分子）の構造'!M$42</f>
        <v>1539</v>
      </c>
      <c r="O65" s="135"/>
      <c r="P65" s="135"/>
    </row>
    <row r="66" spans="1:16">
      <c r="A66" s="135" t="s">
        <v>24</v>
      </c>
      <c r="B66" s="135">
        <f>'将来負担比率（分子）の構造'!I$41</f>
        <v>223226</v>
      </c>
      <c r="C66" s="135"/>
      <c r="D66" s="135"/>
      <c r="E66" s="135">
        <f>'将来負担比率（分子）の構造'!J$41</f>
        <v>215120</v>
      </c>
      <c r="F66" s="135"/>
      <c r="G66" s="135"/>
      <c r="H66" s="135">
        <f>'将来負担比率（分子）の構造'!K$41</f>
        <v>204494</v>
      </c>
      <c r="I66" s="135"/>
      <c r="J66" s="135"/>
      <c r="K66" s="135">
        <f>'将来負担比率（分子）の構造'!L$41</f>
        <v>197386</v>
      </c>
      <c r="L66" s="135"/>
      <c r="M66" s="135"/>
      <c r="N66" s="135">
        <f>'将来負担比率（分子）の構造'!M$41</f>
        <v>193858</v>
      </c>
      <c r="O66" s="135"/>
      <c r="P66" s="135"/>
    </row>
    <row r="67" spans="1:16">
      <c r="A67" s="135" t="s">
        <v>62</v>
      </c>
      <c r="B67" s="135" t="e">
        <f>NA()</f>
        <v>#N/A</v>
      </c>
      <c r="C67" s="135">
        <f>IF(ISNUMBER('将来負担比率（分子）の構造'!I$52), IF('将来負担比率（分子）の構造'!I$52 &lt; 0, 0, '将来負担比率（分子）の構造'!I$52), NA())</f>
        <v>132188</v>
      </c>
      <c r="D67" s="135" t="e">
        <f>NA()</f>
        <v>#N/A</v>
      </c>
      <c r="E67" s="135" t="e">
        <f>NA()</f>
        <v>#N/A</v>
      </c>
      <c r="F67" s="135">
        <f>IF(ISNUMBER('将来負担比率（分子）の構造'!J$52), IF('将来負担比率（分子）の構造'!J$52 &lt; 0, 0, '将来負担比率（分子）の構造'!J$52), NA())</f>
        <v>121854</v>
      </c>
      <c r="G67" s="135" t="e">
        <f>NA()</f>
        <v>#N/A</v>
      </c>
      <c r="H67" s="135" t="e">
        <f>NA()</f>
        <v>#N/A</v>
      </c>
      <c r="I67" s="135">
        <f>IF(ISNUMBER('将来負担比率（分子）の構造'!K$52), IF('将来負担比率（分子）の構造'!K$52 &lt; 0, 0, '将来負担比率（分子）の構造'!K$52), NA())</f>
        <v>115474</v>
      </c>
      <c r="J67" s="135" t="e">
        <f>NA()</f>
        <v>#N/A</v>
      </c>
      <c r="K67" s="135" t="e">
        <f>NA()</f>
        <v>#N/A</v>
      </c>
      <c r="L67" s="135">
        <f>IF(ISNUMBER('将来負担比率（分子）の構造'!L$52), IF('将来負担比率（分子）の構造'!L$52 &lt; 0, 0, '将来負担比率（分子）の構造'!L$52), NA())</f>
        <v>115435</v>
      </c>
      <c r="M67" s="135" t="e">
        <f>NA()</f>
        <v>#N/A</v>
      </c>
      <c r="N67" s="135" t="e">
        <f>NA()</f>
        <v>#N/A</v>
      </c>
      <c r="O67" s="135">
        <f>IF(ISNUMBER('将来負担比率（分子）の構造'!M$52), IF('将来負担比率（分子）の構造'!M$52 &lt; 0, 0, '将来負担比率（分子）の構造'!M$52), NA())</f>
        <v>109773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44593169</v>
      </c>
      <c r="S5" s="669"/>
      <c r="T5" s="669"/>
      <c r="U5" s="669"/>
      <c r="V5" s="669"/>
      <c r="W5" s="669"/>
      <c r="X5" s="669"/>
      <c r="Y5" s="716"/>
      <c r="Z5" s="729">
        <v>28.7</v>
      </c>
      <c r="AA5" s="729"/>
      <c r="AB5" s="729"/>
      <c r="AC5" s="729"/>
      <c r="AD5" s="730">
        <v>44593169</v>
      </c>
      <c r="AE5" s="730"/>
      <c r="AF5" s="730"/>
      <c r="AG5" s="730"/>
      <c r="AH5" s="730"/>
      <c r="AI5" s="730"/>
      <c r="AJ5" s="730"/>
      <c r="AK5" s="730"/>
      <c r="AL5" s="717">
        <v>55.6</v>
      </c>
      <c r="AM5" s="686"/>
      <c r="AN5" s="686"/>
      <c r="AO5" s="718"/>
      <c r="AP5" s="705" t="s">
        <v>205</v>
      </c>
      <c r="AQ5" s="706"/>
      <c r="AR5" s="706"/>
      <c r="AS5" s="706"/>
      <c r="AT5" s="706"/>
      <c r="AU5" s="706"/>
      <c r="AV5" s="706"/>
      <c r="AW5" s="706"/>
      <c r="AX5" s="706"/>
      <c r="AY5" s="706"/>
      <c r="AZ5" s="706"/>
      <c r="BA5" s="706"/>
      <c r="BB5" s="706"/>
      <c r="BC5" s="706"/>
      <c r="BD5" s="706"/>
      <c r="BE5" s="706"/>
      <c r="BF5" s="707"/>
      <c r="BG5" s="618">
        <v>43513058</v>
      </c>
      <c r="BH5" s="619"/>
      <c r="BI5" s="619"/>
      <c r="BJ5" s="619"/>
      <c r="BK5" s="619"/>
      <c r="BL5" s="619"/>
      <c r="BM5" s="619"/>
      <c r="BN5" s="620"/>
      <c r="BO5" s="671">
        <v>97.6</v>
      </c>
      <c r="BP5" s="671"/>
      <c r="BQ5" s="671"/>
      <c r="BR5" s="671"/>
      <c r="BS5" s="672">
        <v>2210887</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801854</v>
      </c>
      <c r="S6" s="619"/>
      <c r="T6" s="619"/>
      <c r="U6" s="619"/>
      <c r="V6" s="619"/>
      <c r="W6" s="619"/>
      <c r="X6" s="619"/>
      <c r="Y6" s="620"/>
      <c r="Z6" s="671">
        <v>0.5</v>
      </c>
      <c r="AA6" s="671"/>
      <c r="AB6" s="671"/>
      <c r="AC6" s="671"/>
      <c r="AD6" s="672">
        <v>801854</v>
      </c>
      <c r="AE6" s="672"/>
      <c r="AF6" s="672"/>
      <c r="AG6" s="672"/>
      <c r="AH6" s="672"/>
      <c r="AI6" s="672"/>
      <c r="AJ6" s="672"/>
      <c r="AK6" s="672"/>
      <c r="AL6" s="641">
        <v>1</v>
      </c>
      <c r="AM6" s="673"/>
      <c r="AN6" s="673"/>
      <c r="AO6" s="674"/>
      <c r="AP6" s="615" t="s">
        <v>210</v>
      </c>
      <c r="AQ6" s="616"/>
      <c r="AR6" s="616"/>
      <c r="AS6" s="616"/>
      <c r="AT6" s="616"/>
      <c r="AU6" s="616"/>
      <c r="AV6" s="616"/>
      <c r="AW6" s="616"/>
      <c r="AX6" s="616"/>
      <c r="AY6" s="616"/>
      <c r="AZ6" s="616"/>
      <c r="BA6" s="616"/>
      <c r="BB6" s="616"/>
      <c r="BC6" s="616"/>
      <c r="BD6" s="616"/>
      <c r="BE6" s="616"/>
      <c r="BF6" s="617"/>
      <c r="BG6" s="618">
        <v>43513058</v>
      </c>
      <c r="BH6" s="619"/>
      <c r="BI6" s="619"/>
      <c r="BJ6" s="619"/>
      <c r="BK6" s="619"/>
      <c r="BL6" s="619"/>
      <c r="BM6" s="619"/>
      <c r="BN6" s="620"/>
      <c r="BO6" s="671">
        <v>97.6</v>
      </c>
      <c r="BP6" s="671"/>
      <c r="BQ6" s="671"/>
      <c r="BR6" s="671"/>
      <c r="BS6" s="672">
        <v>2210887</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666615</v>
      </c>
      <c r="CS6" s="619"/>
      <c r="CT6" s="619"/>
      <c r="CU6" s="619"/>
      <c r="CV6" s="619"/>
      <c r="CW6" s="619"/>
      <c r="CX6" s="619"/>
      <c r="CY6" s="620"/>
      <c r="CZ6" s="671">
        <v>0.4</v>
      </c>
      <c r="DA6" s="671"/>
      <c r="DB6" s="671"/>
      <c r="DC6" s="671"/>
      <c r="DD6" s="624" t="s">
        <v>212</v>
      </c>
      <c r="DE6" s="619"/>
      <c r="DF6" s="619"/>
      <c r="DG6" s="619"/>
      <c r="DH6" s="619"/>
      <c r="DI6" s="619"/>
      <c r="DJ6" s="619"/>
      <c r="DK6" s="619"/>
      <c r="DL6" s="619"/>
      <c r="DM6" s="619"/>
      <c r="DN6" s="619"/>
      <c r="DO6" s="619"/>
      <c r="DP6" s="620"/>
      <c r="DQ6" s="624">
        <v>665631</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155859</v>
      </c>
      <c r="S7" s="619"/>
      <c r="T7" s="619"/>
      <c r="U7" s="619"/>
      <c r="V7" s="619"/>
      <c r="W7" s="619"/>
      <c r="X7" s="619"/>
      <c r="Y7" s="620"/>
      <c r="Z7" s="671">
        <v>0.1</v>
      </c>
      <c r="AA7" s="671"/>
      <c r="AB7" s="671"/>
      <c r="AC7" s="671"/>
      <c r="AD7" s="672">
        <v>155859</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20876099</v>
      </c>
      <c r="BH7" s="619"/>
      <c r="BI7" s="619"/>
      <c r="BJ7" s="619"/>
      <c r="BK7" s="619"/>
      <c r="BL7" s="619"/>
      <c r="BM7" s="619"/>
      <c r="BN7" s="620"/>
      <c r="BO7" s="671">
        <v>46.8</v>
      </c>
      <c r="BP7" s="671"/>
      <c r="BQ7" s="671"/>
      <c r="BR7" s="671"/>
      <c r="BS7" s="672">
        <v>821320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9735892</v>
      </c>
      <c r="CS7" s="619"/>
      <c r="CT7" s="619"/>
      <c r="CU7" s="619"/>
      <c r="CV7" s="619"/>
      <c r="CW7" s="619"/>
      <c r="CX7" s="619"/>
      <c r="CY7" s="620"/>
      <c r="CZ7" s="671">
        <v>6.3</v>
      </c>
      <c r="DA7" s="671"/>
      <c r="DB7" s="671"/>
      <c r="DC7" s="671"/>
      <c r="DD7" s="624">
        <v>848229</v>
      </c>
      <c r="DE7" s="619"/>
      <c r="DF7" s="619"/>
      <c r="DG7" s="619"/>
      <c r="DH7" s="619"/>
      <c r="DI7" s="619"/>
      <c r="DJ7" s="619"/>
      <c r="DK7" s="619"/>
      <c r="DL7" s="619"/>
      <c r="DM7" s="619"/>
      <c r="DN7" s="619"/>
      <c r="DO7" s="619"/>
      <c r="DP7" s="620"/>
      <c r="DQ7" s="624">
        <v>7723609</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225261</v>
      </c>
      <c r="S8" s="619"/>
      <c r="T8" s="619"/>
      <c r="U8" s="619"/>
      <c r="V8" s="619"/>
      <c r="W8" s="619"/>
      <c r="X8" s="619"/>
      <c r="Y8" s="620"/>
      <c r="Z8" s="671">
        <v>0.1</v>
      </c>
      <c r="AA8" s="671"/>
      <c r="AB8" s="671"/>
      <c r="AC8" s="671"/>
      <c r="AD8" s="672">
        <v>225261</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545737</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70766943</v>
      </c>
      <c r="CS8" s="619"/>
      <c r="CT8" s="619"/>
      <c r="CU8" s="619"/>
      <c r="CV8" s="619"/>
      <c r="CW8" s="619"/>
      <c r="CX8" s="619"/>
      <c r="CY8" s="620"/>
      <c r="CZ8" s="671">
        <v>46.1</v>
      </c>
      <c r="DA8" s="671"/>
      <c r="DB8" s="671"/>
      <c r="DC8" s="671"/>
      <c r="DD8" s="624">
        <v>2040057</v>
      </c>
      <c r="DE8" s="619"/>
      <c r="DF8" s="619"/>
      <c r="DG8" s="619"/>
      <c r="DH8" s="619"/>
      <c r="DI8" s="619"/>
      <c r="DJ8" s="619"/>
      <c r="DK8" s="619"/>
      <c r="DL8" s="619"/>
      <c r="DM8" s="619"/>
      <c r="DN8" s="619"/>
      <c r="DO8" s="619"/>
      <c r="DP8" s="620"/>
      <c r="DQ8" s="624">
        <v>30783876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192250</v>
      </c>
      <c r="S9" s="619"/>
      <c r="T9" s="619"/>
      <c r="U9" s="619"/>
      <c r="V9" s="619"/>
      <c r="W9" s="619"/>
      <c r="X9" s="619"/>
      <c r="Y9" s="620"/>
      <c r="Z9" s="671">
        <v>0.1</v>
      </c>
      <c r="AA9" s="671"/>
      <c r="AB9" s="671"/>
      <c r="AC9" s="671"/>
      <c r="AD9" s="672">
        <v>192250</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15566009</v>
      </c>
      <c r="BH9" s="619"/>
      <c r="BI9" s="619"/>
      <c r="BJ9" s="619"/>
      <c r="BK9" s="619"/>
      <c r="BL9" s="619"/>
      <c r="BM9" s="619"/>
      <c r="BN9" s="620"/>
      <c r="BO9" s="671">
        <v>34.9</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9464176</v>
      </c>
      <c r="CS9" s="619"/>
      <c r="CT9" s="619"/>
      <c r="CU9" s="619"/>
      <c r="CV9" s="619"/>
      <c r="CW9" s="619"/>
      <c r="CX9" s="619"/>
      <c r="CY9" s="620"/>
      <c r="CZ9" s="671">
        <v>6.2</v>
      </c>
      <c r="DA9" s="671"/>
      <c r="DB9" s="671"/>
      <c r="DC9" s="671"/>
      <c r="DD9" s="624">
        <v>881769</v>
      </c>
      <c r="DE9" s="619"/>
      <c r="DF9" s="619"/>
      <c r="DG9" s="619"/>
      <c r="DH9" s="619"/>
      <c r="DI9" s="619"/>
      <c r="DJ9" s="619"/>
      <c r="DK9" s="619"/>
      <c r="DL9" s="619"/>
      <c r="DM9" s="619"/>
      <c r="DN9" s="619"/>
      <c r="DO9" s="619"/>
      <c r="DP9" s="620"/>
      <c r="DQ9" s="624">
        <v>6416620</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6664445</v>
      </c>
      <c r="S10" s="619"/>
      <c r="T10" s="619"/>
      <c r="U10" s="619"/>
      <c r="V10" s="619"/>
      <c r="W10" s="619"/>
      <c r="X10" s="619"/>
      <c r="Y10" s="620"/>
      <c r="Z10" s="671">
        <v>4.3</v>
      </c>
      <c r="AA10" s="671"/>
      <c r="AB10" s="671"/>
      <c r="AC10" s="671"/>
      <c r="AD10" s="672">
        <v>6664445</v>
      </c>
      <c r="AE10" s="672"/>
      <c r="AF10" s="672"/>
      <c r="AG10" s="672"/>
      <c r="AH10" s="672"/>
      <c r="AI10" s="672"/>
      <c r="AJ10" s="672"/>
      <c r="AK10" s="672"/>
      <c r="AL10" s="641">
        <v>8.3000000000000007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1053573</v>
      </c>
      <c r="BH10" s="619"/>
      <c r="BI10" s="619"/>
      <c r="BJ10" s="619"/>
      <c r="BK10" s="619"/>
      <c r="BL10" s="619"/>
      <c r="BM10" s="619"/>
      <c r="BN10" s="620"/>
      <c r="BO10" s="671">
        <v>2.4</v>
      </c>
      <c r="BP10" s="671"/>
      <c r="BQ10" s="671"/>
      <c r="BR10" s="671"/>
      <c r="BS10" s="624">
        <v>175637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211098</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67162</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10846</v>
      </c>
      <c r="S11" s="619"/>
      <c r="T11" s="619"/>
      <c r="U11" s="619"/>
      <c r="V11" s="619"/>
      <c r="W11" s="619"/>
      <c r="X11" s="619"/>
      <c r="Y11" s="620"/>
      <c r="Z11" s="671">
        <v>0</v>
      </c>
      <c r="AA11" s="671"/>
      <c r="AB11" s="671"/>
      <c r="AC11" s="671"/>
      <c r="AD11" s="672">
        <v>10846</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3710780</v>
      </c>
      <c r="BH11" s="619"/>
      <c r="BI11" s="619"/>
      <c r="BJ11" s="619"/>
      <c r="BK11" s="619"/>
      <c r="BL11" s="619"/>
      <c r="BM11" s="619"/>
      <c r="BN11" s="620"/>
      <c r="BO11" s="671">
        <v>8.3000000000000007</v>
      </c>
      <c r="BP11" s="671"/>
      <c r="BQ11" s="671"/>
      <c r="BR11" s="671"/>
      <c r="BS11" s="624">
        <v>645683</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2077555</v>
      </c>
      <c r="CS11" s="619"/>
      <c r="CT11" s="619"/>
      <c r="CU11" s="619"/>
      <c r="CV11" s="619"/>
      <c r="CW11" s="619"/>
      <c r="CX11" s="619"/>
      <c r="CY11" s="620"/>
      <c r="CZ11" s="671">
        <v>1.4</v>
      </c>
      <c r="DA11" s="671"/>
      <c r="DB11" s="671"/>
      <c r="DC11" s="671"/>
      <c r="DD11" s="624">
        <v>761273</v>
      </c>
      <c r="DE11" s="619"/>
      <c r="DF11" s="619"/>
      <c r="DG11" s="619"/>
      <c r="DH11" s="619"/>
      <c r="DI11" s="619"/>
      <c r="DJ11" s="619"/>
      <c r="DK11" s="619"/>
      <c r="DL11" s="619"/>
      <c r="DM11" s="619"/>
      <c r="DN11" s="619"/>
      <c r="DO11" s="619"/>
      <c r="DP11" s="620"/>
      <c r="DQ11" s="624">
        <v>1151933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19257004</v>
      </c>
      <c r="BH12" s="619"/>
      <c r="BI12" s="619"/>
      <c r="BJ12" s="619"/>
      <c r="BK12" s="619"/>
      <c r="BL12" s="619"/>
      <c r="BM12" s="619"/>
      <c r="BN12" s="620"/>
      <c r="BO12" s="671">
        <v>43.2</v>
      </c>
      <c r="BP12" s="671"/>
      <c r="BQ12" s="671"/>
      <c r="BR12" s="671"/>
      <c r="BS12" s="624">
        <v>1261800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2336712</v>
      </c>
      <c r="CS12" s="619"/>
      <c r="CT12" s="619"/>
      <c r="CU12" s="619"/>
      <c r="CV12" s="619"/>
      <c r="CW12" s="619"/>
      <c r="CX12" s="619"/>
      <c r="CY12" s="620"/>
      <c r="CZ12" s="671">
        <v>1.5</v>
      </c>
      <c r="DA12" s="671"/>
      <c r="DB12" s="671"/>
      <c r="DC12" s="671"/>
      <c r="DD12" s="624">
        <v>331764</v>
      </c>
      <c r="DE12" s="619"/>
      <c r="DF12" s="619"/>
      <c r="DG12" s="619"/>
      <c r="DH12" s="619"/>
      <c r="DI12" s="619"/>
      <c r="DJ12" s="619"/>
      <c r="DK12" s="619"/>
      <c r="DL12" s="619"/>
      <c r="DM12" s="619"/>
      <c r="DN12" s="619"/>
      <c r="DO12" s="619"/>
      <c r="DP12" s="620"/>
      <c r="DQ12" s="624">
        <v>1297910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105142</v>
      </c>
      <c r="S13" s="619"/>
      <c r="T13" s="619"/>
      <c r="U13" s="619"/>
      <c r="V13" s="619"/>
      <c r="W13" s="619"/>
      <c r="X13" s="619"/>
      <c r="Y13" s="620"/>
      <c r="Z13" s="671">
        <v>0.1</v>
      </c>
      <c r="AA13" s="671"/>
      <c r="AB13" s="671"/>
      <c r="AC13" s="671"/>
      <c r="AD13" s="672">
        <v>105142</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19086933</v>
      </c>
      <c r="BH13" s="619"/>
      <c r="BI13" s="619"/>
      <c r="BJ13" s="619"/>
      <c r="BK13" s="619"/>
      <c r="BL13" s="619"/>
      <c r="BM13" s="619"/>
      <c r="BN13" s="620"/>
      <c r="BO13" s="671">
        <v>42.8</v>
      </c>
      <c r="BP13" s="671"/>
      <c r="BQ13" s="671"/>
      <c r="BR13" s="671"/>
      <c r="BS13" s="624">
        <v>1261800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13003712</v>
      </c>
      <c r="CS13" s="619"/>
      <c r="CT13" s="619"/>
      <c r="CU13" s="619"/>
      <c r="CV13" s="619"/>
      <c r="CW13" s="619"/>
      <c r="CX13" s="619"/>
      <c r="CY13" s="620"/>
      <c r="CZ13" s="671">
        <v>8.5</v>
      </c>
      <c r="DA13" s="671"/>
      <c r="DB13" s="671"/>
      <c r="DC13" s="671"/>
      <c r="DD13" s="624">
        <v>6067423</v>
      </c>
      <c r="DE13" s="619"/>
      <c r="DF13" s="619"/>
      <c r="DG13" s="619"/>
      <c r="DH13" s="619"/>
      <c r="DI13" s="619"/>
      <c r="DJ13" s="619"/>
      <c r="DK13" s="619"/>
      <c r="DL13" s="619"/>
      <c r="DM13" s="619"/>
      <c r="DN13" s="619"/>
      <c r="DO13" s="619"/>
      <c r="DP13" s="620"/>
      <c r="DQ13" s="624">
        <v>7761885</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809322</v>
      </c>
      <c r="BH14" s="619"/>
      <c r="BI14" s="619"/>
      <c r="BJ14" s="619"/>
      <c r="BK14" s="619"/>
      <c r="BL14" s="619"/>
      <c r="BM14" s="619"/>
      <c r="BN14" s="620"/>
      <c r="BO14" s="671">
        <v>1.8</v>
      </c>
      <c r="BP14" s="671"/>
      <c r="BQ14" s="671"/>
      <c r="BR14" s="671"/>
      <c r="BS14" s="624">
        <v>127767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8117290</v>
      </c>
      <c r="CS14" s="619"/>
      <c r="CT14" s="619"/>
      <c r="CU14" s="619"/>
      <c r="CV14" s="619"/>
      <c r="CW14" s="619"/>
      <c r="CX14" s="619"/>
      <c r="CY14" s="620"/>
      <c r="CZ14" s="671">
        <v>5.3</v>
      </c>
      <c r="DA14" s="671"/>
      <c r="DB14" s="671"/>
      <c r="DC14" s="671"/>
      <c r="DD14" s="624">
        <v>4264106</v>
      </c>
      <c r="DE14" s="619"/>
      <c r="DF14" s="619"/>
      <c r="DG14" s="619"/>
      <c r="DH14" s="619"/>
      <c r="DI14" s="619"/>
      <c r="DJ14" s="619"/>
      <c r="DK14" s="619"/>
      <c r="DL14" s="619"/>
      <c r="DM14" s="619"/>
      <c r="DN14" s="619"/>
      <c r="DO14" s="619"/>
      <c r="DP14" s="620"/>
      <c r="DQ14" s="624">
        <v>3471169</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148570</v>
      </c>
      <c r="S15" s="619"/>
      <c r="T15" s="619"/>
      <c r="U15" s="619"/>
      <c r="V15" s="619"/>
      <c r="W15" s="619"/>
      <c r="X15" s="619"/>
      <c r="Y15" s="620"/>
      <c r="Z15" s="671">
        <v>0.1</v>
      </c>
      <c r="AA15" s="671"/>
      <c r="AB15" s="671"/>
      <c r="AC15" s="671"/>
      <c r="AD15" s="672">
        <v>148570</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2566926</v>
      </c>
      <c r="BH15" s="619"/>
      <c r="BI15" s="619"/>
      <c r="BJ15" s="619"/>
      <c r="BK15" s="619"/>
      <c r="BL15" s="619"/>
      <c r="BM15" s="619"/>
      <c r="BN15" s="620"/>
      <c r="BO15" s="671">
        <v>5.8</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13453308</v>
      </c>
      <c r="CS15" s="619"/>
      <c r="CT15" s="619"/>
      <c r="CU15" s="619"/>
      <c r="CV15" s="619"/>
      <c r="CW15" s="619"/>
      <c r="CX15" s="619"/>
      <c r="CY15" s="620"/>
      <c r="CZ15" s="671">
        <v>8.8000000000000007</v>
      </c>
      <c r="DA15" s="671"/>
      <c r="DB15" s="671"/>
      <c r="DC15" s="671"/>
      <c r="DD15" s="624">
        <v>5098805</v>
      </c>
      <c r="DE15" s="619"/>
      <c r="DF15" s="619"/>
      <c r="DG15" s="619"/>
      <c r="DH15" s="619"/>
      <c r="DI15" s="619"/>
      <c r="DJ15" s="619"/>
      <c r="DK15" s="619"/>
      <c r="DL15" s="619"/>
      <c r="DM15" s="619"/>
      <c r="DN15" s="619"/>
      <c r="DO15" s="619"/>
      <c r="DP15" s="620"/>
      <c r="DQ15" s="624">
        <v>7674859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29147161</v>
      </c>
      <c r="S16" s="619"/>
      <c r="T16" s="619"/>
      <c r="U16" s="619"/>
      <c r="V16" s="619"/>
      <c r="W16" s="619"/>
      <c r="X16" s="619"/>
      <c r="Y16" s="620"/>
      <c r="Z16" s="671">
        <v>18.7</v>
      </c>
      <c r="AA16" s="671"/>
      <c r="AB16" s="671"/>
      <c r="AC16" s="671"/>
      <c r="AD16" s="672">
        <v>27106227</v>
      </c>
      <c r="AE16" s="672"/>
      <c r="AF16" s="672"/>
      <c r="AG16" s="672"/>
      <c r="AH16" s="672"/>
      <c r="AI16" s="672"/>
      <c r="AJ16" s="672"/>
      <c r="AK16" s="672"/>
      <c r="AL16" s="641">
        <v>33.799999999999997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3707</v>
      </c>
      <c r="BH16" s="619"/>
      <c r="BI16" s="619"/>
      <c r="BJ16" s="619"/>
      <c r="BK16" s="619"/>
      <c r="BL16" s="619"/>
      <c r="BM16" s="619"/>
      <c r="BN16" s="620"/>
      <c r="BO16" s="671">
        <v>0</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699785</v>
      </c>
      <c r="CS16" s="619"/>
      <c r="CT16" s="619"/>
      <c r="CU16" s="619"/>
      <c r="CV16" s="619"/>
      <c r="CW16" s="619"/>
      <c r="CX16" s="619"/>
      <c r="CY16" s="620"/>
      <c r="CZ16" s="671">
        <v>0.5</v>
      </c>
      <c r="DA16" s="671"/>
      <c r="DB16" s="671"/>
      <c r="DC16" s="671"/>
      <c r="DD16" s="624" t="s">
        <v>109</v>
      </c>
      <c r="DE16" s="619"/>
      <c r="DF16" s="619"/>
      <c r="DG16" s="619"/>
      <c r="DH16" s="619"/>
      <c r="DI16" s="619"/>
      <c r="DJ16" s="619"/>
      <c r="DK16" s="619"/>
      <c r="DL16" s="619"/>
      <c r="DM16" s="619"/>
      <c r="DN16" s="619"/>
      <c r="DO16" s="619"/>
      <c r="DP16" s="620"/>
      <c r="DQ16" s="624">
        <v>1694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27106227</v>
      </c>
      <c r="S17" s="619"/>
      <c r="T17" s="619"/>
      <c r="U17" s="619"/>
      <c r="V17" s="619"/>
      <c r="W17" s="619"/>
      <c r="X17" s="619"/>
      <c r="Y17" s="620"/>
      <c r="Z17" s="671">
        <v>17.399999999999999</v>
      </c>
      <c r="AA17" s="671"/>
      <c r="AB17" s="671"/>
      <c r="AC17" s="671"/>
      <c r="AD17" s="672">
        <v>27106227</v>
      </c>
      <c r="AE17" s="672"/>
      <c r="AF17" s="672"/>
      <c r="AG17" s="672"/>
      <c r="AH17" s="672"/>
      <c r="AI17" s="672"/>
      <c r="AJ17" s="672"/>
      <c r="AK17" s="672"/>
      <c r="AL17" s="641">
        <v>33.799999999999997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22856056</v>
      </c>
      <c r="CS17" s="619"/>
      <c r="CT17" s="619"/>
      <c r="CU17" s="619"/>
      <c r="CV17" s="619"/>
      <c r="CW17" s="619"/>
      <c r="CX17" s="619"/>
      <c r="CY17" s="620"/>
      <c r="CZ17" s="671">
        <v>14.9</v>
      </c>
      <c r="DA17" s="671"/>
      <c r="DB17" s="671"/>
      <c r="DC17" s="671"/>
      <c r="DD17" s="624" t="s">
        <v>109</v>
      </c>
      <c r="DE17" s="619"/>
      <c r="DF17" s="619"/>
      <c r="DG17" s="619"/>
      <c r="DH17" s="619"/>
      <c r="DI17" s="619"/>
      <c r="DJ17" s="619"/>
      <c r="DK17" s="619"/>
      <c r="DL17" s="619"/>
      <c r="DM17" s="619"/>
      <c r="DN17" s="619"/>
      <c r="DO17" s="619"/>
      <c r="DP17" s="620"/>
      <c r="DQ17" s="624">
        <v>21735900</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2040934</v>
      </c>
      <c r="S18" s="619"/>
      <c r="T18" s="619"/>
      <c r="U18" s="619"/>
      <c r="V18" s="619"/>
      <c r="W18" s="619"/>
      <c r="X18" s="619"/>
      <c r="Y18" s="620"/>
      <c r="Z18" s="671">
        <v>1.3</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1080111</v>
      </c>
      <c r="BH19" s="619"/>
      <c r="BI19" s="619"/>
      <c r="BJ19" s="619"/>
      <c r="BK19" s="619"/>
      <c r="BL19" s="619"/>
      <c r="BM19" s="619"/>
      <c r="BN19" s="620"/>
      <c r="BO19" s="671">
        <v>2.4</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82044557</v>
      </c>
      <c r="S20" s="619"/>
      <c r="T20" s="619"/>
      <c r="U20" s="619"/>
      <c r="V20" s="619"/>
      <c r="W20" s="619"/>
      <c r="X20" s="619"/>
      <c r="Y20" s="620"/>
      <c r="Z20" s="671">
        <v>52.7</v>
      </c>
      <c r="AA20" s="671"/>
      <c r="AB20" s="671"/>
      <c r="AC20" s="671"/>
      <c r="AD20" s="672">
        <v>80003623</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1080111</v>
      </c>
      <c r="BH20" s="619"/>
      <c r="BI20" s="619"/>
      <c r="BJ20" s="619"/>
      <c r="BK20" s="619"/>
      <c r="BL20" s="619"/>
      <c r="BM20" s="619"/>
      <c r="BN20" s="620"/>
      <c r="BO20" s="671">
        <v>2.4</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153389142</v>
      </c>
      <c r="CS20" s="619"/>
      <c r="CT20" s="619"/>
      <c r="CU20" s="619"/>
      <c r="CV20" s="619"/>
      <c r="CW20" s="619"/>
      <c r="CX20" s="619"/>
      <c r="CY20" s="620"/>
      <c r="CZ20" s="671">
        <v>100</v>
      </c>
      <c r="DA20" s="671"/>
      <c r="DB20" s="671"/>
      <c r="DC20" s="671"/>
      <c r="DD20" s="624">
        <v>20293426</v>
      </c>
      <c r="DE20" s="619"/>
      <c r="DF20" s="619"/>
      <c r="DG20" s="619"/>
      <c r="DH20" s="619"/>
      <c r="DI20" s="619"/>
      <c r="DJ20" s="619"/>
      <c r="DK20" s="619"/>
      <c r="DL20" s="619"/>
      <c r="DM20" s="619"/>
      <c r="DN20" s="619"/>
      <c r="DO20" s="619"/>
      <c r="DP20" s="620"/>
      <c r="DQ20" s="624">
        <v>88752248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62466</v>
      </c>
      <c r="S21" s="619"/>
      <c r="T21" s="619"/>
      <c r="U21" s="619"/>
      <c r="V21" s="619"/>
      <c r="W21" s="619"/>
      <c r="X21" s="619"/>
      <c r="Y21" s="620"/>
      <c r="Z21" s="671">
        <v>0</v>
      </c>
      <c r="AA21" s="671"/>
      <c r="AB21" s="671"/>
      <c r="AC21" s="671"/>
      <c r="AD21" s="672">
        <v>62466</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11864</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1726782</v>
      </c>
      <c r="S22" s="619"/>
      <c r="T22" s="619"/>
      <c r="U22" s="619"/>
      <c r="V22" s="619"/>
      <c r="W22" s="619"/>
      <c r="X22" s="619"/>
      <c r="Y22" s="620"/>
      <c r="Z22" s="671">
        <v>1.1000000000000001</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1068247</v>
      </c>
      <c r="BH22" s="619"/>
      <c r="BI22" s="619"/>
      <c r="BJ22" s="619"/>
      <c r="BK22" s="619"/>
      <c r="BL22" s="619"/>
      <c r="BM22" s="619"/>
      <c r="BN22" s="620"/>
      <c r="BO22" s="671">
        <v>2.4</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2479849</v>
      </c>
      <c r="S23" s="619"/>
      <c r="T23" s="619"/>
      <c r="U23" s="619"/>
      <c r="V23" s="619"/>
      <c r="W23" s="619"/>
      <c r="X23" s="619"/>
      <c r="Y23" s="620"/>
      <c r="Z23" s="671">
        <v>1.6</v>
      </c>
      <c r="AA23" s="671"/>
      <c r="AB23" s="671"/>
      <c r="AC23" s="671"/>
      <c r="AD23" s="672">
        <v>12265</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784885</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93557971</v>
      </c>
      <c r="CS24" s="669"/>
      <c r="CT24" s="669"/>
      <c r="CU24" s="669"/>
      <c r="CV24" s="669"/>
      <c r="CW24" s="669"/>
      <c r="CX24" s="669"/>
      <c r="CY24" s="716"/>
      <c r="CZ24" s="720">
        <v>61</v>
      </c>
      <c r="DA24" s="721"/>
      <c r="DB24" s="721"/>
      <c r="DC24" s="722"/>
      <c r="DD24" s="715">
        <v>55790862</v>
      </c>
      <c r="DE24" s="669"/>
      <c r="DF24" s="669"/>
      <c r="DG24" s="669"/>
      <c r="DH24" s="669"/>
      <c r="DI24" s="669"/>
      <c r="DJ24" s="669"/>
      <c r="DK24" s="716"/>
      <c r="DL24" s="715">
        <v>54516989</v>
      </c>
      <c r="DM24" s="669"/>
      <c r="DN24" s="669"/>
      <c r="DO24" s="669"/>
      <c r="DP24" s="669"/>
      <c r="DQ24" s="669"/>
      <c r="DR24" s="669"/>
      <c r="DS24" s="669"/>
      <c r="DT24" s="669"/>
      <c r="DU24" s="669"/>
      <c r="DV24" s="716"/>
      <c r="DW24" s="717">
        <v>63.2</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33426630</v>
      </c>
      <c r="S25" s="619"/>
      <c r="T25" s="619"/>
      <c r="U25" s="619"/>
      <c r="V25" s="619"/>
      <c r="W25" s="619"/>
      <c r="X25" s="619"/>
      <c r="Y25" s="620"/>
      <c r="Z25" s="671">
        <v>21.5</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20409200</v>
      </c>
      <c r="CS25" s="637"/>
      <c r="CT25" s="637"/>
      <c r="CU25" s="637"/>
      <c r="CV25" s="637"/>
      <c r="CW25" s="637"/>
      <c r="CX25" s="637"/>
      <c r="CY25" s="638"/>
      <c r="CZ25" s="621">
        <v>13.3</v>
      </c>
      <c r="DA25" s="639"/>
      <c r="DB25" s="639"/>
      <c r="DC25" s="640"/>
      <c r="DD25" s="624">
        <v>17947188</v>
      </c>
      <c r="DE25" s="637"/>
      <c r="DF25" s="637"/>
      <c r="DG25" s="637"/>
      <c r="DH25" s="637"/>
      <c r="DI25" s="637"/>
      <c r="DJ25" s="637"/>
      <c r="DK25" s="638"/>
      <c r="DL25" s="624">
        <v>17474832</v>
      </c>
      <c r="DM25" s="637"/>
      <c r="DN25" s="637"/>
      <c r="DO25" s="637"/>
      <c r="DP25" s="637"/>
      <c r="DQ25" s="637"/>
      <c r="DR25" s="637"/>
      <c r="DS25" s="637"/>
      <c r="DT25" s="637"/>
      <c r="DU25" s="637"/>
      <c r="DV25" s="638"/>
      <c r="DW25" s="641">
        <v>20.2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14224067</v>
      </c>
      <c r="CS26" s="619"/>
      <c r="CT26" s="619"/>
      <c r="CU26" s="619"/>
      <c r="CV26" s="619"/>
      <c r="CW26" s="619"/>
      <c r="CX26" s="619"/>
      <c r="CY26" s="620"/>
      <c r="CZ26" s="621">
        <v>9.3000000000000007</v>
      </c>
      <c r="DA26" s="639"/>
      <c r="DB26" s="639"/>
      <c r="DC26" s="640"/>
      <c r="DD26" s="624">
        <v>12253362</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11272389</v>
      </c>
      <c r="S27" s="619"/>
      <c r="T27" s="619"/>
      <c r="U27" s="619"/>
      <c r="V27" s="619"/>
      <c r="W27" s="619"/>
      <c r="X27" s="619"/>
      <c r="Y27" s="620"/>
      <c r="Z27" s="671">
        <v>7.2</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44593169</v>
      </c>
      <c r="BH27" s="619"/>
      <c r="BI27" s="619"/>
      <c r="BJ27" s="619"/>
      <c r="BK27" s="619"/>
      <c r="BL27" s="619"/>
      <c r="BM27" s="619"/>
      <c r="BN27" s="620"/>
      <c r="BO27" s="671">
        <v>100</v>
      </c>
      <c r="BP27" s="671"/>
      <c r="BQ27" s="671"/>
      <c r="BR27" s="671"/>
      <c r="BS27" s="624">
        <v>2210887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50299108</v>
      </c>
      <c r="CS27" s="637"/>
      <c r="CT27" s="637"/>
      <c r="CU27" s="637"/>
      <c r="CV27" s="637"/>
      <c r="CW27" s="637"/>
      <c r="CX27" s="637"/>
      <c r="CY27" s="638"/>
      <c r="CZ27" s="621">
        <v>32.799999999999997</v>
      </c>
      <c r="DA27" s="639"/>
      <c r="DB27" s="639"/>
      <c r="DC27" s="640"/>
      <c r="DD27" s="624">
        <v>16114167</v>
      </c>
      <c r="DE27" s="637"/>
      <c r="DF27" s="637"/>
      <c r="DG27" s="637"/>
      <c r="DH27" s="637"/>
      <c r="DI27" s="637"/>
      <c r="DJ27" s="637"/>
      <c r="DK27" s="638"/>
      <c r="DL27" s="624">
        <v>16113530</v>
      </c>
      <c r="DM27" s="637"/>
      <c r="DN27" s="637"/>
      <c r="DO27" s="637"/>
      <c r="DP27" s="637"/>
      <c r="DQ27" s="637"/>
      <c r="DR27" s="637"/>
      <c r="DS27" s="637"/>
      <c r="DT27" s="637"/>
      <c r="DU27" s="637"/>
      <c r="DV27" s="638"/>
      <c r="DW27" s="641">
        <v>18.7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155101</v>
      </c>
      <c r="S28" s="619"/>
      <c r="T28" s="619"/>
      <c r="U28" s="619"/>
      <c r="V28" s="619"/>
      <c r="W28" s="619"/>
      <c r="X28" s="619"/>
      <c r="Y28" s="620"/>
      <c r="Z28" s="671">
        <v>0.1</v>
      </c>
      <c r="AA28" s="671"/>
      <c r="AB28" s="671"/>
      <c r="AC28" s="671"/>
      <c r="AD28" s="672">
        <v>28974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22849663</v>
      </c>
      <c r="CS28" s="619"/>
      <c r="CT28" s="619"/>
      <c r="CU28" s="619"/>
      <c r="CV28" s="619"/>
      <c r="CW28" s="619"/>
      <c r="CX28" s="619"/>
      <c r="CY28" s="620"/>
      <c r="CZ28" s="621">
        <v>14.9</v>
      </c>
      <c r="DA28" s="639"/>
      <c r="DB28" s="639"/>
      <c r="DC28" s="640"/>
      <c r="DD28" s="624">
        <v>21729507</v>
      </c>
      <c r="DE28" s="619"/>
      <c r="DF28" s="619"/>
      <c r="DG28" s="619"/>
      <c r="DH28" s="619"/>
      <c r="DI28" s="619"/>
      <c r="DJ28" s="619"/>
      <c r="DK28" s="620"/>
      <c r="DL28" s="624">
        <v>20928627</v>
      </c>
      <c r="DM28" s="619"/>
      <c r="DN28" s="619"/>
      <c r="DO28" s="619"/>
      <c r="DP28" s="619"/>
      <c r="DQ28" s="619"/>
      <c r="DR28" s="619"/>
      <c r="DS28" s="619"/>
      <c r="DT28" s="619"/>
      <c r="DU28" s="619"/>
      <c r="DV28" s="620"/>
      <c r="DW28" s="641">
        <v>24.2</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362511</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22849134</v>
      </c>
      <c r="CS29" s="637"/>
      <c r="CT29" s="637"/>
      <c r="CU29" s="637"/>
      <c r="CV29" s="637"/>
      <c r="CW29" s="637"/>
      <c r="CX29" s="637"/>
      <c r="CY29" s="638"/>
      <c r="CZ29" s="621">
        <v>14.9</v>
      </c>
      <c r="DA29" s="639"/>
      <c r="DB29" s="639"/>
      <c r="DC29" s="640"/>
      <c r="DD29" s="624">
        <v>21728978</v>
      </c>
      <c r="DE29" s="637"/>
      <c r="DF29" s="637"/>
      <c r="DG29" s="637"/>
      <c r="DH29" s="637"/>
      <c r="DI29" s="637"/>
      <c r="DJ29" s="637"/>
      <c r="DK29" s="638"/>
      <c r="DL29" s="624">
        <v>20928098</v>
      </c>
      <c r="DM29" s="637"/>
      <c r="DN29" s="637"/>
      <c r="DO29" s="637"/>
      <c r="DP29" s="637"/>
      <c r="DQ29" s="637"/>
      <c r="DR29" s="637"/>
      <c r="DS29" s="637"/>
      <c r="DT29" s="637"/>
      <c r="DU29" s="637"/>
      <c r="DV29" s="638"/>
      <c r="DW29" s="641">
        <v>24.2</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67773</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96</v>
      </c>
      <c r="BN30" s="685"/>
      <c r="BO30" s="685"/>
      <c r="BP30" s="685"/>
      <c r="BQ30" s="687"/>
      <c r="BR30" s="684">
        <v>99.1</v>
      </c>
      <c r="BS30" s="685"/>
      <c r="BT30" s="685"/>
      <c r="BU30" s="685"/>
      <c r="BV30" s="685"/>
      <c r="BW30" s="685"/>
      <c r="BX30" s="686">
        <v>95.2</v>
      </c>
      <c r="BY30" s="685"/>
      <c r="BZ30" s="685"/>
      <c r="CA30" s="685"/>
      <c r="CB30" s="687"/>
      <c r="CD30" s="690"/>
      <c r="CE30" s="691"/>
      <c r="CF30" s="655" t="s">
        <v>289</v>
      </c>
      <c r="CG30" s="652"/>
      <c r="CH30" s="652"/>
      <c r="CI30" s="652"/>
      <c r="CJ30" s="652"/>
      <c r="CK30" s="652"/>
      <c r="CL30" s="652"/>
      <c r="CM30" s="652"/>
      <c r="CN30" s="652"/>
      <c r="CO30" s="652"/>
      <c r="CP30" s="652"/>
      <c r="CQ30" s="653"/>
      <c r="CR30" s="618">
        <v>20698442</v>
      </c>
      <c r="CS30" s="619"/>
      <c r="CT30" s="619"/>
      <c r="CU30" s="619"/>
      <c r="CV30" s="619"/>
      <c r="CW30" s="619"/>
      <c r="CX30" s="619"/>
      <c r="CY30" s="620"/>
      <c r="CZ30" s="621">
        <v>13.5</v>
      </c>
      <c r="DA30" s="639"/>
      <c r="DB30" s="639"/>
      <c r="DC30" s="640"/>
      <c r="DD30" s="624">
        <v>19853568</v>
      </c>
      <c r="DE30" s="619"/>
      <c r="DF30" s="619"/>
      <c r="DG30" s="619"/>
      <c r="DH30" s="619"/>
      <c r="DI30" s="619"/>
      <c r="DJ30" s="619"/>
      <c r="DK30" s="620"/>
      <c r="DL30" s="624">
        <v>19052688</v>
      </c>
      <c r="DM30" s="619"/>
      <c r="DN30" s="619"/>
      <c r="DO30" s="619"/>
      <c r="DP30" s="619"/>
      <c r="DQ30" s="619"/>
      <c r="DR30" s="619"/>
      <c r="DS30" s="619"/>
      <c r="DT30" s="619"/>
      <c r="DU30" s="619"/>
      <c r="DV30" s="620"/>
      <c r="DW30" s="641">
        <v>22.1</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3325471</v>
      </c>
      <c r="S31" s="619"/>
      <c r="T31" s="619"/>
      <c r="U31" s="619"/>
      <c r="V31" s="619"/>
      <c r="W31" s="619"/>
      <c r="X31" s="619"/>
      <c r="Y31" s="620"/>
      <c r="Z31" s="671">
        <v>2.1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97.2</v>
      </c>
      <c r="BN31" s="683"/>
      <c r="BO31" s="683"/>
      <c r="BP31" s="683"/>
      <c r="BQ31" s="647"/>
      <c r="BR31" s="682">
        <v>99.1</v>
      </c>
      <c r="BS31" s="637"/>
      <c r="BT31" s="637"/>
      <c r="BU31" s="637"/>
      <c r="BV31" s="637"/>
      <c r="BW31" s="637"/>
      <c r="BX31" s="673">
        <v>96.7</v>
      </c>
      <c r="BY31" s="683"/>
      <c r="BZ31" s="683"/>
      <c r="CA31" s="683"/>
      <c r="CB31" s="647"/>
      <c r="CD31" s="690"/>
      <c r="CE31" s="691"/>
      <c r="CF31" s="655" t="s">
        <v>293</v>
      </c>
      <c r="CG31" s="652"/>
      <c r="CH31" s="652"/>
      <c r="CI31" s="652"/>
      <c r="CJ31" s="652"/>
      <c r="CK31" s="652"/>
      <c r="CL31" s="652"/>
      <c r="CM31" s="652"/>
      <c r="CN31" s="652"/>
      <c r="CO31" s="652"/>
      <c r="CP31" s="652"/>
      <c r="CQ31" s="653"/>
      <c r="CR31" s="618">
        <v>2150692</v>
      </c>
      <c r="CS31" s="637"/>
      <c r="CT31" s="637"/>
      <c r="CU31" s="637"/>
      <c r="CV31" s="637"/>
      <c r="CW31" s="637"/>
      <c r="CX31" s="637"/>
      <c r="CY31" s="638"/>
      <c r="CZ31" s="621">
        <v>1.4</v>
      </c>
      <c r="DA31" s="639"/>
      <c r="DB31" s="639"/>
      <c r="DC31" s="640"/>
      <c r="DD31" s="624">
        <v>1875410</v>
      </c>
      <c r="DE31" s="637"/>
      <c r="DF31" s="637"/>
      <c r="DG31" s="637"/>
      <c r="DH31" s="637"/>
      <c r="DI31" s="637"/>
      <c r="DJ31" s="637"/>
      <c r="DK31" s="638"/>
      <c r="DL31" s="624">
        <v>1875410</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2331801</v>
      </c>
      <c r="S32" s="619"/>
      <c r="T32" s="619"/>
      <c r="U32" s="619"/>
      <c r="V32" s="619"/>
      <c r="W32" s="619"/>
      <c r="X32" s="619"/>
      <c r="Y32" s="620"/>
      <c r="Z32" s="671">
        <v>1.5</v>
      </c>
      <c r="AA32" s="671"/>
      <c r="AB32" s="671"/>
      <c r="AC32" s="671"/>
      <c r="AD32" s="672">
        <v>65166</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99.2</v>
      </c>
      <c r="BH32" s="603"/>
      <c r="BI32" s="603"/>
      <c r="BJ32" s="603"/>
      <c r="BK32" s="603"/>
      <c r="BL32" s="603"/>
      <c r="BM32" s="666">
        <v>94.2</v>
      </c>
      <c r="BN32" s="603"/>
      <c r="BO32" s="603"/>
      <c r="BP32" s="603"/>
      <c r="BQ32" s="660"/>
      <c r="BR32" s="681">
        <v>99</v>
      </c>
      <c r="BS32" s="603"/>
      <c r="BT32" s="603"/>
      <c r="BU32" s="603"/>
      <c r="BV32" s="603"/>
      <c r="BW32" s="603"/>
      <c r="BX32" s="666">
        <v>92.9</v>
      </c>
      <c r="BY32" s="603"/>
      <c r="BZ32" s="603"/>
      <c r="CA32" s="603"/>
      <c r="CB32" s="660"/>
      <c r="CD32" s="692"/>
      <c r="CE32" s="693"/>
      <c r="CF32" s="655" t="s">
        <v>296</v>
      </c>
      <c r="CG32" s="652"/>
      <c r="CH32" s="652"/>
      <c r="CI32" s="652"/>
      <c r="CJ32" s="652"/>
      <c r="CK32" s="652"/>
      <c r="CL32" s="652"/>
      <c r="CM32" s="652"/>
      <c r="CN32" s="652"/>
      <c r="CO32" s="652"/>
      <c r="CP32" s="652"/>
      <c r="CQ32" s="653"/>
      <c r="CR32" s="618">
        <v>529</v>
      </c>
      <c r="CS32" s="619"/>
      <c r="CT32" s="619"/>
      <c r="CU32" s="619"/>
      <c r="CV32" s="619"/>
      <c r="CW32" s="619"/>
      <c r="CX32" s="619"/>
      <c r="CY32" s="620"/>
      <c r="CZ32" s="621">
        <v>0</v>
      </c>
      <c r="DA32" s="639"/>
      <c r="DB32" s="639"/>
      <c r="DC32" s="640"/>
      <c r="DD32" s="624">
        <v>529</v>
      </c>
      <c r="DE32" s="619"/>
      <c r="DF32" s="619"/>
      <c r="DG32" s="619"/>
      <c r="DH32" s="619"/>
      <c r="DI32" s="619"/>
      <c r="DJ32" s="619"/>
      <c r="DK32" s="620"/>
      <c r="DL32" s="624">
        <v>529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17589982</v>
      </c>
      <c r="S33" s="619"/>
      <c r="T33" s="619"/>
      <c r="U33" s="619"/>
      <c r="V33" s="619"/>
      <c r="W33" s="619"/>
      <c r="X33" s="619"/>
      <c r="Y33" s="620"/>
      <c r="Z33" s="671">
        <v>11.3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38837960</v>
      </c>
      <c r="CS33" s="637"/>
      <c r="CT33" s="637"/>
      <c r="CU33" s="637"/>
      <c r="CV33" s="637"/>
      <c r="CW33" s="637"/>
      <c r="CX33" s="637"/>
      <c r="CY33" s="638"/>
      <c r="CZ33" s="621">
        <v>25.3</v>
      </c>
      <c r="DA33" s="639"/>
      <c r="DB33" s="639"/>
      <c r="DC33" s="640"/>
      <c r="DD33" s="624">
        <v>30660862</v>
      </c>
      <c r="DE33" s="637"/>
      <c r="DF33" s="637"/>
      <c r="DG33" s="637"/>
      <c r="DH33" s="637"/>
      <c r="DI33" s="637"/>
      <c r="DJ33" s="637"/>
      <c r="DK33" s="638"/>
      <c r="DL33" s="624">
        <v>26459406</v>
      </c>
      <c r="DM33" s="637"/>
      <c r="DN33" s="637"/>
      <c r="DO33" s="637"/>
      <c r="DP33" s="637"/>
      <c r="DQ33" s="637"/>
      <c r="DR33" s="637"/>
      <c r="DS33" s="637"/>
      <c r="DT33" s="637"/>
      <c r="DU33" s="637"/>
      <c r="DV33" s="638"/>
      <c r="DW33" s="641">
        <v>30.7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12666496</v>
      </c>
      <c r="CS34" s="619"/>
      <c r="CT34" s="619"/>
      <c r="CU34" s="619"/>
      <c r="CV34" s="619"/>
      <c r="CW34" s="619"/>
      <c r="CX34" s="619"/>
      <c r="CY34" s="620"/>
      <c r="CZ34" s="621">
        <v>8.3000000000000007</v>
      </c>
      <c r="DA34" s="639"/>
      <c r="DB34" s="639"/>
      <c r="DC34" s="640"/>
      <c r="DD34" s="624">
        <v>9640850</v>
      </c>
      <c r="DE34" s="619"/>
      <c r="DF34" s="619"/>
      <c r="DG34" s="619"/>
      <c r="DH34" s="619"/>
      <c r="DI34" s="619"/>
      <c r="DJ34" s="619"/>
      <c r="DK34" s="620"/>
      <c r="DL34" s="624">
        <v>9057562</v>
      </c>
      <c r="DM34" s="619"/>
      <c r="DN34" s="619"/>
      <c r="DO34" s="619"/>
      <c r="DP34" s="619"/>
      <c r="DQ34" s="619"/>
      <c r="DR34" s="619"/>
      <c r="DS34" s="619"/>
      <c r="DT34" s="619"/>
      <c r="DU34" s="619"/>
      <c r="DV34" s="620"/>
      <c r="DW34" s="641">
        <v>10.5</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6133982</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19773483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338673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635054</v>
      </c>
      <c r="CS35" s="637"/>
      <c r="CT35" s="637"/>
      <c r="CU35" s="637"/>
      <c r="CV35" s="637"/>
      <c r="CW35" s="637"/>
      <c r="CX35" s="637"/>
      <c r="CY35" s="638"/>
      <c r="CZ35" s="621">
        <v>0.4</v>
      </c>
      <c r="DA35" s="639"/>
      <c r="DB35" s="639"/>
      <c r="DC35" s="640"/>
      <c r="DD35" s="624">
        <v>532189</v>
      </c>
      <c r="DE35" s="637"/>
      <c r="DF35" s="637"/>
      <c r="DG35" s="637"/>
      <c r="DH35" s="637"/>
      <c r="DI35" s="637"/>
      <c r="DJ35" s="637"/>
      <c r="DK35" s="638"/>
      <c r="DL35" s="624">
        <v>531280</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155630197</v>
      </c>
      <c r="S36" s="659"/>
      <c r="T36" s="659"/>
      <c r="U36" s="659"/>
      <c r="V36" s="659"/>
      <c r="W36" s="659"/>
      <c r="X36" s="659"/>
      <c r="Y36" s="662"/>
      <c r="Z36" s="663">
        <v>100</v>
      </c>
      <c r="AA36" s="663"/>
      <c r="AB36" s="663"/>
      <c r="AC36" s="663"/>
      <c r="AD36" s="664">
        <v>80172494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4127387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-505757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10440958</v>
      </c>
      <c r="CS36" s="619"/>
      <c r="CT36" s="619"/>
      <c r="CU36" s="619"/>
      <c r="CV36" s="619"/>
      <c r="CW36" s="619"/>
      <c r="CX36" s="619"/>
      <c r="CY36" s="620"/>
      <c r="CZ36" s="621">
        <v>6.8</v>
      </c>
      <c r="DA36" s="639"/>
      <c r="DB36" s="639"/>
      <c r="DC36" s="640"/>
      <c r="DD36" s="624">
        <v>8979366</v>
      </c>
      <c r="DE36" s="619"/>
      <c r="DF36" s="619"/>
      <c r="DG36" s="619"/>
      <c r="DH36" s="619"/>
      <c r="DI36" s="619"/>
      <c r="DJ36" s="619"/>
      <c r="DK36" s="620"/>
      <c r="DL36" s="624">
        <v>6993696</v>
      </c>
      <c r="DM36" s="619"/>
      <c r="DN36" s="619"/>
      <c r="DO36" s="619"/>
      <c r="DP36" s="619"/>
      <c r="DQ36" s="619"/>
      <c r="DR36" s="619"/>
      <c r="DS36" s="619"/>
      <c r="DT36" s="619"/>
      <c r="DU36" s="619"/>
      <c r="DV36" s="620"/>
      <c r="DW36" s="641">
        <v>8.1</v>
      </c>
      <c r="DX36" s="642"/>
      <c r="DY36" s="642"/>
      <c r="DZ36" s="642"/>
      <c r="EA36" s="642"/>
      <c r="EB36" s="642"/>
      <c r="EC36" s="643"/>
    </row>
    <row r="37" spans="2:133" ht="11.25" customHeight="1">
      <c r="AQ37" s="644" t="s">
        <v>311</v>
      </c>
      <c r="AR37" s="645"/>
      <c r="AS37" s="645"/>
      <c r="AT37" s="645"/>
      <c r="AU37" s="645"/>
      <c r="AV37" s="645"/>
      <c r="AW37" s="645"/>
      <c r="AX37" s="645"/>
      <c r="AY37" s="646"/>
      <c r="AZ37" s="618">
        <v>1760981</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48073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26732</v>
      </c>
      <c r="CS37" s="637"/>
      <c r="CT37" s="637"/>
      <c r="CU37" s="637"/>
      <c r="CV37" s="637"/>
      <c r="CW37" s="637"/>
      <c r="CX37" s="637"/>
      <c r="CY37" s="638"/>
      <c r="CZ37" s="621">
        <v>0</v>
      </c>
      <c r="DA37" s="639"/>
      <c r="DB37" s="639"/>
      <c r="DC37" s="640"/>
      <c r="DD37" s="624">
        <v>26732</v>
      </c>
      <c r="DE37" s="637"/>
      <c r="DF37" s="637"/>
      <c r="DG37" s="637"/>
      <c r="DH37" s="637"/>
      <c r="DI37" s="637"/>
      <c r="DJ37" s="637"/>
      <c r="DK37" s="638"/>
      <c r="DL37" s="624">
        <v>26507</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314</v>
      </c>
      <c r="AR38" s="645"/>
      <c r="AS38" s="645"/>
      <c r="AT38" s="645"/>
      <c r="AU38" s="645"/>
      <c r="AV38" s="645"/>
      <c r="AW38" s="645"/>
      <c r="AX38" s="645"/>
      <c r="AY38" s="646"/>
      <c r="AZ38" s="618">
        <v>687984</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75115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13411912</v>
      </c>
      <c r="CS38" s="619"/>
      <c r="CT38" s="619"/>
      <c r="CU38" s="619"/>
      <c r="CV38" s="619"/>
      <c r="CW38" s="619"/>
      <c r="CX38" s="619"/>
      <c r="CY38" s="620"/>
      <c r="CZ38" s="621">
        <v>8.6999999999999993</v>
      </c>
      <c r="DA38" s="639"/>
      <c r="DB38" s="639"/>
      <c r="DC38" s="640"/>
      <c r="DD38" s="624">
        <v>10978111</v>
      </c>
      <c r="DE38" s="619"/>
      <c r="DF38" s="619"/>
      <c r="DG38" s="619"/>
      <c r="DH38" s="619"/>
      <c r="DI38" s="619"/>
      <c r="DJ38" s="619"/>
      <c r="DK38" s="620"/>
      <c r="DL38" s="624">
        <v>9799948</v>
      </c>
      <c r="DM38" s="619"/>
      <c r="DN38" s="619"/>
      <c r="DO38" s="619"/>
      <c r="DP38" s="619"/>
      <c r="DQ38" s="619"/>
      <c r="DR38" s="619"/>
      <c r="DS38" s="619"/>
      <c r="DT38" s="619"/>
      <c r="DU38" s="619"/>
      <c r="DV38" s="620"/>
      <c r="DW38" s="641">
        <v>11.4</v>
      </c>
      <c r="DX38" s="642"/>
      <c r="DY38" s="642"/>
      <c r="DZ38" s="642"/>
      <c r="EA38" s="642"/>
      <c r="EB38" s="642"/>
      <c r="EC38" s="643"/>
    </row>
    <row r="39" spans="2:133" ht="11.25" customHeight="1">
      <c r="AQ39" s="644" t="s">
        <v>317</v>
      </c>
      <c r="AR39" s="645"/>
      <c r="AS39" s="645"/>
      <c r="AT39" s="645"/>
      <c r="AU39" s="645"/>
      <c r="AV39" s="645"/>
      <c r="AW39" s="645"/>
      <c r="AX39" s="645"/>
      <c r="AY39" s="646"/>
      <c r="AZ39" s="618">
        <v>251028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807708</v>
      </c>
      <c r="CS39" s="637"/>
      <c r="CT39" s="637"/>
      <c r="CU39" s="637"/>
      <c r="CV39" s="637"/>
      <c r="CW39" s="637"/>
      <c r="CX39" s="637"/>
      <c r="CY39" s="638"/>
      <c r="CZ39" s="621">
        <v>0.5</v>
      </c>
      <c r="DA39" s="639"/>
      <c r="DB39" s="639"/>
      <c r="DC39" s="640"/>
      <c r="DD39" s="624">
        <v>450053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3593653</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875832</v>
      </c>
      <c r="CS40" s="619"/>
      <c r="CT40" s="619"/>
      <c r="CU40" s="619"/>
      <c r="CV40" s="619"/>
      <c r="CW40" s="619"/>
      <c r="CX40" s="619"/>
      <c r="CY40" s="620"/>
      <c r="CZ40" s="621">
        <v>0.6</v>
      </c>
      <c r="DA40" s="639"/>
      <c r="DB40" s="639"/>
      <c r="DC40" s="640"/>
      <c r="DD40" s="624">
        <v>80293</v>
      </c>
      <c r="DE40" s="619"/>
      <c r="DF40" s="619"/>
      <c r="DG40" s="619"/>
      <c r="DH40" s="619"/>
      <c r="DI40" s="619"/>
      <c r="DJ40" s="619"/>
      <c r="DK40" s="620"/>
      <c r="DL40" s="624">
        <v>76920</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9352450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352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20993211</v>
      </c>
      <c r="CS42" s="619"/>
      <c r="CT42" s="619"/>
      <c r="CU42" s="619"/>
      <c r="CV42" s="619"/>
      <c r="CW42" s="619"/>
      <c r="CX42" s="619"/>
      <c r="CY42" s="620"/>
      <c r="CZ42" s="621">
        <v>13.7</v>
      </c>
      <c r="DA42" s="622"/>
      <c r="DB42" s="622"/>
      <c r="DC42" s="623"/>
      <c r="DD42" s="624">
        <v>2300524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211991</v>
      </c>
      <c r="CS43" s="637"/>
      <c r="CT43" s="637"/>
      <c r="CU43" s="637"/>
      <c r="CV43" s="637"/>
      <c r="CW43" s="637"/>
      <c r="CX43" s="637"/>
      <c r="CY43" s="638"/>
      <c r="CZ43" s="621">
        <v>0.1</v>
      </c>
      <c r="DA43" s="639"/>
      <c r="DB43" s="639"/>
      <c r="DC43" s="640"/>
      <c r="DD43" s="624">
        <v>7208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20293426</v>
      </c>
      <c r="CS44" s="619"/>
      <c r="CT44" s="619"/>
      <c r="CU44" s="619"/>
      <c r="CV44" s="619"/>
      <c r="CW44" s="619"/>
      <c r="CX44" s="619"/>
      <c r="CY44" s="620"/>
      <c r="CZ44" s="621">
        <v>13.2</v>
      </c>
      <c r="DA44" s="622"/>
      <c r="DB44" s="622"/>
      <c r="DC44" s="623"/>
      <c r="DD44" s="624">
        <v>2298830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10886719</v>
      </c>
      <c r="CS45" s="637"/>
      <c r="CT45" s="637"/>
      <c r="CU45" s="637"/>
      <c r="CV45" s="637"/>
      <c r="CW45" s="637"/>
      <c r="CX45" s="637"/>
      <c r="CY45" s="638"/>
      <c r="CZ45" s="621">
        <v>7.1</v>
      </c>
      <c r="DA45" s="639"/>
      <c r="DB45" s="639"/>
      <c r="DC45" s="640"/>
      <c r="DD45" s="624">
        <v>586941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8879206</v>
      </c>
      <c r="CS46" s="619"/>
      <c r="CT46" s="619"/>
      <c r="CU46" s="619"/>
      <c r="CV46" s="619"/>
      <c r="CW46" s="619"/>
      <c r="CX46" s="619"/>
      <c r="CY46" s="620"/>
      <c r="CZ46" s="621">
        <v>5.8</v>
      </c>
      <c r="DA46" s="622"/>
      <c r="DB46" s="622"/>
      <c r="DC46" s="623"/>
      <c r="DD46" s="624">
        <v>1681734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699785</v>
      </c>
      <c r="CS47" s="637"/>
      <c r="CT47" s="637"/>
      <c r="CU47" s="637"/>
      <c r="CV47" s="637"/>
      <c r="CW47" s="637"/>
      <c r="CX47" s="637"/>
      <c r="CY47" s="638"/>
      <c r="CZ47" s="621">
        <v>0.5</v>
      </c>
      <c r="DA47" s="639"/>
      <c r="DB47" s="639"/>
      <c r="DC47" s="640"/>
      <c r="DD47" s="624">
        <v>1694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153389142</v>
      </c>
      <c r="CS49" s="603"/>
      <c r="CT49" s="603"/>
      <c r="CU49" s="603"/>
      <c r="CV49" s="603"/>
      <c r="CW49" s="603"/>
      <c r="CX49" s="603"/>
      <c r="CY49" s="604"/>
      <c r="CZ49" s="605">
        <v>100</v>
      </c>
      <c r="DA49" s="606"/>
      <c r="DB49" s="606"/>
      <c r="DC49" s="607"/>
      <c r="DD49" s="608">
        <v>88752248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156263</v>
      </c>
      <c r="R7" s="1131"/>
      <c r="S7" s="1131"/>
      <c r="T7" s="1131"/>
      <c r="U7" s="1131"/>
      <c r="V7" s="1131">
        <v>154150</v>
      </c>
      <c r="W7" s="1131"/>
      <c r="X7" s="1131"/>
      <c r="Y7" s="1131"/>
      <c r="Z7" s="1131"/>
      <c r="AA7" s="1131">
        <v>2113</v>
      </c>
      <c r="AB7" s="1131"/>
      <c r="AC7" s="1131"/>
      <c r="AD7" s="1131"/>
      <c r="AE7" s="1132"/>
      <c r="AF7" s="1133">
        <v>745</v>
      </c>
      <c r="AG7" s="1134"/>
      <c r="AH7" s="1134"/>
      <c r="AI7" s="1134"/>
      <c r="AJ7" s="1135"/>
      <c r="AK7" s="1117">
        <v>463</v>
      </c>
      <c r="AL7" s="1118"/>
      <c r="AM7" s="1118"/>
      <c r="AN7" s="1118"/>
      <c r="AO7" s="1118"/>
      <c r="AP7" s="1118">
        <v>193299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559</v>
      </c>
      <c r="BT7" s="1122"/>
      <c r="BU7" s="1122"/>
      <c r="BV7" s="1122"/>
      <c r="BW7" s="1122"/>
      <c r="BX7" s="1122"/>
      <c r="BY7" s="1122"/>
      <c r="BZ7" s="1122"/>
      <c r="CA7" s="1122"/>
      <c r="CB7" s="1122"/>
      <c r="CC7" s="1122"/>
      <c r="CD7" s="1122"/>
      <c r="CE7" s="1122"/>
      <c r="CF7" s="1122"/>
      <c r="CG7" s="1123"/>
      <c r="CH7" s="1114">
        <v>0</v>
      </c>
      <c r="CI7" s="1115"/>
      <c r="CJ7" s="1115"/>
      <c r="CK7" s="1115"/>
      <c r="CL7" s="1116"/>
      <c r="CM7" s="1114">
        <v>58</v>
      </c>
      <c r="CN7" s="1115"/>
      <c r="CO7" s="1115"/>
      <c r="CP7" s="1115"/>
      <c r="CQ7" s="1116"/>
      <c r="CR7" s="1114">
        <v>10</v>
      </c>
      <c r="CS7" s="1115"/>
      <c r="CT7" s="1115"/>
      <c r="CU7" s="1115"/>
      <c r="CV7" s="1116"/>
      <c r="CW7" s="1114">
        <v>54</v>
      </c>
      <c r="CX7" s="1115"/>
      <c r="CY7" s="1115"/>
      <c r="CZ7" s="1115"/>
      <c r="DA7" s="1116"/>
      <c r="DB7" s="1114" t="s">
        <v>552</v>
      </c>
      <c r="DC7" s="1115"/>
      <c r="DD7" s="1115"/>
      <c r="DE7" s="1115"/>
      <c r="DF7" s="1116"/>
      <c r="DG7" s="1114" t="s">
        <v>552</v>
      </c>
      <c r="DH7" s="1115"/>
      <c r="DI7" s="1115"/>
      <c r="DJ7" s="1115"/>
      <c r="DK7" s="1116"/>
      <c r="DL7" s="1114" t="s">
        <v>569</v>
      </c>
      <c r="DM7" s="1115"/>
      <c r="DN7" s="1115"/>
      <c r="DO7" s="1115"/>
      <c r="DP7" s="1116"/>
      <c r="DQ7" s="1114" t="s">
        <v>569</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158</v>
      </c>
      <c r="R8" s="1070"/>
      <c r="S8" s="1070"/>
      <c r="T8" s="1070"/>
      <c r="U8" s="1070"/>
      <c r="V8" s="1070">
        <v>158</v>
      </c>
      <c r="W8" s="1070"/>
      <c r="X8" s="1070"/>
      <c r="Y8" s="1070"/>
      <c r="Z8" s="1070"/>
      <c r="AA8" s="1070" t="s">
        <v>551</v>
      </c>
      <c r="AB8" s="1070"/>
      <c r="AC8" s="1070"/>
      <c r="AD8" s="1070"/>
      <c r="AE8" s="1071"/>
      <c r="AF8" s="1045" t="s">
        <v>109</v>
      </c>
      <c r="AG8" s="1046"/>
      <c r="AH8" s="1046"/>
      <c r="AI8" s="1046"/>
      <c r="AJ8" s="1047"/>
      <c r="AK8" s="1112">
        <v>102</v>
      </c>
      <c r="AL8" s="1113"/>
      <c r="AM8" s="1113"/>
      <c r="AN8" s="1113"/>
      <c r="AO8" s="1113"/>
      <c r="AP8" s="1113" t="s">
        <v>551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560</v>
      </c>
      <c r="BT8" s="1041"/>
      <c r="BU8" s="1041"/>
      <c r="BV8" s="1041"/>
      <c r="BW8" s="1041"/>
      <c r="BX8" s="1041"/>
      <c r="BY8" s="1041"/>
      <c r="BZ8" s="1041"/>
      <c r="CA8" s="1041"/>
      <c r="CB8" s="1041"/>
      <c r="CC8" s="1041"/>
      <c r="CD8" s="1041"/>
      <c r="CE8" s="1041"/>
      <c r="CF8" s="1041"/>
      <c r="CG8" s="1042"/>
      <c r="CH8" s="1015">
        <v>21</v>
      </c>
      <c r="CI8" s="1016"/>
      <c r="CJ8" s="1016"/>
      <c r="CK8" s="1016"/>
      <c r="CL8" s="1017"/>
      <c r="CM8" s="1015">
        <v>214</v>
      </c>
      <c r="CN8" s="1016"/>
      <c r="CO8" s="1016"/>
      <c r="CP8" s="1016"/>
      <c r="CQ8" s="1017"/>
      <c r="CR8" s="1015">
        <v>10</v>
      </c>
      <c r="CS8" s="1016"/>
      <c r="CT8" s="1016"/>
      <c r="CU8" s="1016"/>
      <c r="CV8" s="1017"/>
      <c r="CW8" s="1015">
        <v>33</v>
      </c>
      <c r="CX8" s="1016"/>
      <c r="CY8" s="1016"/>
      <c r="CZ8" s="1016"/>
      <c r="DA8" s="1017"/>
      <c r="DB8" s="1015" t="s">
        <v>552</v>
      </c>
      <c r="DC8" s="1016"/>
      <c r="DD8" s="1016"/>
      <c r="DE8" s="1016"/>
      <c r="DF8" s="1017"/>
      <c r="DG8" s="1015" t="s">
        <v>552</v>
      </c>
      <c r="DH8" s="1016"/>
      <c r="DI8" s="1016"/>
      <c r="DJ8" s="1016"/>
      <c r="DK8" s="1017"/>
      <c r="DL8" s="1015" t="s">
        <v>552</v>
      </c>
      <c r="DM8" s="1016"/>
      <c r="DN8" s="1016"/>
      <c r="DO8" s="1016"/>
      <c r="DP8" s="1017"/>
      <c r="DQ8" s="1015" t="s">
        <v>552</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177</v>
      </c>
      <c r="R9" s="1070"/>
      <c r="S9" s="1070"/>
      <c r="T9" s="1070"/>
      <c r="U9" s="1070"/>
      <c r="V9" s="1070">
        <v>177</v>
      </c>
      <c r="W9" s="1070"/>
      <c r="X9" s="1070"/>
      <c r="Y9" s="1070"/>
      <c r="Z9" s="1070"/>
      <c r="AA9" s="1070" t="s">
        <v>551</v>
      </c>
      <c r="AB9" s="1070"/>
      <c r="AC9" s="1070"/>
      <c r="AD9" s="1070"/>
      <c r="AE9" s="1071"/>
      <c r="AF9" s="1045" t="s">
        <v>109</v>
      </c>
      <c r="AG9" s="1046"/>
      <c r="AH9" s="1046"/>
      <c r="AI9" s="1046"/>
      <c r="AJ9" s="1047"/>
      <c r="AK9" s="1112">
        <v>16</v>
      </c>
      <c r="AL9" s="1113"/>
      <c r="AM9" s="1113"/>
      <c r="AN9" s="1113"/>
      <c r="AO9" s="1113"/>
      <c r="AP9" s="1113" t="s">
        <v>551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561</v>
      </c>
      <c r="BT9" s="1041"/>
      <c r="BU9" s="1041"/>
      <c r="BV9" s="1041"/>
      <c r="BW9" s="1041"/>
      <c r="BX9" s="1041"/>
      <c r="BY9" s="1041"/>
      <c r="BZ9" s="1041"/>
      <c r="CA9" s="1041"/>
      <c r="CB9" s="1041"/>
      <c r="CC9" s="1041"/>
      <c r="CD9" s="1041"/>
      <c r="CE9" s="1041"/>
      <c r="CF9" s="1041"/>
      <c r="CG9" s="1042"/>
      <c r="CH9" s="1015">
        <v>2</v>
      </c>
      <c r="CI9" s="1016"/>
      <c r="CJ9" s="1016"/>
      <c r="CK9" s="1016"/>
      <c r="CL9" s="1017"/>
      <c r="CM9" s="1015">
        <v>47</v>
      </c>
      <c r="CN9" s="1016"/>
      <c r="CO9" s="1016"/>
      <c r="CP9" s="1016"/>
      <c r="CQ9" s="1017"/>
      <c r="CR9" s="1015">
        <v>10</v>
      </c>
      <c r="CS9" s="1016"/>
      <c r="CT9" s="1016"/>
      <c r="CU9" s="1016"/>
      <c r="CV9" s="1017"/>
      <c r="CW9" s="1015">
        <v>0</v>
      </c>
      <c r="CX9" s="1016"/>
      <c r="CY9" s="1016"/>
      <c r="CZ9" s="1016"/>
      <c r="DA9" s="1017"/>
      <c r="DB9" s="1015" t="s">
        <v>552</v>
      </c>
      <c r="DC9" s="1016"/>
      <c r="DD9" s="1016"/>
      <c r="DE9" s="1016"/>
      <c r="DF9" s="1017"/>
      <c r="DG9" s="1015" t="s">
        <v>552</v>
      </c>
      <c r="DH9" s="1016"/>
      <c r="DI9" s="1016"/>
      <c r="DJ9" s="1016"/>
      <c r="DK9" s="1017"/>
      <c r="DL9" s="1015" t="s">
        <v>552</v>
      </c>
      <c r="DM9" s="1016"/>
      <c r="DN9" s="1016"/>
      <c r="DO9" s="1016"/>
      <c r="DP9" s="1017"/>
      <c r="DQ9" s="1015" t="s">
        <v>552</v>
      </c>
      <c r="DR9" s="1016"/>
      <c r="DS9" s="1016"/>
      <c r="DT9" s="1016"/>
      <c r="DU9" s="1017"/>
      <c r="DV9" s="1018"/>
      <c r="DW9" s="1019"/>
      <c r="DX9" s="1019"/>
      <c r="DY9" s="1019"/>
      <c r="DZ9" s="1020"/>
      <c r="EA9" s="205"/>
    </row>
    <row r="10" spans="1:131" s="206" customFormat="1" ht="26.25" customHeight="1">
      <c r="A10" s="212">
        <v>4</v>
      </c>
      <c r="B10" s="1063" t="s">
        <v>363</v>
      </c>
      <c r="C10" s="1064"/>
      <c r="D10" s="1064"/>
      <c r="E10" s="1064"/>
      <c r="F10" s="1064"/>
      <c r="G10" s="1064"/>
      <c r="H10" s="1064"/>
      <c r="I10" s="1064"/>
      <c r="J10" s="1064"/>
      <c r="K10" s="1064"/>
      <c r="L10" s="1064"/>
      <c r="M10" s="1064"/>
      <c r="N10" s="1064"/>
      <c r="O10" s="1064"/>
      <c r="P10" s="1065"/>
      <c r="Q10" s="1069">
        <v>342</v>
      </c>
      <c r="R10" s="1070"/>
      <c r="S10" s="1070"/>
      <c r="T10" s="1070"/>
      <c r="U10" s="1070"/>
      <c r="V10" s="1070">
        <v>214</v>
      </c>
      <c r="W10" s="1070"/>
      <c r="X10" s="1070"/>
      <c r="Y10" s="1070"/>
      <c r="Z10" s="1070"/>
      <c r="AA10" s="1070">
        <v>128</v>
      </c>
      <c r="AB10" s="1070"/>
      <c r="AC10" s="1070"/>
      <c r="AD10" s="1070"/>
      <c r="AE10" s="1071"/>
      <c r="AF10" s="1045" t="s">
        <v>109</v>
      </c>
      <c r="AG10" s="1046"/>
      <c r="AH10" s="1046"/>
      <c r="AI10" s="1046"/>
      <c r="AJ10" s="1047"/>
      <c r="AK10" s="1112">
        <v>9</v>
      </c>
      <c r="AL10" s="1113"/>
      <c r="AM10" s="1113"/>
      <c r="AN10" s="1113"/>
      <c r="AO10" s="1113"/>
      <c r="AP10" s="1113">
        <v>559</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562</v>
      </c>
      <c r="BT10" s="1041"/>
      <c r="BU10" s="1041"/>
      <c r="BV10" s="1041"/>
      <c r="BW10" s="1041"/>
      <c r="BX10" s="1041"/>
      <c r="BY10" s="1041"/>
      <c r="BZ10" s="1041"/>
      <c r="CA10" s="1041"/>
      <c r="CB10" s="1041"/>
      <c r="CC10" s="1041"/>
      <c r="CD10" s="1041"/>
      <c r="CE10" s="1041"/>
      <c r="CF10" s="1041"/>
      <c r="CG10" s="1042"/>
      <c r="CH10" s="1015">
        <v>6</v>
      </c>
      <c r="CI10" s="1016"/>
      <c r="CJ10" s="1016"/>
      <c r="CK10" s="1016"/>
      <c r="CL10" s="1017"/>
      <c r="CM10" s="1015">
        <v>112</v>
      </c>
      <c r="CN10" s="1016"/>
      <c r="CO10" s="1016"/>
      <c r="CP10" s="1016"/>
      <c r="CQ10" s="1017"/>
      <c r="CR10" s="1015">
        <v>10</v>
      </c>
      <c r="CS10" s="1016"/>
      <c r="CT10" s="1016"/>
      <c r="CU10" s="1016"/>
      <c r="CV10" s="1017"/>
      <c r="CW10" s="1015">
        <v>55</v>
      </c>
      <c r="CX10" s="1016"/>
      <c r="CY10" s="1016"/>
      <c r="CZ10" s="1016"/>
      <c r="DA10" s="1017"/>
      <c r="DB10" s="1015" t="s">
        <v>552</v>
      </c>
      <c r="DC10" s="1016"/>
      <c r="DD10" s="1016"/>
      <c r="DE10" s="1016"/>
      <c r="DF10" s="1017"/>
      <c r="DG10" s="1015" t="s">
        <v>552</v>
      </c>
      <c r="DH10" s="1016"/>
      <c r="DI10" s="1016"/>
      <c r="DJ10" s="1016"/>
      <c r="DK10" s="1017"/>
      <c r="DL10" s="1015" t="s">
        <v>552</v>
      </c>
      <c r="DM10" s="1016"/>
      <c r="DN10" s="1016"/>
      <c r="DO10" s="1016"/>
      <c r="DP10" s="1017"/>
      <c r="DQ10" s="1015" t="s">
        <v>552</v>
      </c>
      <c r="DR10" s="1016"/>
      <c r="DS10" s="1016"/>
      <c r="DT10" s="1016"/>
      <c r="DU10" s="1017"/>
      <c r="DV10" s="1018"/>
      <c r="DW10" s="1019"/>
      <c r="DX10" s="1019"/>
      <c r="DY10" s="1019"/>
      <c r="DZ10" s="1020"/>
      <c r="EA10" s="205"/>
    </row>
    <row r="11" spans="1:131" s="206" customFormat="1" ht="26.25" customHeight="1">
      <c r="A11" s="212">
        <v>5</v>
      </c>
      <c r="B11" s="1063" t="s">
        <v>364</v>
      </c>
      <c r="C11" s="1064"/>
      <c r="D11" s="1064"/>
      <c r="E11" s="1064"/>
      <c r="F11" s="1064"/>
      <c r="G11" s="1064"/>
      <c r="H11" s="1064"/>
      <c r="I11" s="1064"/>
      <c r="J11" s="1064"/>
      <c r="K11" s="1064"/>
      <c r="L11" s="1064"/>
      <c r="M11" s="1064"/>
      <c r="N11" s="1064"/>
      <c r="O11" s="1064"/>
      <c r="P11" s="1065"/>
      <c r="Q11" s="1069">
        <v>7</v>
      </c>
      <c r="R11" s="1070"/>
      <c r="S11" s="1070"/>
      <c r="T11" s="1070"/>
      <c r="U11" s="1070"/>
      <c r="V11" s="1070">
        <v>7</v>
      </c>
      <c r="W11" s="1070"/>
      <c r="X11" s="1070"/>
      <c r="Y11" s="1070"/>
      <c r="Z11" s="1070"/>
      <c r="AA11" s="1070" t="s">
        <v>551</v>
      </c>
      <c r="AB11" s="1070"/>
      <c r="AC11" s="1070"/>
      <c r="AD11" s="1070"/>
      <c r="AE11" s="1071"/>
      <c r="AF11" s="1045" t="s">
        <v>109</v>
      </c>
      <c r="AG11" s="1046"/>
      <c r="AH11" s="1046"/>
      <c r="AI11" s="1046"/>
      <c r="AJ11" s="1047"/>
      <c r="AK11" s="1112" t="s">
        <v>552</v>
      </c>
      <c r="AL11" s="1113"/>
      <c r="AM11" s="1113"/>
      <c r="AN11" s="1113"/>
      <c r="AO11" s="1113"/>
      <c r="AP11" s="1113" t="s">
        <v>551</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563</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30</v>
      </c>
      <c r="CN11" s="1016"/>
      <c r="CO11" s="1016"/>
      <c r="CP11" s="1016"/>
      <c r="CQ11" s="1017"/>
      <c r="CR11" s="1015">
        <v>5</v>
      </c>
      <c r="CS11" s="1016"/>
      <c r="CT11" s="1016"/>
      <c r="CU11" s="1016"/>
      <c r="CV11" s="1017"/>
      <c r="CW11" s="1015" t="s">
        <v>569</v>
      </c>
      <c r="CX11" s="1016"/>
      <c r="CY11" s="1016"/>
      <c r="CZ11" s="1016"/>
      <c r="DA11" s="1017"/>
      <c r="DB11" s="1015" t="s">
        <v>552</v>
      </c>
      <c r="DC11" s="1016"/>
      <c r="DD11" s="1016"/>
      <c r="DE11" s="1016"/>
      <c r="DF11" s="1017"/>
      <c r="DG11" s="1015" t="s">
        <v>552</v>
      </c>
      <c r="DH11" s="1016"/>
      <c r="DI11" s="1016"/>
      <c r="DJ11" s="1016"/>
      <c r="DK11" s="1017"/>
      <c r="DL11" s="1015" t="s">
        <v>552</v>
      </c>
      <c r="DM11" s="1016"/>
      <c r="DN11" s="1016"/>
      <c r="DO11" s="1016"/>
      <c r="DP11" s="1017"/>
      <c r="DQ11" s="1015" t="s">
        <v>552</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564</v>
      </c>
      <c r="BT12" s="1041"/>
      <c r="BU12" s="1041"/>
      <c r="BV12" s="1041"/>
      <c r="BW12" s="1041"/>
      <c r="BX12" s="1041"/>
      <c r="BY12" s="1041"/>
      <c r="BZ12" s="1041"/>
      <c r="CA12" s="1041"/>
      <c r="CB12" s="1041"/>
      <c r="CC12" s="1041"/>
      <c r="CD12" s="1041"/>
      <c r="CE12" s="1041"/>
      <c r="CF12" s="1041"/>
      <c r="CG12" s="1042"/>
      <c r="CH12" s="1015">
        <v>0</v>
      </c>
      <c r="CI12" s="1016"/>
      <c r="CJ12" s="1016"/>
      <c r="CK12" s="1016"/>
      <c r="CL12" s="1017"/>
      <c r="CM12" s="1015">
        <v>50</v>
      </c>
      <c r="CN12" s="1016"/>
      <c r="CO12" s="1016"/>
      <c r="CP12" s="1016"/>
      <c r="CQ12" s="1017"/>
      <c r="CR12" s="1015">
        <v>50</v>
      </c>
      <c r="CS12" s="1016"/>
      <c r="CT12" s="1016"/>
      <c r="CU12" s="1016"/>
      <c r="CV12" s="1017"/>
      <c r="CW12" s="1015">
        <v>34</v>
      </c>
      <c r="CX12" s="1016"/>
      <c r="CY12" s="1016"/>
      <c r="CZ12" s="1016"/>
      <c r="DA12" s="1017"/>
      <c r="DB12" s="1015" t="s">
        <v>552</v>
      </c>
      <c r="DC12" s="1016"/>
      <c r="DD12" s="1016"/>
      <c r="DE12" s="1016"/>
      <c r="DF12" s="1017"/>
      <c r="DG12" s="1015" t="s">
        <v>552</v>
      </c>
      <c r="DH12" s="1016"/>
      <c r="DI12" s="1016"/>
      <c r="DJ12" s="1016"/>
      <c r="DK12" s="1017"/>
      <c r="DL12" s="1015" t="s">
        <v>552</v>
      </c>
      <c r="DM12" s="1016"/>
      <c r="DN12" s="1016"/>
      <c r="DO12" s="1016"/>
      <c r="DP12" s="1017"/>
      <c r="DQ12" s="1015" t="s">
        <v>552</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565</v>
      </c>
      <c r="BT13" s="1041"/>
      <c r="BU13" s="1041"/>
      <c r="BV13" s="1041"/>
      <c r="BW13" s="1041"/>
      <c r="BX13" s="1041"/>
      <c r="BY13" s="1041"/>
      <c r="BZ13" s="1041"/>
      <c r="CA13" s="1041"/>
      <c r="CB13" s="1041"/>
      <c r="CC13" s="1041"/>
      <c r="CD13" s="1041"/>
      <c r="CE13" s="1041"/>
      <c r="CF13" s="1041"/>
      <c r="CG13" s="1042"/>
      <c r="CH13" s="1015">
        <v>-22</v>
      </c>
      <c r="CI13" s="1016"/>
      <c r="CJ13" s="1016"/>
      <c r="CK13" s="1016"/>
      <c r="CL13" s="1017"/>
      <c r="CM13" s="1015">
        <v>603</v>
      </c>
      <c r="CN13" s="1016"/>
      <c r="CO13" s="1016"/>
      <c r="CP13" s="1016"/>
      <c r="CQ13" s="1017"/>
      <c r="CR13" s="1015">
        <v>100</v>
      </c>
      <c r="CS13" s="1016"/>
      <c r="CT13" s="1016"/>
      <c r="CU13" s="1016"/>
      <c r="CV13" s="1017"/>
      <c r="CW13" s="1015">
        <v>10</v>
      </c>
      <c r="CX13" s="1016"/>
      <c r="CY13" s="1016"/>
      <c r="CZ13" s="1016"/>
      <c r="DA13" s="1017"/>
      <c r="DB13" s="1015" t="s">
        <v>552</v>
      </c>
      <c r="DC13" s="1016"/>
      <c r="DD13" s="1016"/>
      <c r="DE13" s="1016"/>
      <c r="DF13" s="1017"/>
      <c r="DG13" s="1015" t="s">
        <v>552</v>
      </c>
      <c r="DH13" s="1016"/>
      <c r="DI13" s="1016"/>
      <c r="DJ13" s="1016"/>
      <c r="DK13" s="1017"/>
      <c r="DL13" s="1015" t="s">
        <v>552</v>
      </c>
      <c r="DM13" s="1016"/>
      <c r="DN13" s="1016"/>
      <c r="DO13" s="1016"/>
      <c r="DP13" s="1017"/>
      <c r="DQ13" s="1015" t="s">
        <v>552</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566</v>
      </c>
      <c r="BT14" s="1041"/>
      <c r="BU14" s="1041"/>
      <c r="BV14" s="1041"/>
      <c r="BW14" s="1041"/>
      <c r="BX14" s="1041"/>
      <c r="BY14" s="1041"/>
      <c r="BZ14" s="1041"/>
      <c r="CA14" s="1041"/>
      <c r="CB14" s="1041"/>
      <c r="CC14" s="1041"/>
      <c r="CD14" s="1041"/>
      <c r="CE14" s="1041"/>
      <c r="CF14" s="1041"/>
      <c r="CG14" s="1042"/>
      <c r="CH14" s="1015">
        <v>-32</v>
      </c>
      <c r="CI14" s="1016"/>
      <c r="CJ14" s="1016"/>
      <c r="CK14" s="1016"/>
      <c r="CL14" s="1017"/>
      <c r="CM14" s="1015">
        <v>395</v>
      </c>
      <c r="CN14" s="1016"/>
      <c r="CO14" s="1016"/>
      <c r="CP14" s="1016"/>
      <c r="CQ14" s="1017"/>
      <c r="CR14" s="1015">
        <v>3</v>
      </c>
      <c r="CS14" s="1016"/>
      <c r="CT14" s="1016"/>
      <c r="CU14" s="1016"/>
      <c r="CV14" s="1017"/>
      <c r="CW14" s="1015" t="s">
        <v>552</v>
      </c>
      <c r="CX14" s="1016"/>
      <c r="CY14" s="1016"/>
      <c r="CZ14" s="1016"/>
      <c r="DA14" s="1017"/>
      <c r="DB14" s="1015" t="s">
        <v>552</v>
      </c>
      <c r="DC14" s="1016"/>
      <c r="DD14" s="1016"/>
      <c r="DE14" s="1016"/>
      <c r="DF14" s="1017"/>
      <c r="DG14" s="1015" t="s">
        <v>552</v>
      </c>
      <c r="DH14" s="1016"/>
      <c r="DI14" s="1016"/>
      <c r="DJ14" s="1016"/>
      <c r="DK14" s="1017"/>
      <c r="DL14" s="1015" t="s">
        <v>552</v>
      </c>
      <c r="DM14" s="1016"/>
      <c r="DN14" s="1016"/>
      <c r="DO14" s="1016"/>
      <c r="DP14" s="1017"/>
      <c r="DQ14" s="1015" t="s">
        <v>552</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570</v>
      </c>
      <c r="BT15" s="1041"/>
      <c r="BU15" s="1041"/>
      <c r="BV15" s="1041"/>
      <c r="BW15" s="1041"/>
      <c r="BX15" s="1041"/>
      <c r="BY15" s="1041"/>
      <c r="BZ15" s="1041"/>
      <c r="CA15" s="1041"/>
      <c r="CB15" s="1041"/>
      <c r="CC15" s="1041"/>
      <c r="CD15" s="1041"/>
      <c r="CE15" s="1041"/>
      <c r="CF15" s="1041"/>
      <c r="CG15" s="1042"/>
      <c r="CH15" s="1015">
        <v>-1</v>
      </c>
      <c r="CI15" s="1016"/>
      <c r="CJ15" s="1016"/>
      <c r="CK15" s="1016"/>
      <c r="CL15" s="1017"/>
      <c r="CM15" s="1015">
        <v>117</v>
      </c>
      <c r="CN15" s="1016"/>
      <c r="CO15" s="1016"/>
      <c r="CP15" s="1016"/>
      <c r="CQ15" s="1017"/>
      <c r="CR15" s="1015">
        <v>30</v>
      </c>
      <c r="CS15" s="1016"/>
      <c r="CT15" s="1016"/>
      <c r="CU15" s="1016"/>
      <c r="CV15" s="1017"/>
      <c r="CW15" s="1015" t="s">
        <v>571</v>
      </c>
      <c r="CX15" s="1016"/>
      <c r="CY15" s="1016"/>
      <c r="CZ15" s="1016"/>
      <c r="DA15" s="1017"/>
      <c r="DB15" s="1015" t="s">
        <v>552</v>
      </c>
      <c r="DC15" s="1016"/>
      <c r="DD15" s="1016"/>
      <c r="DE15" s="1016"/>
      <c r="DF15" s="1017"/>
      <c r="DG15" s="1015" t="s">
        <v>571</v>
      </c>
      <c r="DH15" s="1016"/>
      <c r="DI15" s="1016"/>
      <c r="DJ15" s="1016"/>
      <c r="DK15" s="1017"/>
      <c r="DL15" s="1015" t="s">
        <v>552</v>
      </c>
      <c r="DM15" s="1016"/>
      <c r="DN15" s="1016"/>
      <c r="DO15" s="1016"/>
      <c r="DP15" s="1017"/>
      <c r="DQ15" s="1015" t="s">
        <v>552</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573</v>
      </c>
      <c r="BT16" s="1041"/>
      <c r="BU16" s="1041"/>
      <c r="BV16" s="1041"/>
      <c r="BW16" s="1041"/>
      <c r="BX16" s="1041"/>
      <c r="BY16" s="1041"/>
      <c r="BZ16" s="1041"/>
      <c r="CA16" s="1041"/>
      <c r="CB16" s="1041"/>
      <c r="CC16" s="1041"/>
      <c r="CD16" s="1041"/>
      <c r="CE16" s="1041"/>
      <c r="CF16" s="1041"/>
      <c r="CG16" s="1042"/>
      <c r="CH16" s="1015">
        <v>-4</v>
      </c>
      <c r="CI16" s="1016"/>
      <c r="CJ16" s="1016"/>
      <c r="CK16" s="1016"/>
      <c r="CL16" s="1017"/>
      <c r="CM16" s="1015">
        <v>176</v>
      </c>
      <c r="CN16" s="1016"/>
      <c r="CO16" s="1016"/>
      <c r="CP16" s="1016"/>
      <c r="CQ16" s="1017"/>
      <c r="CR16" s="1015">
        <v>37</v>
      </c>
      <c r="CS16" s="1016"/>
      <c r="CT16" s="1016"/>
      <c r="CU16" s="1016"/>
      <c r="CV16" s="1017"/>
      <c r="CW16" s="1015">
        <v>11</v>
      </c>
      <c r="CX16" s="1016"/>
      <c r="CY16" s="1016"/>
      <c r="CZ16" s="1016"/>
      <c r="DA16" s="1017"/>
      <c r="DB16" s="1015" t="s">
        <v>552</v>
      </c>
      <c r="DC16" s="1016"/>
      <c r="DD16" s="1016"/>
      <c r="DE16" s="1016"/>
      <c r="DF16" s="1017"/>
      <c r="DG16" s="1015" t="s">
        <v>552</v>
      </c>
      <c r="DH16" s="1016"/>
      <c r="DI16" s="1016"/>
      <c r="DJ16" s="1016"/>
      <c r="DK16" s="1017"/>
      <c r="DL16" s="1015" t="s">
        <v>552</v>
      </c>
      <c r="DM16" s="1016"/>
      <c r="DN16" s="1016"/>
      <c r="DO16" s="1016"/>
      <c r="DP16" s="1017"/>
      <c r="DQ16" s="1015" t="s">
        <v>552</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155630</v>
      </c>
      <c r="R23" s="1095"/>
      <c r="S23" s="1095"/>
      <c r="T23" s="1095"/>
      <c r="U23" s="1095"/>
      <c r="V23" s="1095">
        <v>153389</v>
      </c>
      <c r="W23" s="1095"/>
      <c r="X23" s="1095"/>
      <c r="Y23" s="1095"/>
      <c r="Z23" s="1095"/>
      <c r="AA23" s="1095">
        <v>2241</v>
      </c>
      <c r="AB23" s="1095"/>
      <c r="AC23" s="1095"/>
      <c r="AD23" s="1095"/>
      <c r="AE23" s="1096"/>
      <c r="AF23" s="1097">
        <v>745</v>
      </c>
      <c r="AG23" s="1095"/>
      <c r="AH23" s="1095"/>
      <c r="AI23" s="1095"/>
      <c r="AJ23" s="1098"/>
      <c r="AK23" s="1099"/>
      <c r="AL23" s="1100"/>
      <c r="AM23" s="1100"/>
      <c r="AN23" s="1100"/>
      <c r="AO23" s="1100"/>
      <c r="AP23" s="1095">
        <v>193858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42662</v>
      </c>
      <c r="R28" s="1080"/>
      <c r="S28" s="1080"/>
      <c r="T28" s="1080"/>
      <c r="U28" s="1080"/>
      <c r="V28" s="1080">
        <v>42323</v>
      </c>
      <c r="W28" s="1080"/>
      <c r="X28" s="1080"/>
      <c r="Y28" s="1080"/>
      <c r="Z28" s="1080"/>
      <c r="AA28" s="1080">
        <v>339</v>
      </c>
      <c r="AB28" s="1080"/>
      <c r="AC28" s="1080"/>
      <c r="AD28" s="1080"/>
      <c r="AE28" s="1081"/>
      <c r="AF28" s="1082">
        <v>339</v>
      </c>
      <c r="AG28" s="1080"/>
      <c r="AH28" s="1080"/>
      <c r="AI28" s="1080"/>
      <c r="AJ28" s="1083"/>
      <c r="AK28" s="1084">
        <v>3594</v>
      </c>
      <c r="AL28" s="1072"/>
      <c r="AM28" s="1072"/>
      <c r="AN28" s="1072"/>
      <c r="AO28" s="1072"/>
      <c r="AP28" s="1072" t="s">
        <v>552</v>
      </c>
      <c r="AQ28" s="1072"/>
      <c r="AR28" s="1072"/>
      <c r="AS28" s="1072"/>
      <c r="AT28" s="1072"/>
      <c r="AU28" s="1072" t="s">
        <v>552</v>
      </c>
      <c r="AV28" s="1072"/>
      <c r="AW28" s="1072"/>
      <c r="AX28" s="1072"/>
      <c r="AY28" s="1072"/>
      <c r="AZ28" s="1073" t="s">
        <v>552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13470</v>
      </c>
      <c r="R29" s="1070"/>
      <c r="S29" s="1070"/>
      <c r="T29" s="1070"/>
      <c r="U29" s="1070"/>
      <c r="V29" s="1070">
        <v>19449</v>
      </c>
      <c r="W29" s="1070"/>
      <c r="X29" s="1070"/>
      <c r="Y29" s="1070"/>
      <c r="Z29" s="1070"/>
      <c r="AA29" s="1070">
        <v>-5979</v>
      </c>
      <c r="AB29" s="1070"/>
      <c r="AC29" s="1070"/>
      <c r="AD29" s="1070"/>
      <c r="AE29" s="1071"/>
      <c r="AF29" s="1045">
        <v>-5979</v>
      </c>
      <c r="AG29" s="1046"/>
      <c r="AH29" s="1046"/>
      <c r="AI29" s="1046"/>
      <c r="AJ29" s="1047"/>
      <c r="AK29" s="1006" t="s">
        <v>552</v>
      </c>
      <c r="AL29" s="997"/>
      <c r="AM29" s="997"/>
      <c r="AN29" s="997"/>
      <c r="AO29" s="997"/>
      <c r="AP29" s="997" t="s">
        <v>552</v>
      </c>
      <c r="AQ29" s="997"/>
      <c r="AR29" s="997"/>
      <c r="AS29" s="997"/>
      <c r="AT29" s="997"/>
      <c r="AU29" s="997" t="s">
        <v>552</v>
      </c>
      <c r="AV29" s="997"/>
      <c r="AW29" s="997"/>
      <c r="AX29" s="997"/>
      <c r="AY29" s="997"/>
      <c r="AZ29" s="1068" t="s">
        <v>552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252</v>
      </c>
      <c r="R30" s="1070"/>
      <c r="S30" s="1070"/>
      <c r="T30" s="1070"/>
      <c r="U30" s="1070"/>
      <c r="V30" s="1070">
        <v>836</v>
      </c>
      <c r="W30" s="1070"/>
      <c r="X30" s="1070"/>
      <c r="Y30" s="1070"/>
      <c r="Z30" s="1070"/>
      <c r="AA30" s="1070">
        <v>-584</v>
      </c>
      <c r="AB30" s="1070"/>
      <c r="AC30" s="1070"/>
      <c r="AD30" s="1070"/>
      <c r="AE30" s="1071"/>
      <c r="AF30" s="1045">
        <v>-584</v>
      </c>
      <c r="AG30" s="1046"/>
      <c r="AH30" s="1046"/>
      <c r="AI30" s="1046"/>
      <c r="AJ30" s="1047"/>
      <c r="AK30" s="1006" t="s">
        <v>552</v>
      </c>
      <c r="AL30" s="997"/>
      <c r="AM30" s="997"/>
      <c r="AN30" s="997"/>
      <c r="AO30" s="997"/>
      <c r="AP30" s="997" t="s">
        <v>552</v>
      </c>
      <c r="AQ30" s="997"/>
      <c r="AR30" s="997"/>
      <c r="AS30" s="997"/>
      <c r="AT30" s="997"/>
      <c r="AU30" s="997" t="s">
        <v>552</v>
      </c>
      <c r="AV30" s="997"/>
      <c r="AW30" s="997"/>
      <c r="AX30" s="997"/>
      <c r="AY30" s="997"/>
      <c r="AZ30" s="1068" t="s">
        <v>552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27488</v>
      </c>
      <c r="R31" s="1070"/>
      <c r="S31" s="1070"/>
      <c r="T31" s="1070"/>
      <c r="U31" s="1070"/>
      <c r="V31" s="1070">
        <v>27220</v>
      </c>
      <c r="W31" s="1070"/>
      <c r="X31" s="1070"/>
      <c r="Y31" s="1070"/>
      <c r="Z31" s="1070"/>
      <c r="AA31" s="1070">
        <v>268</v>
      </c>
      <c r="AB31" s="1070"/>
      <c r="AC31" s="1070"/>
      <c r="AD31" s="1070"/>
      <c r="AE31" s="1071"/>
      <c r="AF31" s="1045">
        <v>268</v>
      </c>
      <c r="AG31" s="1046"/>
      <c r="AH31" s="1046"/>
      <c r="AI31" s="1046"/>
      <c r="AJ31" s="1047"/>
      <c r="AK31" s="1006">
        <v>3991</v>
      </c>
      <c r="AL31" s="997"/>
      <c r="AM31" s="997"/>
      <c r="AN31" s="997"/>
      <c r="AO31" s="997"/>
      <c r="AP31" s="997" t="s">
        <v>552</v>
      </c>
      <c r="AQ31" s="997"/>
      <c r="AR31" s="997"/>
      <c r="AS31" s="997"/>
      <c r="AT31" s="997"/>
      <c r="AU31" s="997" t="s">
        <v>552</v>
      </c>
      <c r="AV31" s="997"/>
      <c r="AW31" s="997"/>
      <c r="AX31" s="997"/>
      <c r="AY31" s="997"/>
      <c r="AZ31" s="1068" t="s">
        <v>552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4479</v>
      </c>
      <c r="R32" s="1070"/>
      <c r="S32" s="1070"/>
      <c r="T32" s="1070"/>
      <c r="U32" s="1070"/>
      <c r="V32" s="1070">
        <v>4331</v>
      </c>
      <c r="W32" s="1070"/>
      <c r="X32" s="1070"/>
      <c r="Y32" s="1070"/>
      <c r="Z32" s="1070"/>
      <c r="AA32" s="1070">
        <v>148</v>
      </c>
      <c r="AB32" s="1070"/>
      <c r="AC32" s="1070"/>
      <c r="AD32" s="1070"/>
      <c r="AE32" s="1071"/>
      <c r="AF32" s="1045">
        <v>148</v>
      </c>
      <c r="AG32" s="1046"/>
      <c r="AH32" s="1046"/>
      <c r="AI32" s="1046"/>
      <c r="AJ32" s="1047"/>
      <c r="AK32" s="1006">
        <v>982</v>
      </c>
      <c r="AL32" s="997"/>
      <c r="AM32" s="997"/>
      <c r="AN32" s="997"/>
      <c r="AO32" s="997"/>
      <c r="AP32" s="997" t="s">
        <v>552</v>
      </c>
      <c r="AQ32" s="997"/>
      <c r="AR32" s="997"/>
      <c r="AS32" s="997"/>
      <c r="AT32" s="997"/>
      <c r="AU32" s="997" t="s">
        <v>552</v>
      </c>
      <c r="AV32" s="997"/>
      <c r="AW32" s="997"/>
      <c r="AX32" s="997"/>
      <c r="AY32" s="997"/>
      <c r="AZ32" s="1068" t="s">
        <v>552</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6896</v>
      </c>
      <c r="R33" s="1070"/>
      <c r="S33" s="1070"/>
      <c r="T33" s="1070"/>
      <c r="U33" s="1070"/>
      <c r="V33" s="1070">
        <v>5410</v>
      </c>
      <c r="W33" s="1070"/>
      <c r="X33" s="1070"/>
      <c r="Y33" s="1070"/>
      <c r="Z33" s="1070"/>
      <c r="AA33" s="1070">
        <v>1486</v>
      </c>
      <c r="AB33" s="1070"/>
      <c r="AC33" s="1070"/>
      <c r="AD33" s="1070"/>
      <c r="AE33" s="1071"/>
      <c r="AF33" s="1045">
        <v>10437</v>
      </c>
      <c r="AG33" s="1046"/>
      <c r="AH33" s="1046"/>
      <c r="AI33" s="1046"/>
      <c r="AJ33" s="1047"/>
      <c r="AK33" s="1006">
        <v>723</v>
      </c>
      <c r="AL33" s="997"/>
      <c r="AM33" s="997"/>
      <c r="AN33" s="997"/>
      <c r="AO33" s="997"/>
      <c r="AP33" s="997">
        <v>27520</v>
      </c>
      <c r="AQ33" s="997"/>
      <c r="AR33" s="997"/>
      <c r="AS33" s="997"/>
      <c r="AT33" s="997"/>
      <c r="AU33" s="997">
        <v>468</v>
      </c>
      <c r="AV33" s="997"/>
      <c r="AW33" s="997"/>
      <c r="AX33" s="997"/>
      <c r="AY33" s="997"/>
      <c r="AZ33" s="1068" t="s">
        <v>552</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9016</v>
      </c>
      <c r="R34" s="1070"/>
      <c r="S34" s="1070"/>
      <c r="T34" s="1070"/>
      <c r="U34" s="1070"/>
      <c r="V34" s="1070">
        <v>9800</v>
      </c>
      <c r="W34" s="1070"/>
      <c r="X34" s="1070"/>
      <c r="Y34" s="1070"/>
      <c r="Z34" s="1070"/>
      <c r="AA34" s="1070">
        <v>-784</v>
      </c>
      <c r="AB34" s="1070"/>
      <c r="AC34" s="1070"/>
      <c r="AD34" s="1070"/>
      <c r="AE34" s="1071"/>
      <c r="AF34" s="1045">
        <v>96</v>
      </c>
      <c r="AG34" s="1046"/>
      <c r="AH34" s="1046"/>
      <c r="AI34" s="1046"/>
      <c r="AJ34" s="1047"/>
      <c r="AK34" s="1006">
        <v>3798</v>
      </c>
      <c r="AL34" s="997"/>
      <c r="AM34" s="997"/>
      <c r="AN34" s="997"/>
      <c r="AO34" s="997"/>
      <c r="AP34" s="997">
        <v>86986</v>
      </c>
      <c r="AQ34" s="997"/>
      <c r="AR34" s="997"/>
      <c r="AS34" s="997"/>
      <c r="AT34" s="997"/>
      <c r="AU34" s="997">
        <v>54279</v>
      </c>
      <c r="AV34" s="997"/>
      <c r="AW34" s="997"/>
      <c r="AX34" s="997"/>
      <c r="AY34" s="997"/>
      <c r="AZ34" s="1068" t="s">
        <v>567</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714</v>
      </c>
      <c r="R35" s="1070"/>
      <c r="S35" s="1070"/>
      <c r="T35" s="1070"/>
      <c r="U35" s="1070"/>
      <c r="V35" s="1070">
        <v>698</v>
      </c>
      <c r="W35" s="1070"/>
      <c r="X35" s="1070"/>
      <c r="Y35" s="1070"/>
      <c r="Z35" s="1070"/>
      <c r="AA35" s="1070">
        <v>16</v>
      </c>
      <c r="AB35" s="1070"/>
      <c r="AC35" s="1070"/>
      <c r="AD35" s="1070"/>
      <c r="AE35" s="1071"/>
      <c r="AF35" s="1045">
        <v>16</v>
      </c>
      <c r="AG35" s="1046"/>
      <c r="AH35" s="1046"/>
      <c r="AI35" s="1046"/>
      <c r="AJ35" s="1047"/>
      <c r="AK35" s="1006">
        <v>250</v>
      </c>
      <c r="AL35" s="997"/>
      <c r="AM35" s="997"/>
      <c r="AN35" s="997"/>
      <c r="AO35" s="997"/>
      <c r="AP35" s="997">
        <v>2752</v>
      </c>
      <c r="AQ35" s="997"/>
      <c r="AR35" s="997"/>
      <c r="AS35" s="997"/>
      <c r="AT35" s="997"/>
      <c r="AU35" s="997">
        <v>1679</v>
      </c>
      <c r="AV35" s="997"/>
      <c r="AW35" s="997"/>
      <c r="AX35" s="997"/>
      <c r="AY35" s="997"/>
      <c r="AZ35" s="1068" t="s">
        <v>552</v>
      </c>
      <c r="BA35" s="1068"/>
      <c r="BB35" s="1068"/>
      <c r="BC35" s="1068"/>
      <c r="BD35" s="1068"/>
      <c r="BE35" s="1058" t="s">
        <v>387</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388</v>
      </c>
      <c r="C36" s="1064"/>
      <c r="D36" s="1064"/>
      <c r="E36" s="1064"/>
      <c r="F36" s="1064"/>
      <c r="G36" s="1064"/>
      <c r="H36" s="1064"/>
      <c r="I36" s="1064"/>
      <c r="J36" s="1064"/>
      <c r="K36" s="1064"/>
      <c r="L36" s="1064"/>
      <c r="M36" s="1064"/>
      <c r="N36" s="1064"/>
      <c r="O36" s="1064"/>
      <c r="P36" s="1065"/>
      <c r="Q36" s="1069">
        <v>283</v>
      </c>
      <c r="R36" s="1070"/>
      <c r="S36" s="1070"/>
      <c r="T36" s="1070"/>
      <c r="U36" s="1070"/>
      <c r="V36" s="1070">
        <v>1428</v>
      </c>
      <c r="W36" s="1070"/>
      <c r="X36" s="1070"/>
      <c r="Y36" s="1070"/>
      <c r="Z36" s="1070"/>
      <c r="AA36" s="1070">
        <v>-1145</v>
      </c>
      <c r="AB36" s="1070"/>
      <c r="AC36" s="1070"/>
      <c r="AD36" s="1070"/>
      <c r="AE36" s="1071"/>
      <c r="AF36" s="1045">
        <v>-867</v>
      </c>
      <c r="AG36" s="1046"/>
      <c r="AH36" s="1046"/>
      <c r="AI36" s="1046"/>
      <c r="AJ36" s="1047"/>
      <c r="AK36" s="1006">
        <v>252</v>
      </c>
      <c r="AL36" s="997"/>
      <c r="AM36" s="997"/>
      <c r="AN36" s="997"/>
      <c r="AO36" s="997"/>
      <c r="AP36" s="997" t="s">
        <v>552</v>
      </c>
      <c r="AQ36" s="997"/>
      <c r="AR36" s="997"/>
      <c r="AS36" s="997"/>
      <c r="AT36" s="997"/>
      <c r="AU36" s="997" t="s">
        <v>552</v>
      </c>
      <c r="AV36" s="997"/>
      <c r="AW36" s="997"/>
      <c r="AX36" s="997"/>
      <c r="AY36" s="997"/>
      <c r="AZ36" s="1068">
        <v>336.3</v>
      </c>
      <c r="BA36" s="1068"/>
      <c r="BB36" s="1068"/>
      <c r="BC36" s="1068"/>
      <c r="BD36" s="1068"/>
      <c r="BE36" s="1058" t="s">
        <v>387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389</v>
      </c>
      <c r="C37" s="1064"/>
      <c r="D37" s="1064"/>
      <c r="E37" s="1064"/>
      <c r="F37" s="1064"/>
      <c r="G37" s="1064"/>
      <c r="H37" s="1064"/>
      <c r="I37" s="1064"/>
      <c r="J37" s="1064"/>
      <c r="K37" s="1064"/>
      <c r="L37" s="1064"/>
      <c r="M37" s="1064"/>
      <c r="N37" s="1064"/>
      <c r="O37" s="1064"/>
      <c r="P37" s="1065"/>
      <c r="Q37" s="1069">
        <v>308</v>
      </c>
      <c r="R37" s="1070"/>
      <c r="S37" s="1070"/>
      <c r="T37" s="1070"/>
      <c r="U37" s="1070"/>
      <c r="V37" s="1070">
        <v>308</v>
      </c>
      <c r="W37" s="1070"/>
      <c r="X37" s="1070"/>
      <c r="Y37" s="1070"/>
      <c r="Z37" s="1070"/>
      <c r="AA37" s="1070" t="s">
        <v>551</v>
      </c>
      <c r="AB37" s="1070"/>
      <c r="AC37" s="1070"/>
      <c r="AD37" s="1070"/>
      <c r="AE37" s="1071"/>
      <c r="AF37" s="1045" t="s">
        <v>109</v>
      </c>
      <c r="AG37" s="1046"/>
      <c r="AH37" s="1046"/>
      <c r="AI37" s="1046"/>
      <c r="AJ37" s="1047"/>
      <c r="AK37" s="1006">
        <v>250</v>
      </c>
      <c r="AL37" s="997"/>
      <c r="AM37" s="997"/>
      <c r="AN37" s="997"/>
      <c r="AO37" s="997"/>
      <c r="AP37" s="997">
        <v>2725</v>
      </c>
      <c r="AQ37" s="997"/>
      <c r="AR37" s="997"/>
      <c r="AS37" s="997"/>
      <c r="AT37" s="997"/>
      <c r="AU37" s="997">
        <v>2704</v>
      </c>
      <c r="AV37" s="997"/>
      <c r="AW37" s="997"/>
      <c r="AX37" s="997"/>
      <c r="AY37" s="997"/>
      <c r="AZ37" s="1068" t="s">
        <v>552</v>
      </c>
      <c r="BA37" s="1068"/>
      <c r="BB37" s="1068"/>
      <c r="BC37" s="1068"/>
      <c r="BD37" s="1068"/>
      <c r="BE37" s="1058" t="s">
        <v>387</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390</v>
      </c>
      <c r="C38" s="1064"/>
      <c r="D38" s="1064"/>
      <c r="E38" s="1064"/>
      <c r="F38" s="1064"/>
      <c r="G38" s="1064"/>
      <c r="H38" s="1064"/>
      <c r="I38" s="1064"/>
      <c r="J38" s="1064"/>
      <c r="K38" s="1064"/>
      <c r="L38" s="1064"/>
      <c r="M38" s="1064"/>
      <c r="N38" s="1064"/>
      <c r="O38" s="1064"/>
      <c r="P38" s="1065"/>
      <c r="Q38" s="1069">
        <v>375</v>
      </c>
      <c r="R38" s="1070"/>
      <c r="S38" s="1070"/>
      <c r="T38" s="1070"/>
      <c r="U38" s="1070"/>
      <c r="V38" s="1070">
        <v>309</v>
      </c>
      <c r="W38" s="1070"/>
      <c r="X38" s="1070"/>
      <c r="Y38" s="1070"/>
      <c r="Z38" s="1070"/>
      <c r="AA38" s="1070">
        <v>66</v>
      </c>
      <c r="AB38" s="1070"/>
      <c r="AC38" s="1070"/>
      <c r="AD38" s="1070"/>
      <c r="AE38" s="1071"/>
      <c r="AF38" s="1045" t="s">
        <v>109</v>
      </c>
      <c r="AG38" s="1046"/>
      <c r="AH38" s="1046"/>
      <c r="AI38" s="1046"/>
      <c r="AJ38" s="1047"/>
      <c r="AK38" s="1006" t="s">
        <v>552</v>
      </c>
      <c r="AL38" s="997"/>
      <c r="AM38" s="997"/>
      <c r="AN38" s="997"/>
      <c r="AO38" s="997"/>
      <c r="AP38" s="997">
        <v>336</v>
      </c>
      <c r="AQ38" s="997"/>
      <c r="AR38" s="997"/>
      <c r="AS38" s="997"/>
      <c r="AT38" s="997"/>
      <c r="AU38" s="997" t="s">
        <v>552</v>
      </c>
      <c r="AV38" s="997"/>
      <c r="AW38" s="997"/>
      <c r="AX38" s="997"/>
      <c r="AY38" s="997"/>
      <c r="AZ38" s="1068" t="s">
        <v>552</v>
      </c>
      <c r="BA38" s="1068"/>
      <c r="BB38" s="1068"/>
      <c r="BC38" s="1068"/>
      <c r="BD38" s="1068"/>
      <c r="BE38" s="1058" t="s">
        <v>387</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3874</v>
      </c>
      <c r="AG63" s="985"/>
      <c r="AH63" s="985"/>
      <c r="AI63" s="985"/>
      <c r="AJ63" s="1056"/>
      <c r="AK63" s="1057"/>
      <c r="AL63" s="989"/>
      <c r="AM63" s="989"/>
      <c r="AN63" s="989"/>
      <c r="AO63" s="989"/>
      <c r="AP63" s="985">
        <v>120319</v>
      </c>
      <c r="AQ63" s="985"/>
      <c r="AR63" s="985"/>
      <c r="AS63" s="985"/>
      <c r="AT63" s="985"/>
      <c r="AU63" s="985">
        <v>59130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553</v>
      </c>
      <c r="C68" s="1012"/>
      <c r="D68" s="1012"/>
      <c r="E68" s="1012"/>
      <c r="F68" s="1012"/>
      <c r="G68" s="1012"/>
      <c r="H68" s="1012"/>
      <c r="I68" s="1012"/>
      <c r="J68" s="1012"/>
      <c r="K68" s="1012"/>
      <c r="L68" s="1012"/>
      <c r="M68" s="1012"/>
      <c r="N68" s="1012"/>
      <c r="O68" s="1012"/>
      <c r="P68" s="1013"/>
      <c r="Q68" s="1014">
        <v>147</v>
      </c>
      <c r="R68" s="1008"/>
      <c r="S68" s="1008"/>
      <c r="T68" s="1008"/>
      <c r="U68" s="1008"/>
      <c r="V68" s="1008">
        <v>139</v>
      </c>
      <c r="W68" s="1008"/>
      <c r="X68" s="1008"/>
      <c r="Y68" s="1008"/>
      <c r="Z68" s="1008"/>
      <c r="AA68" s="1008">
        <v>8</v>
      </c>
      <c r="AB68" s="1008"/>
      <c r="AC68" s="1008"/>
      <c r="AD68" s="1008"/>
      <c r="AE68" s="1008"/>
      <c r="AF68" s="1008">
        <v>8</v>
      </c>
      <c r="AG68" s="1008"/>
      <c r="AH68" s="1008"/>
      <c r="AI68" s="1008"/>
      <c r="AJ68" s="1008"/>
      <c r="AK68" s="1008" t="s">
        <v>552</v>
      </c>
      <c r="AL68" s="1008"/>
      <c r="AM68" s="1008"/>
      <c r="AN68" s="1008"/>
      <c r="AO68" s="1008"/>
      <c r="AP68" s="1008" t="s">
        <v>552</v>
      </c>
      <c r="AQ68" s="1008"/>
      <c r="AR68" s="1008"/>
      <c r="AS68" s="1008"/>
      <c r="AT68" s="1008"/>
      <c r="AU68" s="1008" t="s">
        <v>552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554</v>
      </c>
      <c r="C69" s="1001"/>
      <c r="D69" s="1001"/>
      <c r="E69" s="1001"/>
      <c r="F69" s="1001"/>
      <c r="G69" s="1001"/>
      <c r="H69" s="1001"/>
      <c r="I69" s="1001"/>
      <c r="J69" s="1001"/>
      <c r="K69" s="1001"/>
      <c r="L69" s="1001"/>
      <c r="M69" s="1001"/>
      <c r="N69" s="1001"/>
      <c r="O69" s="1001"/>
      <c r="P69" s="1002"/>
      <c r="Q69" s="1003">
        <v>22133</v>
      </c>
      <c r="R69" s="997"/>
      <c r="S69" s="997"/>
      <c r="T69" s="997"/>
      <c r="U69" s="997"/>
      <c r="V69" s="997">
        <v>22192</v>
      </c>
      <c r="W69" s="997"/>
      <c r="X69" s="997"/>
      <c r="Y69" s="997"/>
      <c r="Z69" s="997"/>
      <c r="AA69" s="997">
        <v>-59</v>
      </c>
      <c r="AB69" s="997"/>
      <c r="AC69" s="997"/>
      <c r="AD69" s="997"/>
      <c r="AE69" s="997"/>
      <c r="AF69" s="997">
        <v>8854</v>
      </c>
      <c r="AG69" s="997"/>
      <c r="AH69" s="997"/>
      <c r="AI69" s="997"/>
      <c r="AJ69" s="997"/>
      <c r="AK69" s="997" t="s">
        <v>552</v>
      </c>
      <c r="AL69" s="997"/>
      <c r="AM69" s="997"/>
      <c r="AN69" s="997"/>
      <c r="AO69" s="997"/>
      <c r="AP69" s="997">
        <v>27872</v>
      </c>
      <c r="AQ69" s="997"/>
      <c r="AR69" s="997"/>
      <c r="AS69" s="997"/>
      <c r="AT69" s="997"/>
      <c r="AU69" s="997">
        <v>8586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555</v>
      </c>
      <c r="C70" s="1001"/>
      <c r="D70" s="1001"/>
      <c r="E70" s="1001"/>
      <c r="F70" s="1001"/>
      <c r="G70" s="1001"/>
      <c r="H70" s="1001"/>
      <c r="I70" s="1001"/>
      <c r="J70" s="1001"/>
      <c r="K70" s="1001"/>
      <c r="L70" s="1001"/>
      <c r="M70" s="1001"/>
      <c r="N70" s="1001"/>
      <c r="O70" s="1001"/>
      <c r="P70" s="1002"/>
      <c r="Q70" s="1003">
        <v>33</v>
      </c>
      <c r="R70" s="997"/>
      <c r="S70" s="997"/>
      <c r="T70" s="997"/>
      <c r="U70" s="997"/>
      <c r="V70" s="997">
        <v>29</v>
      </c>
      <c r="W70" s="997"/>
      <c r="X70" s="997"/>
      <c r="Y70" s="997"/>
      <c r="Z70" s="997"/>
      <c r="AA70" s="997">
        <v>4</v>
      </c>
      <c r="AB70" s="997"/>
      <c r="AC70" s="997"/>
      <c r="AD70" s="997"/>
      <c r="AE70" s="997"/>
      <c r="AF70" s="997">
        <v>4</v>
      </c>
      <c r="AG70" s="997"/>
      <c r="AH70" s="997"/>
      <c r="AI70" s="997"/>
      <c r="AJ70" s="997"/>
      <c r="AK70" s="997" t="s">
        <v>552</v>
      </c>
      <c r="AL70" s="997"/>
      <c r="AM70" s="997"/>
      <c r="AN70" s="997"/>
      <c r="AO70" s="997"/>
      <c r="AP70" s="997" t="s">
        <v>552</v>
      </c>
      <c r="AQ70" s="997"/>
      <c r="AR70" s="997"/>
      <c r="AS70" s="997"/>
      <c r="AT70" s="997"/>
      <c r="AU70" s="997" t="s">
        <v>552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556</v>
      </c>
      <c r="C71" s="1001"/>
      <c r="D71" s="1001"/>
      <c r="E71" s="1001"/>
      <c r="F71" s="1001"/>
      <c r="G71" s="1001"/>
      <c r="H71" s="1001"/>
      <c r="I71" s="1001"/>
      <c r="J71" s="1001"/>
      <c r="K71" s="1001"/>
      <c r="L71" s="1001"/>
      <c r="M71" s="1001"/>
      <c r="N71" s="1001"/>
      <c r="O71" s="1001"/>
      <c r="P71" s="1002"/>
      <c r="Q71" s="1003">
        <v>50</v>
      </c>
      <c r="R71" s="997"/>
      <c r="S71" s="997"/>
      <c r="T71" s="997"/>
      <c r="U71" s="997"/>
      <c r="V71" s="997">
        <v>45</v>
      </c>
      <c r="W71" s="997"/>
      <c r="X71" s="997"/>
      <c r="Y71" s="997"/>
      <c r="Z71" s="997"/>
      <c r="AA71" s="997">
        <v>5</v>
      </c>
      <c r="AB71" s="997"/>
      <c r="AC71" s="997"/>
      <c r="AD71" s="997"/>
      <c r="AE71" s="997"/>
      <c r="AF71" s="997">
        <v>5</v>
      </c>
      <c r="AG71" s="997"/>
      <c r="AH71" s="997"/>
      <c r="AI71" s="997"/>
      <c r="AJ71" s="997"/>
      <c r="AK71" s="997" t="s">
        <v>552</v>
      </c>
      <c r="AL71" s="997"/>
      <c r="AM71" s="997"/>
      <c r="AN71" s="997"/>
      <c r="AO71" s="997"/>
      <c r="AP71" s="997" t="s">
        <v>568</v>
      </c>
      <c r="AQ71" s="997"/>
      <c r="AR71" s="997"/>
      <c r="AS71" s="997"/>
      <c r="AT71" s="997"/>
      <c r="AU71" s="997" t="s">
        <v>552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557</v>
      </c>
      <c r="C72" s="1001"/>
      <c r="D72" s="1001"/>
      <c r="E72" s="1001"/>
      <c r="F72" s="1001"/>
      <c r="G72" s="1001"/>
      <c r="H72" s="1001"/>
      <c r="I72" s="1001"/>
      <c r="J72" s="1001"/>
      <c r="K72" s="1001"/>
      <c r="L72" s="1001"/>
      <c r="M72" s="1001"/>
      <c r="N72" s="1001"/>
      <c r="O72" s="1001"/>
      <c r="P72" s="1002"/>
      <c r="Q72" s="1003">
        <v>143449</v>
      </c>
      <c r="R72" s="997"/>
      <c r="S72" s="997"/>
      <c r="T72" s="997"/>
      <c r="U72" s="997"/>
      <c r="V72" s="997">
        <v>139730</v>
      </c>
      <c r="W72" s="997"/>
      <c r="X72" s="997"/>
      <c r="Y72" s="997"/>
      <c r="Z72" s="997"/>
      <c r="AA72" s="997">
        <v>3719</v>
      </c>
      <c r="AB72" s="997"/>
      <c r="AC72" s="997"/>
      <c r="AD72" s="997"/>
      <c r="AE72" s="997"/>
      <c r="AF72" s="997">
        <v>3719</v>
      </c>
      <c r="AG72" s="997"/>
      <c r="AH72" s="997"/>
      <c r="AI72" s="997"/>
      <c r="AJ72" s="997"/>
      <c r="AK72" s="997" t="s">
        <v>552</v>
      </c>
      <c r="AL72" s="997"/>
      <c r="AM72" s="997"/>
      <c r="AN72" s="997"/>
      <c r="AO72" s="997"/>
      <c r="AP72" s="997" t="s">
        <v>552</v>
      </c>
      <c r="AQ72" s="997"/>
      <c r="AR72" s="997"/>
      <c r="AS72" s="997"/>
      <c r="AT72" s="997"/>
      <c r="AU72" s="997" t="s">
        <v>552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558</v>
      </c>
      <c r="C73" s="1001"/>
      <c r="D73" s="1001"/>
      <c r="E73" s="1001"/>
      <c r="F73" s="1001"/>
      <c r="G73" s="1001"/>
      <c r="H73" s="1001"/>
      <c r="I73" s="1001"/>
      <c r="J73" s="1001"/>
      <c r="K73" s="1001"/>
      <c r="L73" s="1001"/>
      <c r="M73" s="1001"/>
      <c r="N73" s="1001"/>
      <c r="O73" s="1001"/>
      <c r="P73" s="1002"/>
      <c r="Q73" s="1003">
        <v>20160</v>
      </c>
      <c r="R73" s="997"/>
      <c r="S73" s="997"/>
      <c r="T73" s="997"/>
      <c r="U73" s="997"/>
      <c r="V73" s="997">
        <v>19905</v>
      </c>
      <c r="W73" s="997"/>
      <c r="X73" s="997"/>
      <c r="Y73" s="997"/>
      <c r="Z73" s="997"/>
      <c r="AA73" s="997">
        <v>255</v>
      </c>
      <c r="AB73" s="997"/>
      <c r="AC73" s="997"/>
      <c r="AD73" s="997"/>
      <c r="AE73" s="997"/>
      <c r="AF73" s="997">
        <v>166</v>
      </c>
      <c r="AG73" s="997"/>
      <c r="AH73" s="997"/>
      <c r="AI73" s="997"/>
      <c r="AJ73" s="997"/>
      <c r="AK73" s="997" t="s">
        <v>552</v>
      </c>
      <c r="AL73" s="997"/>
      <c r="AM73" s="997"/>
      <c r="AN73" s="997"/>
      <c r="AO73" s="997"/>
      <c r="AP73" s="997" t="s">
        <v>568</v>
      </c>
      <c r="AQ73" s="997"/>
      <c r="AR73" s="997"/>
      <c r="AS73" s="997"/>
      <c r="AT73" s="997"/>
      <c r="AU73" s="997" t="s">
        <v>552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12756</v>
      </c>
      <c r="AG88" s="985"/>
      <c r="AH88" s="985"/>
      <c r="AI88" s="985"/>
      <c r="AJ88" s="985"/>
      <c r="AK88" s="989"/>
      <c r="AL88" s="989"/>
      <c r="AM88" s="989"/>
      <c r="AN88" s="989"/>
      <c r="AO88" s="989"/>
      <c r="AP88" s="985">
        <v>27872</v>
      </c>
      <c r="AQ88" s="985"/>
      <c r="AR88" s="985"/>
      <c r="AS88" s="985"/>
      <c r="AT88" s="985"/>
      <c r="AU88" s="985">
        <v>8586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265</v>
      </c>
      <c r="CS102" s="977"/>
      <c r="CT102" s="977"/>
      <c r="CU102" s="977"/>
      <c r="CV102" s="978"/>
      <c r="CW102" s="976">
        <v>197</v>
      </c>
      <c r="CX102" s="977"/>
      <c r="CY102" s="977"/>
      <c r="CZ102" s="977"/>
      <c r="DA102" s="978"/>
      <c r="DB102" s="976" t="s">
        <v>572</v>
      </c>
      <c r="DC102" s="977"/>
      <c r="DD102" s="977"/>
      <c r="DE102" s="977"/>
      <c r="DF102" s="978"/>
      <c r="DG102" s="976" t="s">
        <v>552</v>
      </c>
      <c r="DH102" s="977"/>
      <c r="DI102" s="977"/>
      <c r="DJ102" s="977"/>
      <c r="DK102" s="978"/>
      <c r="DL102" s="976" t="s">
        <v>552</v>
      </c>
      <c r="DM102" s="977"/>
      <c r="DN102" s="977"/>
      <c r="DO102" s="977"/>
      <c r="DP102" s="978"/>
      <c r="DQ102" s="976" t="s">
        <v>552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283</v>
      </c>
      <c r="AG109" s="918"/>
      <c r="AH109" s="918"/>
      <c r="AI109" s="918"/>
      <c r="AJ109" s="919"/>
      <c r="AK109" s="920" t="s">
        <v>282</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283</v>
      </c>
      <c r="BW109" s="918"/>
      <c r="BX109" s="918"/>
      <c r="BY109" s="918"/>
      <c r="BZ109" s="919"/>
      <c r="CA109" s="920" t="s">
        <v>282</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283</v>
      </c>
      <c r="DM109" s="918"/>
      <c r="DN109" s="918"/>
      <c r="DO109" s="918"/>
      <c r="DP109" s="919"/>
      <c r="DQ109" s="920" t="s">
        <v>282</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23708056</v>
      </c>
      <c r="AB110" s="903"/>
      <c r="AC110" s="903"/>
      <c r="AD110" s="903"/>
      <c r="AE110" s="904"/>
      <c r="AF110" s="905">
        <v>23315821</v>
      </c>
      <c r="AG110" s="903"/>
      <c r="AH110" s="903"/>
      <c r="AI110" s="903"/>
      <c r="AJ110" s="904"/>
      <c r="AK110" s="905">
        <v>21965740</v>
      </c>
      <c r="AL110" s="903"/>
      <c r="AM110" s="903"/>
      <c r="AN110" s="903"/>
      <c r="AO110" s="904"/>
      <c r="AP110" s="906">
        <v>33.1</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204494103</v>
      </c>
      <c r="BR110" s="830"/>
      <c r="BS110" s="830"/>
      <c r="BT110" s="830"/>
      <c r="BU110" s="830"/>
      <c r="BV110" s="830">
        <v>197386026</v>
      </c>
      <c r="BW110" s="830"/>
      <c r="BX110" s="830"/>
      <c r="BY110" s="830"/>
      <c r="BZ110" s="830"/>
      <c r="CA110" s="830">
        <v>193858101</v>
      </c>
      <c r="CB110" s="830"/>
      <c r="CC110" s="830"/>
      <c r="CD110" s="830"/>
      <c r="CE110" s="830"/>
      <c r="CF110" s="891">
        <v>292.10000000000002</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1057849</v>
      </c>
      <c r="BR111" s="801"/>
      <c r="BS111" s="801"/>
      <c r="BT111" s="801"/>
      <c r="BU111" s="801"/>
      <c r="BV111" s="801">
        <v>1335078</v>
      </c>
      <c r="BW111" s="801"/>
      <c r="BX111" s="801"/>
      <c r="BY111" s="801"/>
      <c r="BZ111" s="801"/>
      <c r="CA111" s="801">
        <v>1539458</v>
      </c>
      <c r="CB111" s="801"/>
      <c r="CC111" s="801"/>
      <c r="CD111" s="801"/>
      <c r="CE111" s="801"/>
      <c r="CF111" s="878">
        <v>2.2999999999999998</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196667</v>
      </c>
      <c r="AB112" s="814"/>
      <c r="AC112" s="814"/>
      <c r="AD112" s="814"/>
      <c r="AE112" s="815"/>
      <c r="AF112" s="816">
        <v>133333</v>
      </c>
      <c r="AG112" s="814"/>
      <c r="AH112" s="814"/>
      <c r="AI112" s="814"/>
      <c r="AJ112" s="815"/>
      <c r="AK112" s="816">
        <v>33333</v>
      </c>
      <c r="AL112" s="814"/>
      <c r="AM112" s="814"/>
      <c r="AN112" s="814"/>
      <c r="AO112" s="815"/>
      <c r="AP112" s="784">
        <v>0.1</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54402259</v>
      </c>
      <c r="BR112" s="801"/>
      <c r="BS112" s="801"/>
      <c r="BT112" s="801"/>
      <c r="BU112" s="801"/>
      <c r="BV112" s="801">
        <v>60296194</v>
      </c>
      <c r="BW112" s="801"/>
      <c r="BX112" s="801"/>
      <c r="BY112" s="801"/>
      <c r="BZ112" s="801"/>
      <c r="CA112" s="801">
        <v>59129474</v>
      </c>
      <c r="CB112" s="801"/>
      <c r="CC112" s="801"/>
      <c r="CD112" s="801"/>
      <c r="CE112" s="801"/>
      <c r="CF112" s="878">
        <v>89.1</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3259443</v>
      </c>
      <c r="AB113" s="939"/>
      <c r="AC113" s="939"/>
      <c r="AD113" s="939"/>
      <c r="AE113" s="940"/>
      <c r="AF113" s="941">
        <v>3543011</v>
      </c>
      <c r="AG113" s="939"/>
      <c r="AH113" s="939"/>
      <c r="AI113" s="939"/>
      <c r="AJ113" s="940"/>
      <c r="AK113" s="941">
        <v>3561623</v>
      </c>
      <c r="AL113" s="939"/>
      <c r="AM113" s="939"/>
      <c r="AN113" s="939"/>
      <c r="AO113" s="940"/>
      <c r="AP113" s="942">
        <v>5.4</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9331078</v>
      </c>
      <c r="BR113" s="801"/>
      <c r="BS113" s="801"/>
      <c r="BT113" s="801"/>
      <c r="BU113" s="801"/>
      <c r="BV113" s="801">
        <v>8906476</v>
      </c>
      <c r="BW113" s="801"/>
      <c r="BX113" s="801"/>
      <c r="BY113" s="801"/>
      <c r="BZ113" s="801"/>
      <c r="CA113" s="801">
        <v>8585720</v>
      </c>
      <c r="CB113" s="801"/>
      <c r="CC113" s="801"/>
      <c r="CD113" s="801"/>
      <c r="CE113" s="801"/>
      <c r="CF113" s="878">
        <v>12.9</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874339</v>
      </c>
      <c r="AB114" s="814"/>
      <c r="AC114" s="814"/>
      <c r="AD114" s="814"/>
      <c r="AE114" s="815"/>
      <c r="AF114" s="816">
        <v>884433</v>
      </c>
      <c r="AG114" s="814"/>
      <c r="AH114" s="814"/>
      <c r="AI114" s="814"/>
      <c r="AJ114" s="815"/>
      <c r="AK114" s="816">
        <v>895215</v>
      </c>
      <c r="AL114" s="814"/>
      <c r="AM114" s="814"/>
      <c r="AN114" s="814"/>
      <c r="AO114" s="815"/>
      <c r="AP114" s="784">
        <v>1.3</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19207490</v>
      </c>
      <c r="BR114" s="801"/>
      <c r="BS114" s="801"/>
      <c r="BT114" s="801"/>
      <c r="BU114" s="801"/>
      <c r="BV114" s="801">
        <v>17568424</v>
      </c>
      <c r="BW114" s="801"/>
      <c r="BX114" s="801"/>
      <c r="BY114" s="801"/>
      <c r="BZ114" s="801"/>
      <c r="CA114" s="801">
        <v>17605048</v>
      </c>
      <c r="CB114" s="801"/>
      <c r="CC114" s="801"/>
      <c r="CD114" s="801"/>
      <c r="CE114" s="801"/>
      <c r="CF114" s="878">
        <v>26.5</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119738</v>
      </c>
      <c r="AB115" s="939"/>
      <c r="AC115" s="939"/>
      <c r="AD115" s="939"/>
      <c r="AE115" s="940"/>
      <c r="AF115" s="941">
        <v>131479</v>
      </c>
      <c r="AG115" s="939"/>
      <c r="AH115" s="939"/>
      <c r="AI115" s="939"/>
      <c r="AJ115" s="940"/>
      <c r="AK115" s="941">
        <v>96990</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35126</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864</v>
      </c>
      <c r="AB116" s="814"/>
      <c r="AC116" s="814"/>
      <c r="AD116" s="814"/>
      <c r="AE116" s="815"/>
      <c r="AF116" s="816">
        <v>192</v>
      </c>
      <c r="AG116" s="814"/>
      <c r="AH116" s="814"/>
      <c r="AI116" s="814"/>
      <c r="AJ116" s="815"/>
      <c r="AK116" s="816">
        <v>529</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1057849</v>
      </c>
      <c r="DH116" s="814"/>
      <c r="DI116" s="814"/>
      <c r="DJ116" s="814"/>
      <c r="DK116" s="815"/>
      <c r="DL116" s="816">
        <v>1335078</v>
      </c>
      <c r="DM116" s="814"/>
      <c r="DN116" s="814"/>
      <c r="DO116" s="814"/>
      <c r="DP116" s="815"/>
      <c r="DQ116" s="816">
        <v>1539458</v>
      </c>
      <c r="DR116" s="814"/>
      <c r="DS116" s="814"/>
      <c r="DT116" s="814"/>
      <c r="DU116" s="815"/>
      <c r="DV116" s="784">
        <v>2.2999999999999998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28159107</v>
      </c>
      <c r="AB117" s="925"/>
      <c r="AC117" s="925"/>
      <c r="AD117" s="925"/>
      <c r="AE117" s="926"/>
      <c r="AF117" s="928">
        <v>28008269</v>
      </c>
      <c r="AG117" s="925"/>
      <c r="AH117" s="925"/>
      <c r="AI117" s="925"/>
      <c r="AJ117" s="926"/>
      <c r="AK117" s="928">
        <v>26553430</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283</v>
      </c>
      <c r="AG118" s="918"/>
      <c r="AH118" s="918"/>
      <c r="AI118" s="918"/>
      <c r="AJ118" s="919"/>
      <c r="AK118" s="920" t="s">
        <v>282</v>
      </c>
      <c r="AL118" s="918"/>
      <c r="AM118" s="918"/>
      <c r="AN118" s="918"/>
      <c r="AO118" s="919"/>
      <c r="AP118" s="921" t="s">
        <v>406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288527905</v>
      </c>
      <c r="BR118" s="888"/>
      <c r="BS118" s="888"/>
      <c r="BT118" s="888"/>
      <c r="BU118" s="888"/>
      <c r="BV118" s="888">
        <v>285492198</v>
      </c>
      <c r="BW118" s="888"/>
      <c r="BX118" s="888"/>
      <c r="BY118" s="888"/>
      <c r="BZ118" s="888"/>
      <c r="CA118" s="888">
        <v>280717801</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14113698</v>
      </c>
      <c r="BR119" s="830"/>
      <c r="BS119" s="830"/>
      <c r="BT119" s="830"/>
      <c r="BU119" s="830"/>
      <c r="BV119" s="830">
        <v>14024512</v>
      </c>
      <c r="BW119" s="830"/>
      <c r="BX119" s="830"/>
      <c r="BY119" s="830"/>
      <c r="BZ119" s="830"/>
      <c r="CA119" s="830">
        <v>15248188</v>
      </c>
      <c r="CB119" s="830"/>
      <c r="CC119" s="830"/>
      <c r="CD119" s="830"/>
      <c r="CE119" s="830"/>
      <c r="CF119" s="891">
        <v>23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4267947</v>
      </c>
      <c r="BR120" s="801"/>
      <c r="BS120" s="801"/>
      <c r="BT120" s="801"/>
      <c r="BU120" s="801"/>
      <c r="BV120" s="801">
        <v>4737897</v>
      </c>
      <c r="BW120" s="801"/>
      <c r="BX120" s="801"/>
      <c r="BY120" s="801"/>
      <c r="BZ120" s="801"/>
      <c r="CA120" s="801">
        <v>4988640</v>
      </c>
      <c r="CB120" s="801"/>
      <c r="CC120" s="801"/>
      <c r="CD120" s="801"/>
      <c r="CE120" s="801"/>
      <c r="CF120" s="878">
        <v>7.5</v>
      </c>
      <c r="CG120" s="879"/>
      <c r="CH120" s="879"/>
      <c r="CI120" s="879"/>
      <c r="CJ120" s="879"/>
      <c r="CK120" s="880" t="s">
        <v>440</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48812639</v>
      </c>
      <c r="DH120" s="830"/>
      <c r="DI120" s="830"/>
      <c r="DJ120" s="830"/>
      <c r="DK120" s="830"/>
      <c r="DL120" s="830">
        <v>55133212</v>
      </c>
      <c r="DM120" s="830"/>
      <c r="DN120" s="830"/>
      <c r="DO120" s="830"/>
      <c r="DP120" s="830"/>
      <c r="DQ120" s="830">
        <v>54279016</v>
      </c>
      <c r="DR120" s="830"/>
      <c r="DS120" s="830"/>
      <c r="DT120" s="830"/>
      <c r="DU120" s="830"/>
      <c r="DV120" s="831">
        <v>81.8</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154671815</v>
      </c>
      <c r="BR121" s="888"/>
      <c r="BS121" s="888"/>
      <c r="BT121" s="888"/>
      <c r="BU121" s="888"/>
      <c r="BV121" s="888">
        <v>151295256</v>
      </c>
      <c r="BW121" s="888"/>
      <c r="BX121" s="888"/>
      <c r="BY121" s="888"/>
      <c r="BZ121" s="888"/>
      <c r="CA121" s="888">
        <v>150708245</v>
      </c>
      <c r="CB121" s="888"/>
      <c r="CC121" s="888"/>
      <c r="CD121" s="888"/>
      <c r="CE121" s="888"/>
      <c r="CF121" s="889">
        <v>227.1</v>
      </c>
      <c r="CG121" s="890"/>
      <c r="CH121" s="890"/>
      <c r="CI121" s="890"/>
      <c r="CJ121" s="890"/>
      <c r="CK121" s="881"/>
      <c r="CL121" s="842"/>
      <c r="CM121" s="842"/>
      <c r="CN121" s="842"/>
      <c r="CO121" s="843"/>
      <c r="CP121" s="858" t="s">
        <v>389</v>
      </c>
      <c r="CQ121" s="859"/>
      <c r="CR121" s="859"/>
      <c r="CS121" s="859"/>
      <c r="CT121" s="859"/>
      <c r="CU121" s="859"/>
      <c r="CV121" s="859"/>
      <c r="CW121" s="859"/>
      <c r="CX121" s="859"/>
      <c r="CY121" s="859"/>
      <c r="CZ121" s="859"/>
      <c r="DA121" s="859"/>
      <c r="DB121" s="859"/>
      <c r="DC121" s="859"/>
      <c r="DD121" s="859"/>
      <c r="DE121" s="859"/>
      <c r="DF121" s="860"/>
      <c r="DG121" s="800">
        <v>3063790</v>
      </c>
      <c r="DH121" s="801"/>
      <c r="DI121" s="801"/>
      <c r="DJ121" s="801"/>
      <c r="DK121" s="801"/>
      <c r="DL121" s="801">
        <v>2888267</v>
      </c>
      <c r="DM121" s="801"/>
      <c r="DN121" s="801"/>
      <c r="DO121" s="801"/>
      <c r="DP121" s="801"/>
      <c r="DQ121" s="801">
        <v>2703695</v>
      </c>
      <c r="DR121" s="801"/>
      <c r="DS121" s="801"/>
      <c r="DT121" s="801"/>
      <c r="DU121" s="801"/>
      <c r="DV121" s="853">
        <v>4.0999999999999996</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443</v>
      </c>
      <c r="BP122" s="868"/>
      <c r="BQ122" s="869">
        <v>173053460</v>
      </c>
      <c r="BR122" s="870"/>
      <c r="BS122" s="870"/>
      <c r="BT122" s="870"/>
      <c r="BU122" s="870"/>
      <c r="BV122" s="870">
        <v>170057665</v>
      </c>
      <c r="BW122" s="870"/>
      <c r="BX122" s="870"/>
      <c r="BY122" s="870"/>
      <c r="BZ122" s="870"/>
      <c r="CA122" s="870">
        <v>170945073</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1833084</v>
      </c>
      <c r="DH122" s="801"/>
      <c r="DI122" s="801"/>
      <c r="DJ122" s="801"/>
      <c r="DK122" s="801"/>
      <c r="DL122" s="801">
        <v>1740879</v>
      </c>
      <c r="DM122" s="801"/>
      <c r="DN122" s="801"/>
      <c r="DO122" s="801"/>
      <c r="DP122" s="801"/>
      <c r="DQ122" s="801">
        <v>1678924</v>
      </c>
      <c r="DR122" s="801"/>
      <c r="DS122" s="801"/>
      <c r="DT122" s="801"/>
      <c r="DU122" s="801"/>
      <c r="DV122" s="853">
        <v>2.5</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82919</v>
      </c>
      <c r="AB123" s="814"/>
      <c r="AC123" s="814"/>
      <c r="AD123" s="814"/>
      <c r="AE123" s="815"/>
      <c r="AF123" s="816">
        <v>95322</v>
      </c>
      <c r="AG123" s="814"/>
      <c r="AH123" s="814"/>
      <c r="AI123" s="814"/>
      <c r="AJ123" s="815"/>
      <c r="AK123" s="816">
        <v>96465</v>
      </c>
      <c r="AL123" s="814"/>
      <c r="AM123" s="814"/>
      <c r="AN123" s="814"/>
      <c r="AO123" s="815"/>
      <c r="AP123" s="784">
        <v>0.1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173.9</v>
      </c>
      <c r="BR123" s="862"/>
      <c r="BS123" s="862"/>
      <c r="BT123" s="862"/>
      <c r="BU123" s="862"/>
      <c r="BV123" s="862">
        <v>174.9</v>
      </c>
      <c r="BW123" s="862"/>
      <c r="BX123" s="862"/>
      <c r="BY123" s="862"/>
      <c r="BZ123" s="862"/>
      <c r="CA123" s="862">
        <v>165.4</v>
      </c>
      <c r="CB123" s="862"/>
      <c r="CC123" s="862"/>
      <c r="CD123" s="862"/>
      <c r="CE123" s="862"/>
      <c r="CF123" s="760"/>
      <c r="CG123" s="761"/>
      <c r="CH123" s="761"/>
      <c r="CI123" s="761"/>
      <c r="CJ123" s="863"/>
      <c r="CK123" s="881"/>
      <c r="CL123" s="842"/>
      <c r="CM123" s="842"/>
      <c r="CN123" s="842"/>
      <c r="CO123" s="843"/>
      <c r="CP123" s="858" t="s">
        <v>383</v>
      </c>
      <c r="CQ123" s="859"/>
      <c r="CR123" s="859"/>
      <c r="CS123" s="859"/>
      <c r="CT123" s="859"/>
      <c r="CU123" s="859"/>
      <c r="CV123" s="859"/>
      <c r="CW123" s="859"/>
      <c r="CX123" s="859"/>
      <c r="CY123" s="859"/>
      <c r="CZ123" s="859"/>
      <c r="DA123" s="859"/>
      <c r="DB123" s="859"/>
      <c r="DC123" s="859"/>
      <c r="DD123" s="859"/>
      <c r="DE123" s="859"/>
      <c r="DF123" s="860"/>
      <c r="DG123" s="813">
        <v>567616</v>
      </c>
      <c r="DH123" s="814"/>
      <c r="DI123" s="814"/>
      <c r="DJ123" s="814"/>
      <c r="DK123" s="815"/>
      <c r="DL123" s="816">
        <v>533836</v>
      </c>
      <c r="DM123" s="814"/>
      <c r="DN123" s="814"/>
      <c r="DO123" s="814"/>
      <c r="DP123" s="815"/>
      <c r="DQ123" s="816">
        <v>467839</v>
      </c>
      <c r="DR123" s="814"/>
      <c r="DS123" s="814"/>
      <c r="DT123" s="814"/>
      <c r="DU123" s="815"/>
      <c r="DV123" s="784">
        <v>0.7</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125130</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35125</v>
      </c>
      <c r="AB126" s="814"/>
      <c r="AC126" s="814"/>
      <c r="AD126" s="814"/>
      <c r="AE126" s="815"/>
      <c r="AF126" s="816">
        <v>35125</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1694</v>
      </c>
      <c r="AB127" s="814"/>
      <c r="AC127" s="814"/>
      <c r="AD127" s="814"/>
      <c r="AE127" s="815"/>
      <c r="AF127" s="816">
        <v>1032</v>
      </c>
      <c r="AG127" s="814"/>
      <c r="AH127" s="814"/>
      <c r="AI127" s="814"/>
      <c r="AJ127" s="815"/>
      <c r="AK127" s="816">
        <v>525</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109</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35126</v>
      </c>
      <c r="DH127" s="850"/>
      <c r="DI127" s="850"/>
      <c r="DJ127" s="850"/>
      <c r="DK127" s="850"/>
      <c r="DL127" s="850" t="s">
        <v>456</v>
      </c>
      <c r="DM127" s="850"/>
      <c r="DN127" s="850"/>
      <c r="DO127" s="850"/>
      <c r="DP127" s="850"/>
      <c r="DQ127" s="850" t="s">
        <v>456</v>
      </c>
      <c r="DR127" s="850"/>
      <c r="DS127" s="850"/>
      <c r="DT127" s="850"/>
      <c r="DU127" s="850"/>
      <c r="DV127" s="851" t="s">
        <v>456</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1222453</v>
      </c>
      <c r="AB128" s="754"/>
      <c r="AC128" s="754"/>
      <c r="AD128" s="754"/>
      <c r="AE128" s="755"/>
      <c r="AF128" s="756">
        <v>1126706</v>
      </c>
      <c r="AG128" s="754"/>
      <c r="AH128" s="754"/>
      <c r="AI128" s="754"/>
      <c r="AJ128" s="755"/>
      <c r="AK128" s="756">
        <v>1087707</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83022927</v>
      </c>
      <c r="AB129" s="814"/>
      <c r="AC129" s="814"/>
      <c r="AD129" s="814"/>
      <c r="AE129" s="815"/>
      <c r="AF129" s="816">
        <v>83155998</v>
      </c>
      <c r="AG129" s="814"/>
      <c r="AH129" s="814"/>
      <c r="AI129" s="814"/>
      <c r="AJ129" s="815"/>
      <c r="AK129" s="816">
        <v>81991928</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16652361</v>
      </c>
      <c r="AB130" s="814"/>
      <c r="AC130" s="814"/>
      <c r="AD130" s="814"/>
      <c r="AE130" s="815"/>
      <c r="AF130" s="816">
        <v>17158330</v>
      </c>
      <c r="AG130" s="814"/>
      <c r="AH130" s="814"/>
      <c r="AI130" s="814"/>
      <c r="AJ130" s="815"/>
      <c r="AK130" s="816">
        <v>15631805</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165.4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66370566</v>
      </c>
      <c r="AB131" s="747"/>
      <c r="AC131" s="747"/>
      <c r="AD131" s="747"/>
      <c r="AE131" s="748"/>
      <c r="AF131" s="749">
        <v>65997668</v>
      </c>
      <c r="AG131" s="747"/>
      <c r="AH131" s="747"/>
      <c r="AI131" s="747"/>
      <c r="AJ131" s="748"/>
      <c r="AK131" s="749">
        <v>66360123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15.495261859999999</v>
      </c>
      <c r="AB132" s="770"/>
      <c r="AC132" s="770"/>
      <c r="AD132" s="770"/>
      <c r="AE132" s="771"/>
      <c r="AF132" s="772">
        <v>14.732691770000001</v>
      </c>
      <c r="AG132" s="770"/>
      <c r="AH132" s="770"/>
      <c r="AI132" s="770"/>
      <c r="AJ132" s="771"/>
      <c r="AK132" s="772">
        <v>14.81901714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16.899999999999999</v>
      </c>
      <c r="AB133" s="779"/>
      <c r="AC133" s="779"/>
      <c r="AD133" s="779"/>
      <c r="AE133" s="780"/>
      <c r="AF133" s="778">
        <v>15.5</v>
      </c>
      <c r="AG133" s="779"/>
      <c r="AH133" s="779"/>
      <c r="AI133" s="779"/>
      <c r="AJ133" s="780"/>
      <c r="AK133" s="778">
        <v>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20409200</v>
      </c>
      <c r="L9" s="264">
        <v>60732</v>
      </c>
      <c r="M9" s="265">
        <v>57944</v>
      </c>
      <c r="N9" s="266">
        <v>4.8</v>
      </c>
    </row>
    <row r="10" spans="1:16">
      <c r="A10" s="248"/>
      <c r="B10" s="244"/>
      <c r="C10" s="244"/>
      <c r="D10" s="244"/>
      <c r="E10" s="244"/>
      <c r="F10" s="244"/>
      <c r="G10" s="1163" t="s">
        <v>478</v>
      </c>
      <c r="H10" s="1164"/>
      <c r="I10" s="1164"/>
      <c r="J10" s="1165"/>
      <c r="K10" s="267">
        <v>1254909</v>
      </c>
      <c r="L10" s="268">
        <v>3734</v>
      </c>
      <c r="M10" s="269">
        <v>2485</v>
      </c>
      <c r="N10" s="270">
        <v>50.3</v>
      </c>
    </row>
    <row r="11" spans="1:16" ht="13.5" customHeight="1">
      <c r="A11" s="248"/>
      <c r="B11" s="244"/>
      <c r="C11" s="244"/>
      <c r="D11" s="244"/>
      <c r="E11" s="244"/>
      <c r="F11" s="244"/>
      <c r="G11" s="1163" t="s">
        <v>479</v>
      </c>
      <c r="H11" s="1164"/>
      <c r="I11" s="1164"/>
      <c r="J11" s="1165"/>
      <c r="K11" s="267">
        <v>975</v>
      </c>
      <c r="L11" s="268">
        <v>3</v>
      </c>
      <c r="M11" s="269">
        <v>1532</v>
      </c>
      <c r="N11" s="270">
        <v>-99.8</v>
      </c>
    </row>
    <row r="12" spans="1:16" ht="13.5" customHeight="1">
      <c r="A12" s="248"/>
      <c r="B12" s="244"/>
      <c r="C12" s="244"/>
      <c r="D12" s="244"/>
      <c r="E12" s="244"/>
      <c r="F12" s="244"/>
      <c r="G12" s="1163" t="s">
        <v>480</v>
      </c>
      <c r="H12" s="1164"/>
      <c r="I12" s="1164"/>
      <c r="J12" s="1165"/>
      <c r="K12" s="267">
        <v>773081</v>
      </c>
      <c r="L12" s="268">
        <v>2300</v>
      </c>
      <c r="M12" s="269">
        <v>599</v>
      </c>
      <c r="N12" s="270">
        <v>284</v>
      </c>
    </row>
    <row r="13" spans="1:16" ht="13.5" customHeight="1">
      <c r="A13" s="248"/>
      <c r="B13" s="244"/>
      <c r="C13" s="244"/>
      <c r="D13" s="244"/>
      <c r="E13" s="244"/>
      <c r="F13" s="244"/>
      <c r="G13" s="1163" t="s">
        <v>481</v>
      </c>
      <c r="H13" s="1164"/>
      <c r="I13" s="1164"/>
      <c r="J13" s="1165"/>
      <c r="K13" s="267" t="s">
        <v>482</v>
      </c>
      <c r="L13" s="268" t="s">
        <v>482</v>
      </c>
      <c r="M13" s="269">
        <v>18</v>
      </c>
      <c r="N13" s="270" t="s">
        <v>482</v>
      </c>
    </row>
    <row r="14" spans="1:16" ht="13.5" customHeight="1">
      <c r="A14" s="248"/>
      <c r="B14" s="244"/>
      <c r="C14" s="244"/>
      <c r="D14" s="244"/>
      <c r="E14" s="244"/>
      <c r="F14" s="244"/>
      <c r="G14" s="1163" t="s">
        <v>483</v>
      </c>
      <c r="H14" s="1164"/>
      <c r="I14" s="1164"/>
      <c r="J14" s="1165"/>
      <c r="K14" s="267">
        <v>788092</v>
      </c>
      <c r="L14" s="268">
        <v>2345</v>
      </c>
      <c r="M14" s="269">
        <v>1786</v>
      </c>
      <c r="N14" s="270">
        <v>31.3</v>
      </c>
    </row>
    <row r="15" spans="1:16" ht="13.5" customHeight="1">
      <c r="A15" s="248"/>
      <c r="B15" s="244"/>
      <c r="C15" s="244"/>
      <c r="D15" s="244"/>
      <c r="E15" s="244"/>
      <c r="F15" s="244"/>
      <c r="G15" s="1163" t="s">
        <v>484</v>
      </c>
      <c r="H15" s="1164"/>
      <c r="I15" s="1164"/>
      <c r="J15" s="1165"/>
      <c r="K15" s="267">
        <v>211991</v>
      </c>
      <c r="L15" s="268">
        <v>631</v>
      </c>
      <c r="M15" s="269">
        <v>1355</v>
      </c>
      <c r="N15" s="270">
        <v>-53.4</v>
      </c>
    </row>
    <row r="16" spans="1:16">
      <c r="A16" s="248"/>
      <c r="B16" s="244"/>
      <c r="C16" s="244"/>
      <c r="D16" s="244"/>
      <c r="E16" s="244"/>
      <c r="F16" s="244"/>
      <c r="G16" s="1166" t="s">
        <v>485</v>
      </c>
      <c r="H16" s="1167"/>
      <c r="I16" s="1167"/>
      <c r="J16" s="1168"/>
      <c r="K16" s="268">
        <v>-1656886</v>
      </c>
      <c r="L16" s="268">
        <v>-4930</v>
      </c>
      <c r="M16" s="269">
        <v>-4955</v>
      </c>
      <c r="N16" s="270">
        <v>-0.5</v>
      </c>
    </row>
    <row r="17" spans="1:16">
      <c r="A17" s="248"/>
      <c r="B17" s="244"/>
      <c r="C17" s="244"/>
      <c r="D17" s="244"/>
      <c r="E17" s="244"/>
      <c r="F17" s="244"/>
      <c r="G17" s="1166" t="s">
        <v>166</v>
      </c>
      <c r="H17" s="1167"/>
      <c r="I17" s="1167"/>
      <c r="J17" s="1168"/>
      <c r="K17" s="268">
        <v>21781362</v>
      </c>
      <c r="L17" s="268">
        <v>64815</v>
      </c>
      <c r="M17" s="269">
        <v>60765</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7.17</v>
      </c>
      <c r="L21" s="281">
        <v>6.13</v>
      </c>
      <c r="M21" s="282">
        <v>1.04</v>
      </c>
      <c r="N21" s="249"/>
      <c r="O21" s="283"/>
      <c r="P21" s="279"/>
    </row>
    <row r="22" spans="1:16" s="284" customFormat="1">
      <c r="A22" s="279"/>
      <c r="B22" s="249"/>
      <c r="C22" s="249"/>
      <c r="D22" s="249"/>
      <c r="E22" s="249"/>
      <c r="F22" s="249"/>
      <c r="G22" s="1160" t="s">
        <v>491</v>
      </c>
      <c r="H22" s="1161"/>
      <c r="I22" s="1161"/>
      <c r="J22" s="1162"/>
      <c r="K22" s="285">
        <v>100.6</v>
      </c>
      <c r="L22" s="286">
        <v>100.5</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21965740</v>
      </c>
      <c r="L32" s="294">
        <v>65364</v>
      </c>
      <c r="M32" s="295">
        <v>38141</v>
      </c>
      <c r="N32" s="296">
        <v>71.400000000000006</v>
      </c>
    </row>
    <row r="33" spans="1:16" ht="13.5" customHeight="1">
      <c r="A33" s="248"/>
      <c r="B33" s="244"/>
      <c r="C33" s="244"/>
      <c r="D33" s="244"/>
      <c r="E33" s="244"/>
      <c r="F33" s="244"/>
      <c r="G33" s="1151" t="s">
        <v>496</v>
      </c>
      <c r="H33" s="1152"/>
      <c r="I33" s="1152"/>
      <c r="J33" s="1153"/>
      <c r="K33" s="294" t="s">
        <v>482</v>
      </c>
      <c r="L33" s="294" t="s">
        <v>482</v>
      </c>
      <c r="M33" s="295">
        <v>3</v>
      </c>
      <c r="N33" s="296" t="s">
        <v>482</v>
      </c>
    </row>
    <row r="34" spans="1:16" ht="27" customHeight="1">
      <c r="A34" s="248"/>
      <c r="B34" s="244"/>
      <c r="C34" s="244"/>
      <c r="D34" s="244"/>
      <c r="E34" s="244"/>
      <c r="F34" s="244"/>
      <c r="G34" s="1151" t="s">
        <v>497</v>
      </c>
      <c r="H34" s="1152"/>
      <c r="I34" s="1152"/>
      <c r="J34" s="1153"/>
      <c r="K34" s="294">
        <v>33333</v>
      </c>
      <c r="L34" s="294">
        <v>99</v>
      </c>
      <c r="M34" s="295">
        <v>102</v>
      </c>
      <c r="N34" s="296">
        <v>-2.9</v>
      </c>
    </row>
    <row r="35" spans="1:16" ht="27" customHeight="1">
      <c r="A35" s="248"/>
      <c r="B35" s="244"/>
      <c r="C35" s="244"/>
      <c r="D35" s="244"/>
      <c r="E35" s="244"/>
      <c r="F35" s="244"/>
      <c r="G35" s="1151" t="s">
        <v>498</v>
      </c>
      <c r="H35" s="1152"/>
      <c r="I35" s="1152"/>
      <c r="J35" s="1153"/>
      <c r="K35" s="294">
        <v>3561623</v>
      </c>
      <c r="L35" s="294">
        <v>10598</v>
      </c>
      <c r="M35" s="295">
        <v>9900</v>
      </c>
      <c r="N35" s="296">
        <v>7.1</v>
      </c>
    </row>
    <row r="36" spans="1:16" ht="27" customHeight="1">
      <c r="A36" s="248"/>
      <c r="B36" s="244"/>
      <c r="C36" s="244"/>
      <c r="D36" s="244"/>
      <c r="E36" s="244"/>
      <c r="F36" s="244"/>
      <c r="G36" s="1151" t="s">
        <v>499</v>
      </c>
      <c r="H36" s="1152"/>
      <c r="I36" s="1152"/>
      <c r="J36" s="1153"/>
      <c r="K36" s="294">
        <v>895215</v>
      </c>
      <c r="L36" s="294">
        <v>2664</v>
      </c>
      <c r="M36" s="295">
        <v>437</v>
      </c>
      <c r="N36" s="296">
        <v>509.6</v>
      </c>
    </row>
    <row r="37" spans="1:16" ht="13.5" customHeight="1">
      <c r="A37" s="248"/>
      <c r="B37" s="244"/>
      <c r="C37" s="244"/>
      <c r="D37" s="244"/>
      <c r="E37" s="244"/>
      <c r="F37" s="244"/>
      <c r="G37" s="1151" t="s">
        <v>500</v>
      </c>
      <c r="H37" s="1152"/>
      <c r="I37" s="1152"/>
      <c r="J37" s="1153"/>
      <c r="K37" s="294">
        <v>96990</v>
      </c>
      <c r="L37" s="294">
        <v>289</v>
      </c>
      <c r="M37" s="295">
        <v>880</v>
      </c>
      <c r="N37" s="296">
        <v>-67.2</v>
      </c>
    </row>
    <row r="38" spans="1:16" ht="27" customHeight="1">
      <c r="A38" s="248"/>
      <c r="B38" s="244"/>
      <c r="C38" s="244"/>
      <c r="D38" s="244"/>
      <c r="E38" s="244"/>
      <c r="F38" s="244"/>
      <c r="G38" s="1154" t="s">
        <v>501</v>
      </c>
      <c r="H38" s="1155"/>
      <c r="I38" s="1155"/>
      <c r="J38" s="1156"/>
      <c r="K38" s="297">
        <v>529</v>
      </c>
      <c r="L38" s="297">
        <v>2</v>
      </c>
      <c r="M38" s="298">
        <v>3</v>
      </c>
      <c r="N38" s="299">
        <v>-33.299999999999997</v>
      </c>
      <c r="O38" s="293"/>
    </row>
    <row r="39" spans="1:16">
      <c r="A39" s="248"/>
      <c r="B39" s="244"/>
      <c r="C39" s="244"/>
      <c r="D39" s="244"/>
      <c r="E39" s="244"/>
      <c r="F39" s="244"/>
      <c r="G39" s="1154" t="s">
        <v>502</v>
      </c>
      <c r="H39" s="1155"/>
      <c r="I39" s="1155"/>
      <c r="J39" s="1156"/>
      <c r="K39" s="300">
        <v>-1087707</v>
      </c>
      <c r="L39" s="300">
        <v>-3237</v>
      </c>
      <c r="M39" s="301">
        <v>-8348</v>
      </c>
      <c r="N39" s="302">
        <v>-61.2</v>
      </c>
      <c r="O39" s="293"/>
    </row>
    <row r="40" spans="1:16" ht="27" customHeight="1">
      <c r="A40" s="248"/>
      <c r="B40" s="244"/>
      <c r="C40" s="244"/>
      <c r="D40" s="244"/>
      <c r="E40" s="244"/>
      <c r="F40" s="244"/>
      <c r="G40" s="1151" t="s">
        <v>503</v>
      </c>
      <c r="H40" s="1152"/>
      <c r="I40" s="1152"/>
      <c r="J40" s="1153"/>
      <c r="K40" s="300">
        <v>-15631805</v>
      </c>
      <c r="L40" s="300">
        <v>-46516</v>
      </c>
      <c r="M40" s="301">
        <v>-29144</v>
      </c>
      <c r="N40" s="302">
        <v>59.6</v>
      </c>
      <c r="O40" s="293"/>
    </row>
    <row r="41" spans="1:16">
      <c r="A41" s="248"/>
      <c r="B41" s="244"/>
      <c r="C41" s="244"/>
      <c r="D41" s="244"/>
      <c r="E41" s="244"/>
      <c r="F41" s="244"/>
      <c r="G41" s="1157" t="s">
        <v>277</v>
      </c>
      <c r="H41" s="1158"/>
      <c r="I41" s="1158"/>
      <c r="J41" s="1159"/>
      <c r="K41" s="294">
        <v>9833918</v>
      </c>
      <c r="L41" s="300">
        <v>29263</v>
      </c>
      <c r="M41" s="301">
        <v>11972</v>
      </c>
      <c r="N41" s="302">
        <v>144.4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8244838</v>
      </c>
      <c r="J51" s="320">
        <v>24402</v>
      </c>
      <c r="K51" s="321">
        <v>2.4</v>
      </c>
      <c r="L51" s="322">
        <v>43858</v>
      </c>
      <c r="M51" s="323">
        <v>-7</v>
      </c>
      <c r="N51" s="324">
        <v>9.4</v>
      </c>
    </row>
    <row r="52" spans="1:14">
      <c r="A52" s="248"/>
      <c r="B52" s="244"/>
      <c r="C52" s="244"/>
      <c r="D52" s="244"/>
      <c r="E52" s="244"/>
      <c r="F52" s="244"/>
      <c r="G52" s="325"/>
      <c r="H52" s="326" t="s">
        <v>514</v>
      </c>
      <c r="I52" s="327">
        <v>5723488</v>
      </c>
      <c r="J52" s="328">
        <v>16940</v>
      </c>
      <c r="K52" s="329">
        <v>13.4</v>
      </c>
      <c r="L52" s="330">
        <v>23714</v>
      </c>
      <c r="M52" s="331">
        <v>-11.5</v>
      </c>
      <c r="N52" s="332">
        <v>24.9</v>
      </c>
    </row>
    <row r="53" spans="1:14">
      <c r="A53" s="248"/>
      <c r="B53" s="244"/>
      <c r="C53" s="244"/>
      <c r="D53" s="244"/>
      <c r="E53" s="244"/>
      <c r="F53" s="244"/>
      <c r="G53" s="310" t="s">
        <v>515</v>
      </c>
      <c r="H53" s="311"/>
      <c r="I53" s="319">
        <v>14092844</v>
      </c>
      <c r="J53" s="320">
        <v>41684</v>
      </c>
      <c r="K53" s="321">
        <v>70.8</v>
      </c>
      <c r="L53" s="322">
        <v>41705</v>
      </c>
      <c r="M53" s="323">
        <v>-4.9000000000000004</v>
      </c>
      <c r="N53" s="324">
        <v>75.7</v>
      </c>
    </row>
    <row r="54" spans="1:14">
      <c r="A54" s="248"/>
      <c r="B54" s="244"/>
      <c r="C54" s="244"/>
      <c r="D54" s="244"/>
      <c r="E54" s="244"/>
      <c r="F54" s="244"/>
      <c r="G54" s="325"/>
      <c r="H54" s="326" t="s">
        <v>514</v>
      </c>
      <c r="I54" s="327">
        <v>8866029</v>
      </c>
      <c r="J54" s="328">
        <v>26224</v>
      </c>
      <c r="K54" s="329">
        <v>54.8</v>
      </c>
      <c r="L54" s="330">
        <v>22742</v>
      </c>
      <c r="M54" s="331">
        <v>-4.0999999999999996</v>
      </c>
      <c r="N54" s="332">
        <v>58.9</v>
      </c>
    </row>
    <row r="55" spans="1:14">
      <c r="A55" s="248"/>
      <c r="B55" s="244"/>
      <c r="C55" s="244"/>
      <c r="D55" s="244"/>
      <c r="E55" s="244"/>
      <c r="F55" s="244"/>
      <c r="G55" s="310" t="s">
        <v>516</v>
      </c>
      <c r="H55" s="311"/>
      <c r="I55" s="319">
        <v>10840537</v>
      </c>
      <c r="J55" s="320">
        <v>31987</v>
      </c>
      <c r="K55" s="321">
        <v>-23.3</v>
      </c>
      <c r="L55" s="322">
        <v>47677</v>
      </c>
      <c r="M55" s="323">
        <v>14.3</v>
      </c>
      <c r="N55" s="324">
        <v>-37.6</v>
      </c>
    </row>
    <row r="56" spans="1:14">
      <c r="A56" s="248"/>
      <c r="B56" s="244"/>
      <c r="C56" s="244"/>
      <c r="D56" s="244"/>
      <c r="E56" s="244"/>
      <c r="F56" s="244"/>
      <c r="G56" s="325"/>
      <c r="H56" s="326" t="s">
        <v>514</v>
      </c>
      <c r="I56" s="327">
        <v>4619979</v>
      </c>
      <c r="J56" s="328">
        <v>13632</v>
      </c>
      <c r="K56" s="329">
        <v>-48</v>
      </c>
      <c r="L56" s="330">
        <v>23360</v>
      </c>
      <c r="M56" s="331">
        <v>2.7</v>
      </c>
      <c r="N56" s="332">
        <v>-50.7</v>
      </c>
    </row>
    <row r="57" spans="1:14">
      <c r="A57" s="248"/>
      <c r="B57" s="244"/>
      <c r="C57" s="244"/>
      <c r="D57" s="244"/>
      <c r="E57" s="244"/>
      <c r="F57" s="244"/>
      <c r="G57" s="310" t="s">
        <v>517</v>
      </c>
      <c r="H57" s="311"/>
      <c r="I57" s="319">
        <v>16286207</v>
      </c>
      <c r="J57" s="320">
        <v>48268</v>
      </c>
      <c r="K57" s="321">
        <v>50.9</v>
      </c>
      <c r="L57" s="322">
        <v>51613</v>
      </c>
      <c r="M57" s="323">
        <v>8.3000000000000007</v>
      </c>
      <c r="N57" s="324">
        <v>42.6</v>
      </c>
    </row>
    <row r="58" spans="1:14">
      <c r="A58" s="248"/>
      <c r="B58" s="244"/>
      <c r="C58" s="244"/>
      <c r="D58" s="244"/>
      <c r="E58" s="244"/>
      <c r="F58" s="244"/>
      <c r="G58" s="325"/>
      <c r="H58" s="326" t="s">
        <v>514</v>
      </c>
      <c r="I58" s="327">
        <v>7587729</v>
      </c>
      <c r="J58" s="328">
        <v>22488</v>
      </c>
      <c r="K58" s="329">
        <v>65</v>
      </c>
      <c r="L58" s="330">
        <v>25872</v>
      </c>
      <c r="M58" s="331">
        <v>10.8</v>
      </c>
      <c r="N58" s="332">
        <v>54.2</v>
      </c>
    </row>
    <row r="59" spans="1:14">
      <c r="A59" s="248"/>
      <c r="B59" s="244"/>
      <c r="C59" s="244"/>
      <c r="D59" s="244"/>
      <c r="E59" s="244"/>
      <c r="F59" s="244"/>
      <c r="G59" s="310" t="s">
        <v>518</v>
      </c>
      <c r="H59" s="311"/>
      <c r="I59" s="319">
        <v>20293426</v>
      </c>
      <c r="J59" s="320">
        <v>60388</v>
      </c>
      <c r="K59" s="321">
        <v>25.1</v>
      </c>
      <c r="L59" s="322">
        <v>50880</v>
      </c>
      <c r="M59" s="323">
        <v>-1.4</v>
      </c>
      <c r="N59" s="324">
        <v>26.5</v>
      </c>
    </row>
    <row r="60" spans="1:14">
      <c r="A60" s="248"/>
      <c r="B60" s="244"/>
      <c r="C60" s="244"/>
      <c r="D60" s="244"/>
      <c r="E60" s="244"/>
      <c r="F60" s="244"/>
      <c r="G60" s="325"/>
      <c r="H60" s="326" t="s">
        <v>514</v>
      </c>
      <c r="I60" s="333">
        <v>8879206</v>
      </c>
      <c r="J60" s="328">
        <v>26422</v>
      </c>
      <c r="K60" s="329">
        <v>17.5</v>
      </c>
      <c r="L60" s="330">
        <v>27819</v>
      </c>
      <c r="M60" s="331">
        <v>7.5</v>
      </c>
      <c r="N60" s="332">
        <v>10</v>
      </c>
    </row>
    <row r="61" spans="1:14">
      <c r="A61" s="248"/>
      <c r="B61" s="244"/>
      <c r="C61" s="244"/>
      <c r="D61" s="244"/>
      <c r="E61" s="244"/>
      <c r="F61" s="244"/>
      <c r="G61" s="310" t="s">
        <v>519</v>
      </c>
      <c r="H61" s="334"/>
      <c r="I61" s="335">
        <v>13951570</v>
      </c>
      <c r="J61" s="336">
        <v>41346</v>
      </c>
      <c r="K61" s="337">
        <v>25.2</v>
      </c>
      <c r="L61" s="338">
        <v>47147</v>
      </c>
      <c r="M61" s="339">
        <v>1.9</v>
      </c>
      <c r="N61" s="324">
        <v>23.3</v>
      </c>
    </row>
    <row r="62" spans="1:14">
      <c r="A62" s="248"/>
      <c r="B62" s="244"/>
      <c r="C62" s="244"/>
      <c r="D62" s="244"/>
      <c r="E62" s="244"/>
      <c r="F62" s="244"/>
      <c r="G62" s="325"/>
      <c r="H62" s="326" t="s">
        <v>514</v>
      </c>
      <c r="I62" s="327">
        <v>7135286</v>
      </c>
      <c r="J62" s="328">
        <v>21141</v>
      </c>
      <c r="K62" s="329">
        <v>20.5</v>
      </c>
      <c r="L62" s="330">
        <v>24701</v>
      </c>
      <c r="M62" s="331">
        <v>1.1000000000000001</v>
      </c>
      <c r="N62" s="332">
        <v>19.399999999999999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2.42</v>
      </c>
      <c r="G47" s="12">
        <v>2.78</v>
      </c>
      <c r="H47" s="12">
        <v>3.18</v>
      </c>
      <c r="I47" s="12">
        <v>3.65</v>
      </c>
      <c r="J47" s="13">
        <v>4.07</v>
      </c>
    </row>
    <row r="48" spans="2:10" ht="57.75" customHeight="1">
      <c r="B48" s="14"/>
      <c r="C48" s="1171" t="s">
        <v>4</v>
      </c>
      <c r="D48" s="1171"/>
      <c r="E48" s="1172"/>
      <c r="F48" s="15">
        <v>0.68</v>
      </c>
      <c r="G48" s="16">
        <v>0.75</v>
      </c>
      <c r="H48" s="16">
        <v>0.88</v>
      </c>
      <c r="I48" s="16">
        <v>0.93</v>
      </c>
      <c r="J48" s="17">
        <v>0.91</v>
      </c>
    </row>
    <row r="49" spans="2:10" ht="57.75" customHeight="1" thickBot="1">
      <c r="B49" s="18"/>
      <c r="C49" s="1173" t="s">
        <v>5</v>
      </c>
      <c r="D49" s="1173"/>
      <c r="E49" s="1174"/>
      <c r="F49" s="19">
        <v>1.2</v>
      </c>
      <c r="G49" s="20">
        <v>1.03</v>
      </c>
      <c r="H49" s="20">
        <v>1.2</v>
      </c>
      <c r="I49" s="20">
        <v>0.78</v>
      </c>
      <c r="J49" s="21">
        <v>0.98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2017-04-25T05:44:44Z</cp:lastPrinted>
  <dcterms:created xsi:type="dcterms:W3CDTF">2017-02-15T22:11:57Z</dcterms:created>
  <dcterms:modified xsi:type="dcterms:W3CDTF">2017-05-25T09:42:22Z</dcterms:modified>
  <cp:category/>
</cp:coreProperties>
</file>