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13_奈半利町\"/>
    </mc:Choice>
  </mc:AlternateContent>
  <workbookProtection workbookAlgorithmName="SHA-512" workbookHashValue="zD+OvBXL/b8FRU045h1CZJj/JrI9servb+l8NOt4rA9G4LgH800TB+1ruE28fX8aLubNZw/2h+asK6IkV+0Zrg==" workbookSaltValue="GNDHz+EjzVy2+rivpK2njw==" workbookSpinCount="100000" lockStructure="1"/>
  <bookViews>
    <workbookView xWindow="-120" yWindow="-120" windowWidth="25440" windowHeight="153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<sst xmlns="http://schemas.openxmlformats.org/spreadsheetml/2006/main" count="233" uniqueCount="119">
  <si>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</si>
  <si>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</si>
  <si>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</si>
  <si>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</si>
  <si>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</si>
  <si>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</si>
  <si>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</si>
  <si>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</si>
  <si>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</si>
  <si>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</si>
  <si>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</si>
  <si>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</si>
  <si>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</si>
  <si>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</si>
  <si>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</si>
  <si>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</si>
  <si>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</si>
  <si>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</si>
  <si>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</si>
  <si>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</si>
  <si>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</si>
  <si>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</si>
  <si>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</si>
  <si>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</si>
  <si>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</si>
  <si>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</si>
  <si>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</si>
  <si>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</si>
  <si>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</si>
  <si>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</si>
  <si>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</si>
  <si>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</si>
  <si>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</si>
  <si>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</si>
  <si>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</si>
  <si>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</si>
  <si>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</si>
  <si>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</si>
  <si>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</si>
  <si>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</si>
  <si>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</si>
  <si>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</si>
  <si>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</si>
  <si>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</si>
  <si>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</si>
  <si>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</si>
  <si>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</si>
  <si>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</si>
  <si>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</si>
  <si>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</si>
  <si>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</si>
  <si>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</si>
  <si>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</si>
  <si>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</si>
  <si>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</si>
  <si>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</si>
  <si>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</si>
  <si>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</si>
  <si>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</si>
  <si>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</si>
  <si>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</si>
  <si>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</si>
  <si>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</si>
  <si>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</si>
  <si>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</si>
  <si>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</si>
  <si>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</si>
  <si>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</si>
  <si>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</si>
  <si>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</si>
  <si>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</si>
  <si>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</si>
  <si>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</si>
  <si>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</si>
  <si>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</si>
  <si>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</si>
  <si>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</si>
  <si>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</si>
  <si>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</si>
  <si>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</si>
  <si>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</si>
  <si>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</si>
  <si>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</si>
  <si>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</si>
  <si>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</si>
  <si>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</si>
  <si>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</si>
  <si>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</si>
  <si>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</si>
  <si>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</si>
  <si>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</si>
  <si>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</si>
  <si>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</si>
  <si>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</si>
  <si>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</si>
  <si>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</si>
  <si>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</si>
  <si>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</si>
  <si>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</si>
  <si>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</si>
  <si>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</si>
  <si>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</si>
  <si>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</si>
  <si>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</si>
  <si>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</si>
  <si>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</si>
  <si>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</si>
  <si>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</si>
  <si>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</si>
  <si>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</si>
  <si>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</si>
  <si>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</si>
  <si>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</si>
  <si>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</si>
  <si>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</si>
  <si>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</si>
  <si>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当町では、平成29年度に基幹管路の耐震化がすべて完了しており、今年度に施設の耐震化も完了した。
今後は残り管きょの更新と耐用年数が超過したポンプ等を更新していく予定である。</t>
    <phoneticPr fontId="4"/>
  </si>
  <si>
    <t>当町では、収入も少なく企業債を借り入れ事業を実施している状況である。
今後、料金改定の検討や効率的な施設更新を行っていかなければならない</t>
    <phoneticPr fontId="4"/>
  </si>
  <si>
    <t>収益的収支比率は過去と比べても低い値となっており、料金回収率についても減少傾向にあるため改善が必要である。
債務残高が年々上昇傾向であるが、施設及び管路の耐震化を実施しているためである。</t>
    <rPh sb="63" eb="6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</si>
</sst>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3.34</c:v>
                </c:pt>
                <c:pt idx="1">
                  <c:v>0</c:v>
                </c:pt>
                <c:pt idx="2">
                  <c:v>0</c:v>
                </c:pt>
                <c:pt idx="3" formatCode="#,##0.00;&quot;△&quot;#,##0.00;&quot;-&quot;">
                  <c:v>2.11</c:v>
                </c:pt>
                <c:pt idx="4" formatCode="#,##0.00;&quot;△&quot;#,##0.00;&quot;-&quot;">
                  <c:v>1.95</c:v>
                </c:pt>
              </c:numCache>
            </c:numRef>
          </c:val>
          <c:extLst>
            <c:ext xmlns:c16="http://schemas.microsoft.com/office/drawing/2014/chart" uri="{C3380CC4-5D6E-409C-BE32-E72D297353CC}">
              <c16:uniqueId val="{00000000-C9FD-4159-98FB-80C7A2C3FE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C9FD-4159-98FB-80C7A2C3FE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80.16</c:v>
                </c:pt>
                <c:pt idx="1">
                  <c:v>80.150000000000006</c:v>
                </c:pt>
                <c:pt idx="2">
                  <c:v>81.93</c:v>
                </c:pt>
                <c:pt idx="3">
                  <c:v>103.86</c:v>
                </c:pt>
                <c:pt idx="4">
                  <c:v>104.01</c:v>
                </c:pt>
              </c:numCache>
            </c:numRef>
          </c:val>
          <c:extLst>
            <c:ext xmlns:c16="http://schemas.microsoft.com/office/drawing/2014/chart" uri="{C3380CC4-5D6E-409C-BE32-E72D297353CC}">
              <c16:uniqueId val="{00000000-FB4D-4025-9E45-D5476CFA1A5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FB4D-4025-9E45-D5476CFA1A5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67.91</c:v>
                </c:pt>
                <c:pt idx="1">
                  <c:v>68.02</c:v>
                </c:pt>
                <c:pt idx="2">
                  <c:v>63.02</c:v>
                </c:pt>
                <c:pt idx="3">
                  <c:v>54.8</c:v>
                </c:pt>
                <c:pt idx="4">
                  <c:v>54.81</c:v>
                </c:pt>
              </c:numCache>
            </c:numRef>
          </c:val>
          <c:extLst>
            <c:ext xmlns:c16="http://schemas.microsoft.com/office/drawing/2014/chart" uri="{C3380CC4-5D6E-409C-BE32-E72D297353CC}">
              <c16:uniqueId val="{00000000-488D-4487-9A65-4071AC18490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488D-4487-9A65-4071AC18490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92.31</c:v>
                </c:pt>
                <c:pt idx="1">
                  <c:v>66.58</c:v>
                </c:pt>
                <c:pt idx="2">
                  <c:v>58.46</c:v>
                </c:pt>
                <c:pt idx="3">
                  <c:v>51.55</c:v>
                </c:pt>
                <c:pt idx="4">
                  <c:v>60.89</c:v>
                </c:pt>
              </c:numCache>
            </c:numRef>
          </c:val>
          <c:extLst>
            <c:ext xmlns:c16="http://schemas.microsoft.com/office/drawing/2014/chart" uri="{C3380CC4-5D6E-409C-BE32-E72D297353CC}">
              <c16:uniqueId val="{00000000-6E52-46F6-A2AF-DAE4B00DA6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E52-46F6-A2AF-DAE4B00DA6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B-4000-AD6E-35CD25851B7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B-4000-AD6E-35CD25851B7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A-4BAE-B06A-306FD557E28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A-4BAE-B06A-306FD557E28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3-425B-9B16-F4142834360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3-425B-9B16-F4142834360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9-4CE9-92A0-5C8A6398D77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9-4CE9-92A0-5C8A6398D77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2066.9499999999998</c:v>
                </c:pt>
                <c:pt idx="1">
                  <c:v>2516.1799999999998</c:v>
                </c:pt>
                <c:pt idx="2">
                  <c:v>2662.55</c:v>
                </c:pt>
                <c:pt idx="3">
                  <c:v>3535.8</c:v>
                </c:pt>
                <c:pt idx="4">
                  <c:v>3089.81</c:v>
                </c:pt>
              </c:numCache>
            </c:numRef>
          </c:val>
          <c:extLst>
            <c:ext xmlns:c16="http://schemas.microsoft.com/office/drawing/2014/chart" uri="{C3380CC4-5D6E-409C-BE32-E72D297353CC}">
              <c16:uniqueId val="{00000000-FF86-4B80-8907-808C4A9A13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FF86-4B80-8907-808C4A9A13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59.92</c:v>
                </c:pt>
                <c:pt idx="1">
                  <c:v>58.09</c:v>
                </c:pt>
                <c:pt idx="2">
                  <c:v>52.66</c:v>
                </c:pt>
                <c:pt idx="3">
                  <c:v>37.86</c:v>
                </c:pt>
                <c:pt idx="4">
                  <c:v>41.08</c:v>
                </c:pt>
              </c:numCache>
            </c:numRef>
          </c:val>
          <c:extLst>
            <c:ext xmlns:c16="http://schemas.microsoft.com/office/drawing/2014/chart" uri="{C3380CC4-5D6E-409C-BE32-E72D297353CC}">
              <c16:uniqueId val="{00000000-F2B8-4430-855C-583283E653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2B8-4430-855C-583283E653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116.14</c:v>
                </c:pt>
                <c:pt idx="1">
                  <c:v>119.15</c:v>
                </c:pt>
                <c:pt idx="2">
                  <c:v>139.38999999999999</c:v>
                </c:pt>
                <c:pt idx="3">
                  <c:v>173.12</c:v>
                </c:pt>
                <c:pt idx="4">
                  <c:v>191.52</c:v>
                </c:pt>
              </c:numCache>
            </c:numRef>
          </c:val>
          <c:extLst>
            <c:ext xmlns:c16="http://schemas.microsoft.com/office/drawing/2014/chart" uri="{C3380CC4-5D6E-409C-BE32-E72D297353CC}">
              <c16:uniqueId val="{00000000-8A26-4815-9BDD-A3CF9146072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8A26-4815-9BDD-A3CF9146072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高知県　奈半利町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3055</v>
      </c>
      <c r="AM8" s="60"/>
      <c r="AN8" s="60"/>
      <c r="AO8" s="60"/>
      <c r="AP8" s="60"/>
      <c r="AQ8" s="60"/>
      <c r="AR8" s="60"/>
      <c r="AS8" s="60"/>
      <c r="AT8" s="36">
        <f>データ!$S$6</f>
        <v>28.37</v>
      </c>
      <c r="AU8" s="36"/>
      <c r="AV8" s="36"/>
      <c r="AW8" s="36"/>
      <c r="AX8" s="36"/>
      <c r="AY8" s="36"/>
      <c r="AZ8" s="36"/>
      <c r="BA8" s="36"/>
      <c r="BB8" s="36">
        <f>データ!$T$6</f>
        <v>107.68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92.79</v>
      </c>
      <c r="Q10" s="36"/>
      <c r="R10" s="36"/>
      <c r="S10" s="36"/>
      <c r="T10" s="36"/>
      <c r="U10" s="36"/>
      <c r="V10" s="36"/>
      <c r="W10" s="60">
        <f>データ!$Q$6</f>
        <v>1259</v>
      </c>
      <c r="X10" s="60"/>
      <c r="Y10" s="60"/>
      <c r="Z10" s="60"/>
      <c r="AA10" s="60"/>
      <c r="AB10" s="60"/>
      <c r="AC10" s="60"/>
      <c r="AD10" s="2"/>
      <c r="AE10" s="2"/>
      <c r="AF10" s="2"/>
      <c r="AG10" s="2"/>
      <c r="AH10" s="2"/>
      <c r="AI10" s="2"/>
      <c r="AJ10" s="2"/>
      <c r="AK10" s="2"/>
      <c r="AL10" s="60">
        <f>データ!$U$6</f>
        <v>2831</v>
      </c>
      <c r="AM10" s="60"/>
      <c r="AN10" s="60"/>
      <c r="AO10" s="60"/>
      <c r="AP10" s="60"/>
      <c r="AQ10" s="60"/>
      <c r="AR10" s="60"/>
      <c r="AS10" s="60"/>
      <c r="AT10" s="36">
        <f>データ!$V$6</f>
        <v>4</v>
      </c>
      <c r="AU10" s="36"/>
      <c r="AV10" s="36"/>
      <c r="AW10" s="36"/>
      <c r="AX10" s="36"/>
      <c r="AY10" s="36"/>
      <c r="AZ10" s="36"/>
      <c r="BA10" s="36"/>
      <c r="BB10" s="36">
        <f>データ!$W$6</f>
        <v>707.75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0NeIfvcdCOgY28YtVdtbd6bk7GPXKduX9e0vK5VlclsPHLfxBcaJAJPcDb8okAmymiS9tVEKrPp8I69vNULvFQ==" saltValue="WVNQ30VQ4jGlj69isbhVj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393029</v>
      </c>
      <c r="D6" s="20">
        <f t="shared" si="3"/>
        <v>47</v>
      </c>
      <c r="E6" s="20">
        <f t="shared" si="3"/>
        <v>1</v>
      </c>
      <c r="F6" s="20">
        <f t="shared" si="3"/>
        <v>0</v>
      </c>
      <c r="G6" s="20">
        <f t="shared" si="3"/>
        <v>0</v>
      </c>
      <c r="H6" s="20" t="str">
        <f t="shared" si="3"/>
        <v>高知県　奈半利町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92.79</v>
      </c>
      <c r="Q6" s="21">
        <f t="shared" si="3"/>
        <v>1259</v>
      </c>
      <c r="R6" s="21">
        <f t="shared" si="3"/>
        <v>3055</v>
      </c>
      <c r="S6" s="21">
        <f t="shared" si="3"/>
        <v>28.37</v>
      </c>
      <c r="T6" s="21">
        <f t="shared" si="3"/>
        <v>107.68</v>
      </c>
      <c r="U6" s="21">
        <f t="shared" si="3"/>
        <v>2831</v>
      </c>
      <c r="V6" s="21">
        <f t="shared" si="3"/>
        <v>4</v>
      </c>
      <c r="W6" s="21">
        <f t="shared" si="3"/>
        <v>707.75</v>
      </c>
      <c r="X6" s="22">
        <f>IF(X7="",NA(),X7)</f>
        <v>92.31</v>
      </c>
      <c r="Y6" s="22">
        <f t="shared" ref="Y6:AG6" si="4">IF(Y7="",NA(),Y7)</f>
        <v>66.58</v>
      </c>
      <c r="Z6" s="22">
        <f t="shared" si="4"/>
        <v>58.46</v>
      </c>
      <c r="AA6" s="22">
        <f t="shared" si="4"/>
        <v>51.55</v>
      </c>
      <c r="AB6" s="22">
        <f t="shared" si="4"/>
        <v>60.89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2066.9499999999998</v>
      </c>
      <c r="BF6" s="22">
        <f t="shared" ref="BF6:BN6" si="7">IF(BF7="",NA(),BF7)</f>
        <v>2516.1799999999998</v>
      </c>
      <c r="BG6" s="22">
        <f t="shared" si="7"/>
        <v>2662.55</v>
      </c>
      <c r="BH6" s="22">
        <f t="shared" si="7"/>
        <v>3535.8</v>
      </c>
      <c r="BI6" s="22">
        <f t="shared" si="7"/>
        <v>3089.81</v>
      </c>
      <c r="BJ6" s="22">
        <f t="shared" si="7"/>
        <v>1061.58</v>
      </c>
      <c r="BK6" s="22">
        <f t="shared" si="7"/>
        <v>1007.7</v>
      </c>
      <c r="BL6" s="22">
        <f t="shared" si="7"/>
        <v>1018.52</v>
      </c>
      <c r="BM6" s="22">
        <f t="shared" si="7"/>
        <v>949.61</v>
      </c>
      <c r="BN6" s="22">
        <f t="shared" si="7"/>
        <v>918.84</v>
      </c>
      <c r="BO6" s="21" t="str">
        <f>IF(BO7="","",IF(BO7="-","【-】","【"&amp;SUBSTITUTE(TEXT(BO7,"#,##0.00"),"-","△")&amp;"】"))</f>
        <v>【940.88】</v>
      </c>
      <c r="BP6" s="22">
        <f>IF(BP7="",NA(),BP7)</f>
        <v>59.92</v>
      </c>
      <c r="BQ6" s="22">
        <f t="shared" ref="BQ6:BY6" si="8">IF(BQ7="",NA(),BQ7)</f>
        <v>58.09</v>
      </c>
      <c r="BR6" s="22">
        <f t="shared" si="8"/>
        <v>52.66</v>
      </c>
      <c r="BS6" s="22">
        <f t="shared" si="8"/>
        <v>37.86</v>
      </c>
      <c r="BT6" s="22">
        <f t="shared" si="8"/>
        <v>41.08</v>
      </c>
      <c r="BU6" s="22">
        <f t="shared" si="8"/>
        <v>58.52</v>
      </c>
      <c r="BV6" s="22">
        <f t="shared" si="8"/>
        <v>59.22</v>
      </c>
      <c r="BW6" s="22">
        <f t="shared" si="8"/>
        <v>58.79</v>
      </c>
      <c r="BX6" s="22">
        <f t="shared" si="8"/>
        <v>58.41</v>
      </c>
      <c r="BY6" s="22">
        <f t="shared" si="8"/>
        <v>58.27</v>
      </c>
      <c r="BZ6" s="21" t="str">
        <f>IF(BZ7="","",IF(BZ7="-","【-】","【"&amp;SUBSTITUTE(TEXT(BZ7,"#,##0.00"),"-","△")&amp;"】"))</f>
        <v>【54.59】</v>
      </c>
      <c r="CA6" s="22">
        <f>IF(CA7="",NA(),CA7)</f>
        <v>116.14</v>
      </c>
      <c r="CB6" s="22">
        <f t="shared" ref="CB6:CJ6" si="9">IF(CB7="",NA(),CB7)</f>
        <v>119.15</v>
      </c>
      <c r="CC6" s="22">
        <f t="shared" si="9"/>
        <v>139.38999999999999</v>
      </c>
      <c r="CD6" s="22">
        <f t="shared" si="9"/>
        <v>173.12</v>
      </c>
      <c r="CE6" s="22">
        <f t="shared" si="9"/>
        <v>191.52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80.16</v>
      </c>
      <c r="CM6" s="22">
        <f t="shared" ref="CM6:CU6" si="10">IF(CM7="",NA(),CM7)</f>
        <v>80.150000000000006</v>
      </c>
      <c r="CN6" s="22">
        <f t="shared" si="10"/>
        <v>81.93</v>
      </c>
      <c r="CO6" s="22">
        <f t="shared" si="10"/>
        <v>103.86</v>
      </c>
      <c r="CP6" s="22">
        <f t="shared" si="10"/>
        <v>104.01</v>
      </c>
      <c r="CQ6" s="22">
        <f t="shared" si="10"/>
        <v>57.3</v>
      </c>
      <c r="CR6" s="22">
        <f t="shared" si="10"/>
        <v>56.76</v>
      </c>
      <c r="CS6" s="22">
        <f t="shared" si="10"/>
        <v>56.04</v>
      </c>
      <c r="CT6" s="22">
        <f t="shared" si="10"/>
        <v>58.52</v>
      </c>
      <c r="CU6" s="22">
        <f t="shared" si="10"/>
        <v>58.88</v>
      </c>
      <c r="CV6" s="21" t="str">
        <f>IF(CV7="","",IF(CV7="-","【-】","【"&amp;SUBSTITUTE(TEXT(CV7,"#,##0.00"),"-","△")&amp;"】"))</f>
        <v>【56.42】</v>
      </c>
      <c r="CW6" s="22">
        <f>IF(CW7="",NA(),CW7)</f>
        <v>67.91</v>
      </c>
      <c r="CX6" s="22">
        <f t="shared" ref="CX6:DF6" si="11">IF(CX7="",NA(),CX7)</f>
        <v>68.02</v>
      </c>
      <c r="CY6" s="22">
        <f t="shared" si="11"/>
        <v>63.02</v>
      </c>
      <c r="CZ6" s="22">
        <f t="shared" si="11"/>
        <v>54.8</v>
      </c>
      <c r="DA6" s="22">
        <f t="shared" si="11"/>
        <v>54.81</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3.34</v>
      </c>
      <c r="EE6" s="21">
        <f t="shared" ref="EE6:EM6" si="14">IF(EE7="",NA(),EE7)</f>
        <v>0</v>
      </c>
      <c r="EF6" s="21">
        <f t="shared" si="14"/>
        <v>0</v>
      </c>
      <c r="EG6" s="22">
        <f t="shared" si="14"/>
        <v>2.11</v>
      </c>
      <c r="EH6" s="22">
        <f t="shared" si="14"/>
        <v>1.95</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393029</v>
      </c>
      <c r="D7" s="24">
        <v>47</v>
      </c>
      <c r="E7" s="24">
        <v>1</v>
      </c>
      <c r="F7" s="24">
        <v>0</v>
      </c>
      <c r="G7" s="24">
        <v>0</v>
      </c>
      <c r="H7" s="24" t="s">
        <v>96</v>
      </c>
      <c r="I7" s="24" t="s">
        <v>97</v>
      </c>
      <c r="J7" s="24" t="s">
        <v>98</v>
      </c>
      <c r="K7" s="24" t="s">
        <v>99</v>
      </c>
      <c r="L7" s="24" t="s">
        <v>100</v>
      </c>
      <c r="M7" s="24" t="s">
        <v>101</v>
      </c>
      <c r="N7" s="25" t="s">
        <v>102</v>
      </c>
      <c r="O7" s="25" t="s">
        <v>103</v>
      </c>
      <c r="P7" s="25">
        <v>92.79</v>
      </c>
      <c r="Q7" s="25">
        <v>1259</v>
      </c>
      <c r="R7" s="25">
        <v>3055</v>
      </c>
      <c r="S7" s="25">
        <v>28.37</v>
      </c>
      <c r="T7" s="25">
        <v>107.68</v>
      </c>
      <c r="U7" s="25">
        <v>2831</v>
      </c>
      <c r="V7" s="25">
        <v>4</v>
      </c>
      <c r="W7" s="25">
        <v>707.75</v>
      </c>
      <c r="X7" s="25">
        <v>92.31</v>
      </c>
      <c r="Y7" s="25">
        <v>66.58</v>
      </c>
      <c r="Z7" s="25">
        <v>58.46</v>
      </c>
      <c r="AA7" s="25">
        <v>51.55</v>
      </c>
      <c r="AB7" s="25">
        <v>60.89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2066.9499999999998</v>
      </c>
      <c r="BF7" s="25">
        <v>2516.1799999999998</v>
      </c>
      <c r="BG7" s="25">
        <v>2662.55</v>
      </c>
      <c r="BH7" s="25">
        <v>3535.8</v>
      </c>
      <c r="BI7" s="25">
        <v>3089.81</v>
      </c>
      <c r="BJ7" s="25">
        <v>1061.58</v>
      </c>
      <c r="BK7" s="25">
        <v>1007.7</v>
      </c>
      <c r="BL7" s="25">
        <v>1018.52</v>
      </c>
      <c r="BM7" s="25">
        <v>949.61</v>
      </c>
      <c r="BN7" s="25">
        <v>918.84</v>
      </c>
      <c r="BO7" s="25">
        <v>940.88</v>
      </c>
      <c r="BP7" s="25">
        <v>59.92</v>
      </c>
      <c r="BQ7" s="25">
        <v>58.09</v>
      </c>
      <c r="BR7" s="25">
        <v>52.66</v>
      </c>
      <c r="BS7" s="25">
        <v>37.86</v>
      </c>
      <c r="BT7" s="25">
        <v>41.08</v>
      </c>
      <c r="BU7" s="25">
        <v>58.52</v>
      </c>
      <c r="BV7" s="25">
        <v>59.22</v>
      </c>
      <c r="BW7" s="25">
        <v>58.79</v>
      </c>
      <c r="BX7" s="25">
        <v>58.41</v>
      </c>
      <c r="BY7" s="25">
        <v>58.27</v>
      </c>
      <c r="BZ7" s="25">
        <v>54.59</v>
      </c>
      <c r="CA7" s="25">
        <v>116.14</v>
      </c>
      <c r="CB7" s="25">
        <v>119.15</v>
      </c>
      <c r="CC7" s="25">
        <v>139.38999999999999</v>
      </c>
      <c r="CD7" s="25">
        <v>173.12</v>
      </c>
      <c r="CE7" s="25">
        <v>191.52</v>
      </c>
      <c r="CF7" s="25">
        <v>296.3</v>
      </c>
      <c r="CG7" s="25">
        <v>292.89999999999998</v>
      </c>
      <c r="CH7" s="25">
        <v>298.25</v>
      </c>
      <c r="CI7" s="25">
        <v>303.27999999999997</v>
      </c>
      <c r="CJ7" s="25">
        <v>303.81</v>
      </c>
      <c r="CK7" s="25">
        <v>301.2</v>
      </c>
      <c r="CL7" s="25">
        <v>80.16</v>
      </c>
      <c r="CM7" s="25">
        <v>80.150000000000006</v>
      </c>
      <c r="CN7" s="25">
        <v>81.93</v>
      </c>
      <c r="CO7" s="25">
        <v>103.86</v>
      </c>
      <c r="CP7" s="25">
        <v>104.01</v>
      </c>
      <c r="CQ7" s="25">
        <v>57.3</v>
      </c>
      <c r="CR7" s="25">
        <v>56.76</v>
      </c>
      <c r="CS7" s="25">
        <v>56.04</v>
      </c>
      <c r="CT7" s="25">
        <v>58.52</v>
      </c>
      <c r="CU7" s="25">
        <v>58.88</v>
      </c>
      <c r="CV7" s="25">
        <v>56.42</v>
      </c>
      <c r="CW7" s="25">
        <v>67.91</v>
      </c>
      <c r="CX7" s="25">
        <v>68.02</v>
      </c>
      <c r="CY7" s="25">
        <v>63.02</v>
      </c>
      <c r="CZ7" s="25">
        <v>54.8</v>
      </c>
      <c r="DA7" s="25">
        <v>54.81</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3.34</v>
      </c>
      <c r="EE7" s="25">
        <v>0</v>
      </c>
      <c r="EF7" s="25">
        <v>0</v>
      </c>
      <c r="EG7" s="25">
        <v>2.11</v>
      </c>
      <c r="EH7" s="25">
        <v>1.95</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2023-01-17T01:59:01Z</cp:lastPrinted>
  <dcterms:created xsi:type="dcterms:W3CDTF">2022-12-01T01:11:20Z</dcterms:created>
  <dcterms:modified xsi:type="dcterms:W3CDTF">2023-01-17T01:59:05Z</dcterms:modified>
  <cp:category/>
</cp:coreProperties>
</file>