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290\Desktop\"/>
    </mc:Choice>
  </mc:AlternateContent>
  <workbookProtection workbookAlgorithmName="SHA-512" workbookHashValue="Qm7ipj9LX1MyAMGMLOYz1C/FEOJESVFiHZpLYCToS7Fagk/8aWCRehlpdgtRZ+ryT7ZEvof2bvMXUWmY23i8Sw==" workbookSaltValue="/ecuFkqATR9N72FaD3KQFQ==" workbookSpinCount="100000" lockStructure="1"/>
  <bookViews>
    <workbookView xWindow="0" yWindow="0" windowWidth="24000" windowHeight="8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<sst xmlns="http://schemas.openxmlformats.org/spreadsheetml/2006/main" count="240" uniqueCount="119">
  <si>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</si>
  <si>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</si>
  <si>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</si>
  <si>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</si>
  <si>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</si>
  <si>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</si>
  <si>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</si>
  <si>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</si>
  <si>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</si>
  <si>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</si>
  <si>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</si>
  <si>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</si>
  <si>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</si>
  <si>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</si>
  <si>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</si>
  <si>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</si>
  <si>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</si>
  <si>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</si>
  <si>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</si>
  <si>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</si>
  <si>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</si>
  <si>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</si>
  <si>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</si>
  <si>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</si>
  <si>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</si>
  <si>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</si>
  <si>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</si>
  <si>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</si>
  <si>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</si>
  <si>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</si>
  <si>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</si>
  <si>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</si>
  <si>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</si>
  <si>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</si>
  <si>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</si>
  <si>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</si>
  <si>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</si>
  <si>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</si>
  <si>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</si>
  <si>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</si>
  <si>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</si>
  <si>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</si>
  <si>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</si>
  <si>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</si>
  <si>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</si>
  <si>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</si>
  <si>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</si>
  <si>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</si>
  <si>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</si>
  <si>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</si>
  <si>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</si>
  <si>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</si>
  <si>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</si>
  <si>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</si>
  <si>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</si>
  <si>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</si>
  <si>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</si>
  <si>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</si>
  <si>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</si>
  <si>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</si>
  <si>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</si>
  <si>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</si>
  <si>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</si>
  <si>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</si>
  <si>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</si>
  <si>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</si>
  <si>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</si>
  <si>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</si>
  <si>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</si>
  <si>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</si>
  <si>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</si>
  <si>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</si>
  <si>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</si>
  <si>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</si>
  <si>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</si>
  <si>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</si>
  <si>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</si>
  <si>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</si>
  <si>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</si>
  <si>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</si>
  <si>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</si>
  <si>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</si>
  <si>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</si>
  <si>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</si>
  <si>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</si>
  <si>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</si>
  <si>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</si>
  <si>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</si>
  <si>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</si>
  <si>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</si>
  <si>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</si>
  <si>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</si>
  <si>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</si>
  <si>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</si>
  <si>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</si>
  <si>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</si>
  <si>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</si>
  <si>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</si>
  <si>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</si>
  <si>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</si>
  <si>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</si>
  <si>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</si>
  <si>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</si>
  <si>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</si>
  <si>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</si>
  <si>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</si>
  <si>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</si>
  <si>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</si>
  <si>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</si>
  <si>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</si>
  <si>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</si>
  <si>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</si>
  <si>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</si>
  <si>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</si>
  <si>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</si>
  <si>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</si>
  <si>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④地方債償還金は一般会計からの基準内繰入金も充てられているため、他の類似団体と比較すると低い状況となっています。（企業債残高対事業規模比率については、H30の参照値である決算統計に誤りがあり、正しくは当該値が1078.80％→459.18％となります。）
⑤経費回収率は類似団体と比較して高い水準を維持しており、維持管理費用については下水道使用料収入で概ね賄えております。
⑥汚水処理原価は、県の流域下水道へ接続し、3市で処理場運営を行っていることから、単独で処理場を有する団体と比較すると、施設投資や維持管理費用が抑えられており、平均を下回っている状況です。
⑦施設利用率は処理施設を有していないため当該値はありません。
⑧水洗化率の算出方法を変更したため、大幅に水洗化率が下がっています。整備区域については、接続可能戸数の少ない市街化調整区域の整備へと移行していることから、大幅な接続率の向上は難しい見込みとなっております。</t>
    <phoneticPr fontId="4"/>
  </si>
  <si>
    <t>　現状では管渠の耐用年数は超過していませんが、近年管渠周辺の路面陥没等の修繕が増加してきており、老朽化に対する対策が必要となっております。
　今後は、耐震診断の結果やストックマネジメント計画（維持管理計画）に基づき、計画的な更新・維持管理を行っていく予定です。</t>
    <phoneticPr fontId="4"/>
  </si>
  <si>
    <t>　今後、修繕費などの維持管理費の増加や地震対策及び管渠の更新等が必要であることから、財政状況の見直し、財源の確保が急務となっています。そのため、維持管理費の節減及び水洗化率向上に一層取り組んでいきます。具体的には、令和３年度から排水量１㎥あたり税込３３円を増額しました。（ただし、経過措置として、令和３年４月検針分から令和４年３月検針分までは現行の料金で据え置き、令和４年４月検針分から令和９年４月検針分までは使用水量１㎥あたり税込１６．５円の増額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</si>
</sst>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65-4261-8360-79FADECEEC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0E65-4261-8360-79FADECEEC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
                  <c:v>0</c:v>
                </c:pt>
                <c:pt idx="1">
                  <c:v>0</c:v>
                </c:pt>
                <c:pt idx="2">
                  <c:v>0</c:v>
                </c:pt>
                <c:pt idx="3">
                  <c:v>0</c:v>
                </c:pt>
                <c:pt idx="4">
                  <c:v>0</c:v>
                </c:pt>
              </c:numCache>
            </c:numRef>
          </c:val>
          <c:extLst>
            <c:ext xmlns:c16="http://schemas.microsoft.com/office/drawing/2014/chart" uri="{C3380CC4-5D6E-409C-BE32-E72D297353CC}">
              <c16:uniqueId val="{00000000-9DAD-4203-9CE0-6E36F4C602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9DAD-4203-9CE0-6E36F4C602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83.12</c:v>
                </c:pt>
                <c:pt idx="1">
                  <c:v>86.66</c:v>
                </c:pt>
                <c:pt idx="2">
                  <c:v>89.21</c:v>
                </c:pt>
                <c:pt idx="3">
                  <c:v>92.9</c:v>
                </c:pt>
                <c:pt idx="4">
                  <c:v>78.72</c:v>
                </c:pt>
              </c:numCache>
            </c:numRef>
          </c:val>
          <c:extLst>
            <c:ext xmlns:c16="http://schemas.microsoft.com/office/drawing/2014/chart" uri="{C3380CC4-5D6E-409C-BE32-E72D297353CC}">
              <c16:uniqueId val="{00000000-9B53-42CC-9B4F-55FE1FCDE0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9B53-42CC-9B4F-55FE1FCDE0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103.12</c:v>
                </c:pt>
                <c:pt idx="1">
                  <c:v>105.5</c:v>
                </c:pt>
                <c:pt idx="2">
                  <c:v>101.35</c:v>
                </c:pt>
                <c:pt idx="3">
                  <c:v>100.41</c:v>
                </c:pt>
                <c:pt idx="4">
                  <c:v>94.14</c:v>
                </c:pt>
              </c:numCache>
            </c:numRef>
          </c:val>
          <c:extLst>
            <c:ext xmlns:c16="http://schemas.microsoft.com/office/drawing/2014/chart" uri="{C3380CC4-5D6E-409C-BE32-E72D297353CC}">
              <c16:uniqueId val="{00000000-5377-44FA-A1EE-5D1E333080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7-44FA-A1EE-5D1E333080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1-4A1B-A2D3-9C0C72E551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1-4A1B-A2D3-9C0C72E551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B-4A10-8B30-0C47E3AFB6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B-4A10-8B30-0C47E3AFB6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E-4666-8BCF-7A06E52C73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E-4666-8BCF-7A06E52C73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1-43E3-A3F5-236D9FBEB6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1-43E3-A3F5-236D9FBEB6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447.71</c:v>
                </c:pt>
                <c:pt idx="1">
                  <c:v>1078.8</c:v>
                </c:pt>
                <c:pt idx="2">
                  <c:v>456.83</c:v>
                </c:pt>
                <c:pt idx="3">
                  <c:v>421.74</c:v>
                </c:pt>
                <c:pt idx="4">
                  <c:v>539.41</c:v>
                </c:pt>
              </c:numCache>
            </c:numRef>
          </c:val>
          <c:extLst>
            <c:ext xmlns:c16="http://schemas.microsoft.com/office/drawing/2014/chart" uri="{C3380CC4-5D6E-409C-BE32-E72D297353CC}">
              <c16:uniqueId val="{00000000-7ED5-4B39-A5E6-0A1EF537DA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7ED5-4B39-A5E6-0A1EF537DA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94.93</c:v>
                </c:pt>
                <c:pt idx="1">
                  <c:v>99.91</c:v>
                </c:pt>
                <c:pt idx="2">
                  <c:v>100</c:v>
                </c:pt>
                <c:pt idx="3">
                  <c:v>100</c:v>
                </c:pt>
                <c:pt idx="4">
                  <c:v>85.94</c:v>
                </c:pt>
              </c:numCache>
            </c:numRef>
          </c:val>
          <c:extLst>
            <c:ext xmlns:c16="http://schemas.microsoft.com/office/drawing/2014/chart" uri="{C3380CC4-5D6E-409C-BE32-E72D297353CC}">
              <c16:uniqueId val="{00000000-E674-4087-B539-ED5534585F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E674-4087-B539-ED5534585F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158.13999999999999</c:v>
                </c:pt>
                <c:pt idx="1">
                  <c:v>150</c:v>
                </c:pt>
                <c:pt idx="2">
                  <c:v>151.36000000000001</c:v>
                </c:pt>
                <c:pt idx="3">
                  <c:v>153.69</c:v>
                </c:pt>
                <c:pt idx="4">
                  <c:v>150</c:v>
                </c:pt>
              </c:numCache>
            </c:numRef>
          </c:val>
          <c:extLst>
            <c:ext xmlns:c16="http://schemas.microsoft.com/office/drawing/2014/chart" uri="{C3380CC4-5D6E-409C-BE32-E72D297353CC}">
              <c16:uniqueId val="{00000000-6464-454F-BC4C-0E1ACFF9B2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6464-454F-BC4C-0E1ACFF9B2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64" zoomScaleNormal="100" workbookViewId="0">
      <selection activeCell="BV88" sqref="BV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香美市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25676</v>
      </c>
      <c r="AM8" s="55"/>
      <c r="AN8" s="55"/>
      <c r="AO8" s="55"/>
      <c r="AP8" s="55"/>
      <c r="AQ8" s="55"/>
      <c r="AR8" s="55"/>
      <c r="AS8" s="55"/>
      <c r="AT8" s="54">
        <f>データ!T6</f>
        <v>537.86</v>
      </c>
      <c r="AU8" s="54"/>
      <c r="AV8" s="54"/>
      <c r="AW8" s="54"/>
      <c r="AX8" s="54"/>
      <c r="AY8" s="54"/>
      <c r="AZ8" s="54"/>
      <c r="BA8" s="54"/>
      <c r="BB8" s="54">
        <f>データ!U6</f>
        <v>47.74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42.22</v>
      </c>
      <c r="Q10" s="54"/>
      <c r="R10" s="54"/>
      <c r="S10" s="54"/>
      <c r="T10" s="54"/>
      <c r="U10" s="54"/>
      <c r="V10" s="54"/>
      <c r="W10" s="54">
        <f>データ!Q6</f>
        <v>90.75</v>
      </c>
      <c r="X10" s="54"/>
      <c r="Y10" s="54"/>
      <c r="Z10" s="54"/>
      <c r="AA10" s="54"/>
      <c r="AB10" s="54"/>
      <c r="AC10" s="54"/>
      <c r="AD10" s="55">
        <f>データ!R6</f>
        <v>2420</v>
      </c>
      <c r="AE10" s="55"/>
      <c r="AF10" s="55"/>
      <c r="AG10" s="55"/>
      <c r="AH10" s="55"/>
      <c r="AI10" s="55"/>
      <c r="AJ10" s="55"/>
      <c r="AK10" s="2"/>
      <c r="AL10" s="55">
        <f>データ!V6</f>
        <v>10763</v>
      </c>
      <c r="AM10" s="55"/>
      <c r="AN10" s="55"/>
      <c r="AO10" s="55"/>
      <c r="AP10" s="55"/>
      <c r="AQ10" s="55"/>
      <c r="AR10" s="55"/>
      <c r="AS10" s="55"/>
      <c r="AT10" s="54">
        <f>データ!W6</f>
        <v>2.5499999999999998</v>
      </c>
      <c r="AU10" s="54"/>
      <c r="AV10" s="54"/>
      <c r="AW10" s="54"/>
      <c r="AX10" s="54"/>
      <c r="AY10" s="54"/>
      <c r="AZ10" s="54"/>
      <c r="BA10" s="54"/>
      <c r="BB10" s="54">
        <f>データ!X6</f>
        <v>4220.78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N4muhnzZweUS1000ChqjZEt0A9Gvku3+3nEp+pGZP/dpqcj28p0J2a66qzulhyapEso3R0x4CDPrjL04uudGRw==" saltValue="rVd40Zv/IjrQF0wt6KcC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392120</v>
      </c>
      <c r="D6" s="19">
        <f t="shared" si="3"/>
        <v>47</v>
      </c>
      <c r="E6" s="19">
        <f t="shared" si="3"/>
        <v>17</v>
      </c>
      <c r="F6" s="19">
        <f t="shared" si="3"/>
        <v>1</v>
      </c>
      <c r="G6" s="19">
        <f t="shared" si="3"/>
        <v>0</v>
      </c>
      <c r="H6" s="19" t="str">
        <f t="shared" si="3"/>
        <v>高知県　香美市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42.22</v>
      </c>
      <c r="Q6" s="20">
        <f t="shared" si="3"/>
        <v>90.75</v>
      </c>
      <c r="R6" s="20">
        <f t="shared" si="3"/>
        <v>2420</v>
      </c>
      <c r="S6" s="20">
        <f t="shared" si="3"/>
        <v>25676</v>
      </c>
      <c r="T6" s="20">
        <f t="shared" si="3"/>
        <v>537.86</v>
      </c>
      <c r="U6" s="20">
        <f t="shared" si="3"/>
        <v>47.74</v>
      </c>
      <c r="V6" s="20">
        <f t="shared" si="3"/>
        <v>10763</v>
      </c>
      <c r="W6" s="20">
        <f t="shared" si="3"/>
        <v>2.5499999999999998</v>
      </c>
      <c r="X6" s="20">
        <f t="shared" si="3"/>
        <v>4220.78</v>
      </c>
      <c r="Y6" s="21">
        <f>IF(Y7="",NA(),Y7)</f>
        <v>103.12</v>
      </c>
      <c r="Z6" s="21">
        <f t="shared" ref="Z6:AH6" si="4">IF(Z7="",NA(),Z7)</f>
        <v>105.5</v>
      </c>
      <c r="AA6" s="21">
        <f t="shared" si="4"/>
        <v>101.35</v>
      </c>
      <c r="AB6" s="21">
        <f t="shared" si="4"/>
        <v>100.41</v>
      </c>
      <c r="AC6" s="21">
        <f t="shared" si="4"/>
        <v>94.14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447.71</v>
      </c>
      <c r="BG6" s="21">
        <f t="shared" ref="BG6:BO6" si="7">IF(BG7="",NA(),BG7)</f>
        <v>1078.8</v>
      </c>
      <c r="BH6" s="21">
        <f t="shared" si="7"/>
        <v>456.83</v>
      </c>
      <c r="BI6" s="21">
        <f t="shared" si="7"/>
        <v>421.74</v>
      </c>
      <c r="BJ6" s="21">
        <f t="shared" si="7"/>
        <v>539.41</v>
      </c>
      <c r="BK6" s="21">
        <f t="shared" si="7"/>
        <v>966.33</v>
      </c>
      <c r="BL6" s="21">
        <f t="shared" si="7"/>
        <v>958.81</v>
      </c>
      <c r="BM6" s="21">
        <f t="shared" si="7"/>
        <v>1001.3</v>
      </c>
      <c r="BN6" s="21">
        <f t="shared" si="7"/>
        <v>1050.51</v>
      </c>
      <c r="BO6" s="21">
        <f t="shared" si="7"/>
        <v>1102.01</v>
      </c>
      <c r="BP6" s="20" t="str">
        <f>IF(BP7="","",IF(BP7="-","【-】","【"&amp;SUBSTITUTE(TEXT(BP7,"#,##0.00"),"-","△")&amp;"】"))</f>
        <v>【669.11】</v>
      </c>
      <c r="BQ6" s="21">
        <f>IF(BQ7="",NA(),BQ7)</f>
        <v>94.93</v>
      </c>
      <c r="BR6" s="21">
        <f t="shared" ref="BR6:BZ6" si="8">IF(BR7="",NA(),BR7)</f>
        <v>99.91</v>
      </c>
      <c r="BS6" s="21">
        <f t="shared" si="8"/>
        <v>100</v>
      </c>
      <c r="BT6" s="21">
        <f t="shared" si="8"/>
        <v>100</v>
      </c>
      <c r="BU6" s="21">
        <f t="shared" si="8"/>
        <v>85.94</v>
      </c>
      <c r="BV6" s="21">
        <f t="shared" si="8"/>
        <v>81.739999999999995</v>
      </c>
      <c r="BW6" s="21">
        <f t="shared" si="8"/>
        <v>82.88</v>
      </c>
      <c r="BX6" s="21">
        <f t="shared" si="8"/>
        <v>81.88</v>
      </c>
      <c r="BY6" s="21">
        <f t="shared" si="8"/>
        <v>82.65</v>
      </c>
      <c r="BZ6" s="21">
        <f t="shared" si="8"/>
        <v>82.55</v>
      </c>
      <c r="CA6" s="20" t="str">
        <f>IF(CA7="","",IF(CA7="-","【-】","【"&amp;SUBSTITUTE(TEXT(CA7,"#,##0.00"),"-","△")&amp;"】"))</f>
        <v>【99.73】</v>
      </c>
      <c r="CB6" s="21">
        <f>IF(CB7="",NA(),CB7)</f>
        <v>158.13999999999999</v>
      </c>
      <c r="CC6" s="21">
        <f t="shared" ref="CC6:CK6" si="9">IF(CC7="",NA(),CC7)</f>
        <v>150</v>
      </c>
      <c r="CD6" s="21">
        <f t="shared" si="9"/>
        <v>151.36000000000001</v>
      </c>
      <c r="CE6" s="21">
        <f t="shared" si="9"/>
        <v>153.69</v>
      </c>
      <c r="CF6" s="21">
        <f t="shared" si="9"/>
        <v>150</v>
      </c>
      <c r="CG6" s="21">
        <f t="shared" si="9"/>
        <v>194.31</v>
      </c>
      <c r="CH6" s="21">
        <f t="shared" si="9"/>
        <v>190.99</v>
      </c>
      <c r="CI6" s="21">
        <f t="shared" si="9"/>
        <v>187.55</v>
      </c>
      <c r="CJ6" s="21">
        <f t="shared" si="9"/>
        <v>186.3</v>
      </c>
      <c r="CK6" s="21">
        <f t="shared" si="9"/>
        <v>188.38</v>
      </c>
      <c r="CL6" s="20" t="str">
        <f>IF(CL7="","",IF(CL7="-","【-】","【"&amp;SUBSTITUTE(TEXT(CL7,"#,##0.00"),"-","△")&amp;"】"))</f>
        <v>【134.98】</v>
      </c>
      <c r="CM6" s="20">
        <f>IF(CM7="",NA(),CM7)</f>
        <v>0</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83.12</v>
      </c>
      <c r="CY6" s="21">
        <f t="shared" ref="CY6:DG6" si="11">IF(CY7="",NA(),CY7)</f>
        <v>86.66</v>
      </c>
      <c r="CZ6" s="21">
        <f t="shared" si="11"/>
        <v>89.21</v>
      </c>
      <c r="DA6" s="21">
        <f t="shared" si="11"/>
        <v>92.9</v>
      </c>
      <c r="DB6" s="21">
        <f t="shared" si="11"/>
        <v>78.72</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392120</v>
      </c>
      <c r="D7" s="23">
        <v>47</v>
      </c>
      <c r="E7" s="23">
        <v>17</v>
      </c>
      <c r="F7" s="23">
        <v>1</v>
      </c>
      <c r="G7" s="23">
        <v>0</v>
      </c>
      <c r="H7" s="23" t="s">
        <v>97</v>
      </c>
      <c r="I7" s="23" t="s">
        <v>98</v>
      </c>
      <c r="J7" s="23" t="s">
        <v>99</v>
      </c>
      <c r="K7" s="23" t="s">
        <v>100</v>
      </c>
      <c r="L7" s="23" t="s">
        <v>101</v>
      </c>
      <c r="M7" s="23" t="s">
        <v>102</v>
      </c>
      <c r="N7" s="24" t="s">
        <v>103</v>
      </c>
      <c r="O7" s="24" t="s">
        <v>104</v>
      </c>
      <c r="P7" s="24">
        <v>42.22</v>
      </c>
      <c r="Q7" s="24">
        <v>90.75</v>
      </c>
      <c r="R7" s="24">
        <v>2420</v>
      </c>
      <c r="S7" s="24">
        <v>25676</v>
      </c>
      <c r="T7" s="24">
        <v>537.86</v>
      </c>
      <c r="U7" s="24">
        <v>47.74</v>
      </c>
      <c r="V7" s="24">
        <v>10763</v>
      </c>
      <c r="W7" s="24">
        <v>2.5499999999999998</v>
      </c>
      <c r="X7" s="24">
        <v>4220.78</v>
      </c>
      <c r="Y7" s="24">
        <v>103.12</v>
      </c>
      <c r="Z7" s="24">
        <v>105.5</v>
      </c>
      <c r="AA7" s="24">
        <v>101.35</v>
      </c>
      <c r="AB7" s="24">
        <v>100.41</v>
      </c>
      <c r="AC7" s="24">
        <v>94.14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447.71</v>
      </c>
      <c r="BG7" s="24">
        <v>1078.8</v>
      </c>
      <c r="BH7" s="24">
        <v>456.83</v>
      </c>
      <c r="BI7" s="24">
        <v>421.74</v>
      </c>
      <c r="BJ7" s="24">
        <v>539.41</v>
      </c>
      <c r="BK7" s="24">
        <v>966.33</v>
      </c>
      <c r="BL7" s="24">
        <v>958.81</v>
      </c>
      <c r="BM7" s="24">
        <v>1001.3</v>
      </c>
      <c r="BN7" s="24">
        <v>1050.51</v>
      </c>
      <c r="BO7" s="24">
        <v>1102.01</v>
      </c>
      <c r="BP7" s="24">
        <v>669.11</v>
      </c>
      <c r="BQ7" s="24">
        <v>94.93</v>
      </c>
      <c r="BR7" s="24">
        <v>99.91</v>
      </c>
      <c r="BS7" s="24">
        <v>100</v>
      </c>
      <c r="BT7" s="24">
        <v>100</v>
      </c>
      <c r="BU7" s="24">
        <v>85.94</v>
      </c>
      <c r="BV7" s="24">
        <v>81.739999999999995</v>
      </c>
      <c r="BW7" s="24">
        <v>82.88</v>
      </c>
      <c r="BX7" s="24">
        <v>81.88</v>
      </c>
      <c r="BY7" s="24">
        <v>82.65</v>
      </c>
      <c r="BZ7" s="24">
        <v>82.55</v>
      </c>
      <c r="CA7" s="24">
        <v>99.73</v>
      </c>
      <c r="CB7" s="24">
        <v>158.13999999999999</v>
      </c>
      <c r="CC7" s="24">
        <v>150</v>
      </c>
      <c r="CD7" s="24">
        <v>151.36000000000001</v>
      </c>
      <c r="CE7" s="24">
        <v>153.69</v>
      </c>
      <c r="CF7" s="24">
        <v>150</v>
      </c>
      <c r="CG7" s="24">
        <v>194.31</v>
      </c>
      <c r="CH7" s="24">
        <v>190.99</v>
      </c>
      <c r="CI7" s="24">
        <v>187.55</v>
      </c>
      <c r="CJ7" s="24">
        <v>186.3</v>
      </c>
      <c r="CK7" s="24">
        <v>188.38</v>
      </c>
      <c r="CL7" s="24">
        <v>134.97999999999999</v>
      </c>
      <c r="CM7" s="24">
        <v>0</v>
      </c>
      <c r="CN7" s="24" t="s">
        <v>103</v>
      </c>
      <c r="CO7" s="24" t="s">
        <v>103</v>
      </c>
      <c r="CP7" s="24" t="s">
        <v>103</v>
      </c>
      <c r="CQ7" s="24" t="s">
        <v>103</v>
      </c>
      <c r="CR7" s="24">
        <v>53.5</v>
      </c>
      <c r="CS7" s="24">
        <v>52.58</v>
      </c>
      <c r="CT7" s="24">
        <v>50.94</v>
      </c>
      <c r="CU7" s="24">
        <v>50.53</v>
      </c>
      <c r="CV7" s="24">
        <v>51.42</v>
      </c>
      <c r="CW7" s="24">
        <v>59.99</v>
      </c>
      <c r="CX7" s="24">
        <v>83.12</v>
      </c>
      <c r="CY7" s="24">
        <v>86.66</v>
      </c>
      <c r="CZ7" s="24">
        <v>89.21</v>
      </c>
      <c r="DA7" s="24">
        <v>92.9</v>
      </c>
      <c r="DB7" s="24">
        <v>78.72</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2023-01-12T23:54:22Z</dcterms:created>
  <dcterms:modified xsi:type="dcterms:W3CDTF">2023-01-17T23:00:46Z</dcterms:modified>
  <cp:category/>
</cp:coreProperties>
</file>