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●高知市駐車場\●全体\R2年度\調査・照会\030122〆　経営戦略比較表\提出\"/>
    </mc:Choice>
  </mc:AlternateContent>
  <workbookProtection workbookAlgorithmName="SHA-512" workbookHashValue="s7XdBokTieQ79UEzMsk1QDLLLjT0mP7Pkh3SiozTLvLZdzZK6vekLO2FTNC0BXPf/C8Hvmo6AxNyfIPJOJt7Ww==" workbookSaltValue="y+yXcCb1BfAjgoy+XHVjf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BZ76" i="4"/>
  <c r="IT76" i="4"/>
  <c r="CS51" i="4"/>
  <c r="HJ30" i="4"/>
  <c r="CS30" i="4"/>
  <c r="MA51" i="4"/>
  <c r="C11" i="5"/>
  <c r="D11" i="5"/>
  <c r="E11" i="5"/>
  <c r="B11" i="5"/>
  <c r="BK76" i="4" l="1"/>
  <c r="LH51" i="4"/>
  <c r="BZ30" i="4"/>
  <c r="LT76" i="4"/>
  <c r="GQ51" i="4"/>
  <c r="LH30" i="4"/>
  <c r="IE76" i="4"/>
  <c r="BZ51" i="4"/>
  <c r="GQ30" i="4"/>
  <c r="BG51" i="4"/>
  <c r="BG30" i="4"/>
  <c r="LE76" i="4"/>
  <c r="KO30" i="4"/>
  <c r="AV76" i="4"/>
  <c r="KO51" i="4"/>
  <c r="FX51" i="4"/>
  <c r="FX30" i="4"/>
  <c r="HP76" i="4"/>
  <c r="KP76" i="4"/>
  <c r="HA76" i="4"/>
  <c r="AN51" i="4"/>
  <c r="FE30" i="4"/>
  <c r="JV51" i="4"/>
  <c r="AN30" i="4"/>
  <c r="FE51" i="4"/>
  <c r="AG76" i="4"/>
  <c r="JV30" i="4"/>
  <c r="KA76" i="4"/>
  <c r="EL51" i="4"/>
  <c r="JC30" i="4"/>
  <c r="U30" i="4"/>
  <c r="JC51" i="4"/>
  <c r="GL76" i="4"/>
  <c r="U51" i="4"/>
  <c r="EL30" i="4"/>
  <c r="R76" i="4"/>
</calcChain>
</file>

<file path=xl/sharedStrings.xml><?xml version="1.0" encoding="utf-8"?>
<sst xmlns="http://schemas.openxmlformats.org/spreadsheetml/2006/main" count="279" uniqueCount="134">
  <si>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</si>
  <si>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</si>
  <si>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</si>
  <si>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</si>
  <si>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</si>
  <si>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</si>
  <si>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</si>
  <si>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</si>
  <si>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</si>
  <si>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</si>
  <si>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</si>
  <si>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</si>
  <si>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</si>
  <si>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</si>
  <si>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</si>
  <si>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</si>
  <si>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</si>
  <si>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</si>
  <si>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</si>
  <si>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</si>
  <si>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</si>
  <si>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</si>
  <si>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</si>
  <si>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</si>
  <si>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</si>
  <si>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</si>
  <si>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</si>
  <si>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</si>
  <si>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</si>
  <si>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</si>
  <si>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</si>
  <si>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</si>
  <si>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</si>
  <si>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</si>
  <si>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</si>
  <si>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</si>
  <si>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</si>
  <si>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</si>
  <si>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</si>
  <si>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</si>
  <si>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</si>
  <si>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</si>
  <si>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</si>
  <si>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</si>
  <si>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</si>
  <si>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</si>
  <si>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</si>
  <si>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</si>
  <si>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</si>
  <si>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</si>
  <si>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</si>
  <si>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</si>
  <si>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</si>
  <si>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</si>
  <si>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</si>
  <si>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</si>
  <si>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</si>
  <si>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</si>
  <si>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</si>
  <si>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</si>
  <si>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</si>
  <si>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</si>
  <si>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</si>
  <si>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</si>
  <si>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</si>
  <si>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</si>
  <si>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</si>
  <si>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</si>
  <si>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</si>
  <si>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</si>
  <si>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</si>
  <si>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</si>
  <si>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</si>
  <si>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</si>
  <si>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</si>
  <si>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</si>
  <si>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</si>
  <si>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</si>
  <si>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</si>
  <si>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</si>
  <si>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</si>
  <si>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</si>
  <si>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</si>
  <si>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</si>
  <si>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</si>
  <si>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</si>
  <si>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</si>
  <si>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</si>
  <si>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</si>
  <si>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</si>
  <si>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</si>
  <si>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</si>
  <si>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</si>
  <si>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</si>
  <si>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</si>
  <si>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</si>
  <si>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</si>
  <si>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</si>
  <si>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</si>
  <si>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</si>
  <si>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当該値(N-1)</t>
    <phoneticPr fontId="5"/>
  </si>
  <si>
    <t>当該値(N-4)</t>
    <phoneticPr fontId="5"/>
  </si>
  <si>
    <t>当該値(N-1)</t>
    <phoneticPr fontId="5"/>
  </si>
  <si>
    <t>当該値(N)</t>
    <phoneticPr fontId="5"/>
  </si>
  <si>
    <t>当該値(N)</t>
    <phoneticPr fontId="5"/>
  </si>
  <si>
    <t>当該値(N-3)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</si>
  <si>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</si>
  <si>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</si>
  <si>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</si>
  <si>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</si>
  <si>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</si>
  <si>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</si>
  <si>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高知県　高知市</t>
  </si>
  <si>
    <t>中島町駐車場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</si>
  <si>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</si>
  <si>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</si>
  <si>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</si>
  <si>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</si>
  <si>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</si>
  <si>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</si>
  <si>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</si>
  <si>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</si>
  <si>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商業施設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</si>
  <si>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</si>
  <si>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</si>
  <si>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</si>
  <si>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</si>
  <si>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</si>
  <si>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</si>
  <si>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</si>
  <si>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本駐車場は中心市街地近郊に位置しているため，地価は高額となっている。
　一方で，広場式駐車場で機械設備がないため，設備投資見込額は低く抑えられている。</t>
    <rPh sb="26" eb="28">
      <t>コウガク</t>
    </rPh>
    <phoneticPr fontId="5"/>
  </si>
  <si>
    <t>　今後も，指定管理者と連携し，利用台数・料金収入の確保と経費削減に努め，現在の高い収益性の確保と健全な経営に努める。</t>
    <rPh sb="39" eb="40">
      <t>タカ</t>
    </rPh>
    <phoneticPr fontId="5"/>
  </si>
  <si>
    <t>　本駐車場は月ぎめ利用のみとなっており，稼動率は平成27年度以降は100.0％前後の高い水準となっている。また，売上高ＧＯＰ比率やＥＢＩＴＤＡについても，類似施設平均値と比較して高い水準で推移している。これは，本駐車場が中心市街地近郊に位置しているため，利用が多く，また広場式で機械設備がないため，維持管理経費が低く抑えられている等の要因が考えられる。</t>
    <rPh sb="1" eb="2">
      <t>ホン</t>
    </rPh>
    <rPh sb="24" eb="26">
      <t>ヘイセイ</t>
    </rPh>
    <rPh sb="28" eb="30">
      <t>ネンド</t>
    </rPh>
    <rPh sb="30" eb="32">
      <t>イコウ</t>
    </rPh>
    <rPh sb="39" eb="41">
      <t>ゼンゴ</t>
    </rPh>
    <rPh sb="91" eb="93">
      <t>スイジュン</t>
    </rPh>
    <rPh sb="130" eb="131">
      <t>オオ</t>
    </rPh>
    <phoneticPr fontId="5"/>
  </si>
  <si>
    <t>　本駐車場は月ぎめ利用のみとなっており，平成27年度以降は100.0％前後の高い水準となっている。
　また収益的収支比率については，全国平均と比較すると，本駐車場の値は高い水準で推移しているが，類似施設平均は，令和元年度において前年度に比べ大きく上昇している。</t>
    <rPh sb="9" eb="11">
      <t>リヨウ</t>
    </rPh>
    <rPh sb="66" eb="68">
      <t>ゼンコク</t>
    </rPh>
    <rPh sb="68" eb="70">
      <t>ヘイキン</t>
    </rPh>
    <rPh sb="71" eb="73">
      <t>ヒカク</t>
    </rPh>
    <rPh sb="77" eb="78">
      <t>ホン</t>
    </rPh>
    <rPh sb="78" eb="80">
      <t>チュウシャ</t>
    </rPh>
    <rPh sb="80" eb="81">
      <t>ジョウ</t>
    </rPh>
    <rPh sb="82" eb="83">
      <t>アタイ</t>
    </rPh>
    <rPh sb="86" eb="88">
      <t>スイジュン</t>
    </rPh>
    <rPh sb="105" eb="106">
      <t>レイ</t>
    </rPh>
    <rPh sb="106" eb="107">
      <t>ワ</t>
    </rPh>
    <rPh sb="107" eb="109">
      <t>ガンネン</t>
    </rPh>
    <rPh sb="109" eb="110">
      <t>ド</t>
    </rPh>
    <rPh sb="114" eb="117">
      <t>ゼンネンド</t>
    </rPh>
    <rPh sb="118" eb="119">
      <t>クラ</t>
    </rPh>
    <rPh sb="120" eb="121">
      <t>オオ</t>
    </rPh>
    <rPh sb="123" eb="125">
      <t>ジョウショウ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</si>
</sst>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1024.2</c:v>
                </c:pt>
                <c:pt idx="1">
                  <c:v>939.7</c:v>
                </c:pt>
                <c:pt idx="2">
                  <c:v>942.4</c:v>
                </c:pt>
                <c:pt idx="3">
                  <c:v>1091.5999999999999</c:v>
                </c:pt>
                <c:pt idx="4">
                  <c:v>848.6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18-4629-8078-8CFFBFCF5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879520"/>
        <c:axId val="511879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419.4</c:v>
                </c:pt>
                <c:pt idx="1">
                  <c:v>371</c:v>
                </c:pt>
                <c:pt idx="2">
                  <c:v>509.2</c:v>
                </c:pt>
                <c:pt idx="3">
                  <c:v>378.1</c:v>
                </c:pt>
                <c:pt idx="4">
                  <c:v>1721.5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18-4629-8078-8CFFBFCF5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879520"/>
        <c:axId val="511879128"/>
      </c:lineChart>
      <c:catAx>
        <c:axId val="5118795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11879128"/>
        <c:crosses val="autoZero"/>
        <c:auto val="1"/>
        <c:lblAlgn val="ctr"/>
        <c:lblOffset val="100"/>
        <c:noMultiLvlLbl val="1"/>
      </c:catAx>
      <c:valAx>
        <c:axId val="511879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118795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39-4F3C-A65B-0BF412C17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878736"/>
        <c:axId val="511880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70.5</c:v>
                </c:pt>
                <c:pt idx="1">
                  <c:v>59.2</c:v>
                </c:pt>
                <c:pt idx="2">
                  <c:v>62.4</c:v>
                </c:pt>
                <c:pt idx="3">
                  <c:v>83.1</c:v>
                </c:pt>
                <c:pt idx="4">
                  <c:v>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39-4F3C-A65B-0BF412C17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878736"/>
        <c:axId val="511880696"/>
      </c:lineChart>
      <c:catAx>
        <c:axId val="5118787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11880696"/>
        <c:crosses val="autoZero"/>
        <c:auto val="1"/>
        <c:lblAlgn val="ctr"/>
        <c:lblOffset val="100"/>
        <c:noMultiLvlLbl val="1"/>
      </c:catAx>
      <c:valAx>
        <c:axId val="511880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118787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68-4C15-B3A5-2660BDA32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060016"/>
        <c:axId val="511061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568-4C15-B3A5-2660BDA32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060016"/>
        <c:axId val="511061976"/>
      </c:lineChart>
      <c:catAx>
        <c:axId val="5110600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11061976"/>
        <c:crosses val="autoZero"/>
        <c:auto val="1"/>
        <c:lblAlgn val="ctr"/>
        <c:lblOffset val="100"/>
        <c:noMultiLvlLbl val="1"/>
      </c:catAx>
      <c:valAx>
        <c:axId val="511061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110600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54-45D5-8C57-0E4B658EB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719704"/>
        <c:axId val="508719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54-45D5-8C57-0E4B658EB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719704"/>
        <c:axId val="508719312"/>
      </c:lineChart>
      <c:catAx>
        <c:axId val="5087197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08719312"/>
        <c:crosses val="autoZero"/>
        <c:auto val="1"/>
        <c:lblAlgn val="ctr"/>
        <c:lblOffset val="100"/>
        <c:noMultiLvlLbl val="1"/>
      </c:catAx>
      <c:valAx>
        <c:axId val="508719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087197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96-4D4D-8252-9033F9899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762176"/>
        <c:axId val="499761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3.2</c:v>
                </c:pt>
                <c:pt idx="1">
                  <c:v>2.9</c:v>
                </c:pt>
                <c:pt idx="2">
                  <c:v>6</c:v>
                </c:pt>
                <c:pt idx="3">
                  <c:v>3.8</c:v>
                </c:pt>
                <c:pt idx="4">
                  <c:v>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F96-4D4D-8252-9033F9899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762176"/>
        <c:axId val="499761784"/>
      </c:lineChart>
      <c:catAx>
        <c:axId val="4997621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99761784"/>
        <c:crosses val="autoZero"/>
        <c:auto val="1"/>
        <c:lblAlgn val="ctr"/>
        <c:lblOffset val="100"/>
        <c:noMultiLvlLbl val="1"/>
      </c:catAx>
      <c:valAx>
        <c:axId val="499761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997621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B8-45F3-8EC0-3BBA5501D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010200"/>
        <c:axId val="512009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22</c:v>
                </c:pt>
                <c:pt idx="1">
                  <c:v>16</c:v>
                </c:pt>
                <c:pt idx="2">
                  <c:v>21</c:v>
                </c:pt>
                <c:pt idx="3">
                  <c:v>17</c:v>
                </c:pt>
                <c:pt idx="4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B8-45F3-8EC0-3BBA5501D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010200"/>
        <c:axId val="512009024"/>
      </c:lineChart>
      <c:catAx>
        <c:axId val="5120102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12009024"/>
        <c:crosses val="autoZero"/>
        <c:auto val="1"/>
        <c:lblAlgn val="ctr"/>
        <c:lblOffset val="100"/>
        <c:noMultiLvlLbl val="1"/>
      </c:catAx>
      <c:valAx>
        <c:axId val="512009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120102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101.6</c:v>
                </c:pt>
                <c:pt idx="3">
                  <c:v>95.3</c:v>
                </c:pt>
                <c:pt idx="4">
                  <c:v>95.3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B-4859-8470-81448F1D0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585256"/>
        <c:axId val="509585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269</c:v>
                </c:pt>
                <c:pt idx="1">
                  <c:v>276.60000000000002</c:v>
                </c:pt>
                <c:pt idx="2">
                  <c:v>274.8</c:v>
                </c:pt>
                <c:pt idx="3">
                  <c:v>275.5</c:v>
                </c:pt>
                <c:pt idx="4">
                  <c:v>176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3B-4859-8470-81448F1D0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585256"/>
        <c:axId val="509585648"/>
      </c:lineChart>
      <c:catAx>
        <c:axId val="509585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09585648"/>
        <c:crosses val="autoZero"/>
        <c:auto val="1"/>
        <c:lblAlgn val="ctr"/>
        <c:lblOffset val="100"/>
        <c:noMultiLvlLbl val="1"/>
      </c:catAx>
      <c:valAx>
        <c:axId val="509585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095852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88.7</c:v>
                </c:pt>
                <c:pt idx="1">
                  <c:v>87.7</c:v>
                </c:pt>
                <c:pt idx="2">
                  <c:v>87.8</c:v>
                </c:pt>
                <c:pt idx="3">
                  <c:v>89.4</c:v>
                </c:pt>
                <c:pt idx="4">
                  <c:v>86.4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C8-4D53-979E-4A0E0CE00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566360"/>
        <c:axId val="470564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38.200000000000003</c:v>
                </c:pt>
                <c:pt idx="1">
                  <c:v>34.6</c:v>
                </c:pt>
                <c:pt idx="2">
                  <c:v>37.6</c:v>
                </c:pt>
                <c:pt idx="3">
                  <c:v>30.2</c:v>
                </c:pt>
                <c:pt idx="4">
                  <c:v>35.299999999999997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C8-4D53-979E-4A0E0CE00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566360"/>
        <c:axId val="470564792"/>
      </c:lineChart>
      <c:catAx>
        <c:axId val="4705663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70564792"/>
        <c:crosses val="autoZero"/>
        <c:auto val="1"/>
        <c:lblAlgn val="ctr"/>
        <c:lblOffset val="100"/>
        <c:noMultiLvlLbl val="1"/>
      </c:catAx>
      <c:valAx>
        <c:axId val="470564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70566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12523</c:v>
                </c:pt>
                <c:pt idx="1">
                  <c:v>12486</c:v>
                </c:pt>
                <c:pt idx="2">
                  <c:v>12645</c:v>
                </c:pt>
                <c:pt idx="3">
                  <c:v>12206</c:v>
                </c:pt>
                <c:pt idx="4">
                  <c:v>11933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E9-45F7-9A59-3BE31F856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571696"/>
        <c:axId val="641972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6967</c:v>
                </c:pt>
                <c:pt idx="1">
                  <c:v>7138</c:v>
                </c:pt>
                <c:pt idx="2">
                  <c:v>8131</c:v>
                </c:pt>
                <c:pt idx="3">
                  <c:v>8076</c:v>
                </c:pt>
                <c:pt idx="4">
                  <c:v>8442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E9-45F7-9A59-3BE31F856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571696"/>
        <c:axId val="641972160"/>
      </c:lineChart>
      <c:catAx>
        <c:axId val="471571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41972160"/>
        <c:crosses val="autoZero"/>
        <c:auto val="1"/>
        <c:lblAlgn val="ctr"/>
        <c:lblOffset val="100"/>
        <c:noMultiLvlLbl val="1"/>
      </c:catAx>
      <c:valAx>
        <c:axId val="641972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715716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55" zoomScaleNormal="55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高知県高知市　中島町駐車場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商業施設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1232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120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54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64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 t="str">
        <f>データ!W7</f>
        <v>-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132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H27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H28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H29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H30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H27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H28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H29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H30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H27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H28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H29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H30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1024.2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939.7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942.4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1091.5999999999999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848.6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100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100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101.6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95.3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95.3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419.4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371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509.2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378.1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1721.5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3.2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2.9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6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3.8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1.3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269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276.60000000000002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274.8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275.5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176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130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133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H27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H28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H29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H30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H27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H28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H29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H30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H27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H28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H29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H30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88.7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87.7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87.8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89.4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86.4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12523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12486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12645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12206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11933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22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16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21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17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4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38.200000000000003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34.6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37.6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30.2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35.299999999999997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6967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7138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8131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8076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8442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131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222867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H27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H28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H29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H30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H27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H28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H29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H30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H27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H28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H29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H30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70.5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59.2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62.4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83.1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51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FPSdPBuBWoEjfguEdxRCqWS3Tu/FqVzypqMY5/nlSZw8//gtmiSqHU5Av2adceIY80IkQL1Ko1foq/BMOsoMmA==" saltValue="mIPNpt0dnRngqZX4ifvqOw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88</v>
      </c>
      <c r="AK5" s="59" t="s">
        <v>89</v>
      </c>
      <c r="AL5" s="59" t="s">
        <v>90</v>
      </c>
      <c r="AM5" s="59" t="s">
        <v>91</v>
      </c>
      <c r="AN5" s="59" t="s">
        <v>92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88</v>
      </c>
      <c r="AV5" s="59" t="s">
        <v>89</v>
      </c>
      <c r="AW5" s="59" t="s">
        <v>90</v>
      </c>
      <c r="AX5" s="59" t="s">
        <v>91</v>
      </c>
      <c r="AY5" s="59" t="s">
        <v>92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88</v>
      </c>
      <c r="BG5" s="59" t="s">
        <v>99</v>
      </c>
      <c r="BH5" s="59" t="s">
        <v>90</v>
      </c>
      <c r="BI5" s="59" t="s">
        <v>100</v>
      </c>
      <c r="BJ5" s="59" t="s">
        <v>92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101</v>
      </c>
      <c r="BR5" s="59" t="s">
        <v>89</v>
      </c>
      <c r="BS5" s="59" t="s">
        <v>90</v>
      </c>
      <c r="BT5" s="59" t="s">
        <v>102</v>
      </c>
      <c r="BU5" s="59" t="s">
        <v>103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88</v>
      </c>
      <c r="CC5" s="59" t="s">
        <v>99</v>
      </c>
      <c r="CD5" s="59" t="s">
        <v>90</v>
      </c>
      <c r="CE5" s="59" t="s">
        <v>91</v>
      </c>
      <c r="CF5" s="59" t="s">
        <v>104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88</v>
      </c>
      <c r="CP5" s="59" t="s">
        <v>105</v>
      </c>
      <c r="CQ5" s="59" t="s">
        <v>106</v>
      </c>
      <c r="CR5" s="59" t="s">
        <v>91</v>
      </c>
      <c r="CS5" s="59" t="s">
        <v>92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88</v>
      </c>
      <c r="DA5" s="59" t="s">
        <v>89</v>
      </c>
      <c r="DB5" s="59" t="s">
        <v>90</v>
      </c>
      <c r="DC5" s="59" t="s">
        <v>91</v>
      </c>
      <c r="DD5" s="59" t="s">
        <v>103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89</v>
      </c>
      <c r="DM5" s="59" t="s">
        <v>90</v>
      </c>
      <c r="DN5" s="59" t="s">
        <v>102</v>
      </c>
      <c r="DO5" s="59" t="s">
        <v>92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107</v>
      </c>
      <c r="B6" s="60">
        <f>B8</f>
        <v>2019</v>
      </c>
      <c r="C6" s="60">
        <f t="shared" ref="C6:X6" si="1">C8</f>
        <v>392014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高知県高知市</v>
      </c>
      <c r="I6" s="60" t="str">
        <f t="shared" si="1"/>
        <v>中島町駐車場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54</v>
      </c>
      <c r="S6" s="62" t="str">
        <f t="shared" si="1"/>
        <v>商業施設</v>
      </c>
      <c r="T6" s="62" t="str">
        <f t="shared" si="1"/>
        <v>無</v>
      </c>
      <c r="U6" s="63">
        <f t="shared" si="1"/>
        <v>1232</v>
      </c>
      <c r="V6" s="63">
        <f t="shared" si="1"/>
        <v>64</v>
      </c>
      <c r="W6" s="63" t="str">
        <f t="shared" si="1"/>
        <v>-</v>
      </c>
      <c r="X6" s="62" t="str">
        <f t="shared" si="1"/>
        <v>代行制</v>
      </c>
      <c r="Y6" s="64">
        <f>IF(Y8="-",NA(),Y8)</f>
        <v>1024.2</v>
      </c>
      <c r="Z6" s="64">
        <f t="shared" ref="Z6:AH6" si="2">IF(Z8="-",NA(),Z8)</f>
        <v>939.7</v>
      </c>
      <c r="AA6" s="64">
        <f t="shared" si="2"/>
        <v>942.4</v>
      </c>
      <c r="AB6" s="64">
        <f t="shared" si="2"/>
        <v>1091.5999999999999</v>
      </c>
      <c r="AC6" s="64">
        <f t="shared" si="2"/>
        <v>848.6</v>
      </c>
      <c r="AD6" s="64">
        <f t="shared" si="2"/>
        <v>419.4</v>
      </c>
      <c r="AE6" s="64">
        <f t="shared" si="2"/>
        <v>371</v>
      </c>
      <c r="AF6" s="64">
        <f t="shared" si="2"/>
        <v>509.2</v>
      </c>
      <c r="AG6" s="64">
        <f t="shared" si="2"/>
        <v>378.1</v>
      </c>
      <c r="AH6" s="64">
        <f t="shared" si="2"/>
        <v>1721.5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3.2</v>
      </c>
      <c r="AP6" s="64">
        <f t="shared" si="3"/>
        <v>2.9</v>
      </c>
      <c r="AQ6" s="64">
        <f t="shared" si="3"/>
        <v>6</v>
      </c>
      <c r="AR6" s="64">
        <f t="shared" si="3"/>
        <v>3.8</v>
      </c>
      <c r="AS6" s="64">
        <f t="shared" si="3"/>
        <v>1.3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22</v>
      </c>
      <c r="BA6" s="65">
        <f t="shared" si="4"/>
        <v>16</v>
      </c>
      <c r="BB6" s="65">
        <f t="shared" si="4"/>
        <v>21</v>
      </c>
      <c r="BC6" s="65">
        <f t="shared" si="4"/>
        <v>17</v>
      </c>
      <c r="BD6" s="65">
        <f t="shared" si="4"/>
        <v>4</v>
      </c>
      <c r="BE6" s="63" t="str">
        <f>IF(BE8="-","",IF(BE8="-","【-】","【"&amp;SUBSTITUTE(TEXT(BE8,"#,##0"),"-","△")&amp;"】"))</f>
        <v>【17】</v>
      </c>
      <c r="BF6" s="64">
        <f>IF(BF8="-",NA(),BF8)</f>
        <v>88.7</v>
      </c>
      <c r="BG6" s="64">
        <f t="shared" ref="BG6:BO6" si="5">IF(BG8="-",NA(),BG8)</f>
        <v>87.7</v>
      </c>
      <c r="BH6" s="64">
        <f t="shared" si="5"/>
        <v>87.8</v>
      </c>
      <c r="BI6" s="64">
        <f t="shared" si="5"/>
        <v>89.4</v>
      </c>
      <c r="BJ6" s="64">
        <f t="shared" si="5"/>
        <v>86.4</v>
      </c>
      <c r="BK6" s="64">
        <f t="shared" si="5"/>
        <v>38.200000000000003</v>
      </c>
      <c r="BL6" s="64">
        <f t="shared" si="5"/>
        <v>34.6</v>
      </c>
      <c r="BM6" s="64">
        <f t="shared" si="5"/>
        <v>37.6</v>
      </c>
      <c r="BN6" s="64">
        <f t="shared" si="5"/>
        <v>30.2</v>
      </c>
      <c r="BO6" s="64">
        <f t="shared" si="5"/>
        <v>35.299999999999997</v>
      </c>
      <c r="BP6" s="61" t="str">
        <f>IF(BP8="-","",IF(BP8="-","【-】","【"&amp;SUBSTITUTE(TEXT(BP8,"#,##0.0"),"-","△")&amp;"】"))</f>
        <v>【20.8】</v>
      </c>
      <c r="BQ6" s="65">
        <f>IF(BQ8="-",NA(),BQ8)</f>
        <v>12523</v>
      </c>
      <c r="BR6" s="65">
        <f t="shared" ref="BR6:BZ6" si="6">IF(BR8="-",NA(),BR8)</f>
        <v>12486</v>
      </c>
      <c r="BS6" s="65">
        <f t="shared" si="6"/>
        <v>12645</v>
      </c>
      <c r="BT6" s="65">
        <f t="shared" si="6"/>
        <v>12206</v>
      </c>
      <c r="BU6" s="65">
        <f t="shared" si="6"/>
        <v>11933</v>
      </c>
      <c r="BV6" s="65">
        <f t="shared" si="6"/>
        <v>6967</v>
      </c>
      <c r="BW6" s="65">
        <f t="shared" si="6"/>
        <v>7138</v>
      </c>
      <c r="BX6" s="65">
        <f t="shared" si="6"/>
        <v>8131</v>
      </c>
      <c r="BY6" s="65">
        <f t="shared" si="6"/>
        <v>8076</v>
      </c>
      <c r="BZ6" s="65">
        <f t="shared" si="6"/>
        <v>8442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108</v>
      </c>
      <c r="CM6" s="63">
        <f t="shared" ref="CM6:CN6" si="7">CM8</f>
        <v>222867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108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70.5</v>
      </c>
      <c r="DF6" s="64">
        <f t="shared" si="8"/>
        <v>59.2</v>
      </c>
      <c r="DG6" s="64">
        <f t="shared" si="8"/>
        <v>62.4</v>
      </c>
      <c r="DH6" s="64">
        <f t="shared" si="8"/>
        <v>83.1</v>
      </c>
      <c r="DI6" s="64">
        <f t="shared" si="8"/>
        <v>51</v>
      </c>
      <c r="DJ6" s="61" t="str">
        <f>IF(DJ8="-","",IF(DJ8="-","【-】","【"&amp;SUBSTITUTE(TEXT(DJ8,"#,##0.0"),"-","△")&amp;"】"))</f>
        <v>【425.4】</v>
      </c>
      <c r="DK6" s="64">
        <f>IF(DK8="-",NA(),DK8)</f>
        <v>100</v>
      </c>
      <c r="DL6" s="64">
        <f t="shared" ref="DL6:DT6" si="9">IF(DL8="-",NA(),DL8)</f>
        <v>100</v>
      </c>
      <c r="DM6" s="64">
        <f t="shared" si="9"/>
        <v>101.6</v>
      </c>
      <c r="DN6" s="64">
        <f t="shared" si="9"/>
        <v>95.3</v>
      </c>
      <c r="DO6" s="64">
        <f t="shared" si="9"/>
        <v>95.3</v>
      </c>
      <c r="DP6" s="64">
        <f t="shared" si="9"/>
        <v>269</v>
      </c>
      <c r="DQ6" s="64">
        <f t="shared" si="9"/>
        <v>276.60000000000002</v>
      </c>
      <c r="DR6" s="64">
        <f t="shared" si="9"/>
        <v>274.8</v>
      </c>
      <c r="DS6" s="64">
        <f t="shared" si="9"/>
        <v>275.5</v>
      </c>
      <c r="DT6" s="64">
        <f t="shared" si="9"/>
        <v>176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109</v>
      </c>
      <c r="B7" s="60">
        <f t="shared" ref="B7:X7" si="10">B8</f>
        <v>2019</v>
      </c>
      <c r="C7" s="60">
        <f t="shared" si="10"/>
        <v>392014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高知県　高知市</v>
      </c>
      <c r="I7" s="60" t="str">
        <f t="shared" si="10"/>
        <v>中島町駐車場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54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1232</v>
      </c>
      <c r="V7" s="63">
        <f t="shared" si="10"/>
        <v>64</v>
      </c>
      <c r="W7" s="63" t="str">
        <f t="shared" si="10"/>
        <v>-</v>
      </c>
      <c r="X7" s="62" t="str">
        <f t="shared" si="10"/>
        <v>代行制</v>
      </c>
      <c r="Y7" s="64">
        <f>Y8</f>
        <v>1024.2</v>
      </c>
      <c r="Z7" s="64">
        <f t="shared" ref="Z7:AH7" si="11">Z8</f>
        <v>939.7</v>
      </c>
      <c r="AA7" s="64">
        <f t="shared" si="11"/>
        <v>942.4</v>
      </c>
      <c r="AB7" s="64">
        <f t="shared" si="11"/>
        <v>1091.5999999999999</v>
      </c>
      <c r="AC7" s="64">
        <f t="shared" si="11"/>
        <v>848.6</v>
      </c>
      <c r="AD7" s="64">
        <f t="shared" si="11"/>
        <v>419.4</v>
      </c>
      <c r="AE7" s="64">
        <f t="shared" si="11"/>
        <v>371</v>
      </c>
      <c r="AF7" s="64">
        <f t="shared" si="11"/>
        <v>509.2</v>
      </c>
      <c r="AG7" s="64">
        <f t="shared" si="11"/>
        <v>378.1</v>
      </c>
      <c r="AH7" s="64">
        <f t="shared" si="11"/>
        <v>1721.5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3.2</v>
      </c>
      <c r="AP7" s="64">
        <f t="shared" si="12"/>
        <v>2.9</v>
      </c>
      <c r="AQ7" s="64">
        <f t="shared" si="12"/>
        <v>6</v>
      </c>
      <c r="AR7" s="64">
        <f t="shared" si="12"/>
        <v>3.8</v>
      </c>
      <c r="AS7" s="64">
        <f t="shared" si="12"/>
        <v>1.3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22</v>
      </c>
      <c r="BA7" s="65">
        <f t="shared" si="13"/>
        <v>16</v>
      </c>
      <c r="BB7" s="65">
        <f t="shared" si="13"/>
        <v>21</v>
      </c>
      <c r="BC7" s="65">
        <f t="shared" si="13"/>
        <v>17</v>
      </c>
      <c r="BD7" s="65">
        <f t="shared" si="13"/>
        <v>4</v>
      </c>
      <c r="BE7" s="63"/>
      <c r="BF7" s="64">
        <f>BF8</f>
        <v>88.7</v>
      </c>
      <c r="BG7" s="64">
        <f t="shared" ref="BG7:BO7" si="14">BG8</f>
        <v>87.7</v>
      </c>
      <c r="BH7" s="64">
        <f t="shared" si="14"/>
        <v>87.8</v>
      </c>
      <c r="BI7" s="64">
        <f t="shared" si="14"/>
        <v>89.4</v>
      </c>
      <c r="BJ7" s="64">
        <f t="shared" si="14"/>
        <v>86.4</v>
      </c>
      <c r="BK7" s="64">
        <f t="shared" si="14"/>
        <v>38.200000000000003</v>
      </c>
      <c r="BL7" s="64">
        <f t="shared" si="14"/>
        <v>34.6</v>
      </c>
      <c r="BM7" s="64">
        <f t="shared" si="14"/>
        <v>37.6</v>
      </c>
      <c r="BN7" s="64">
        <f t="shared" si="14"/>
        <v>30.2</v>
      </c>
      <c r="BO7" s="64">
        <f t="shared" si="14"/>
        <v>35.299999999999997</v>
      </c>
      <c r="BP7" s="61"/>
      <c r="BQ7" s="65">
        <f>BQ8</f>
        <v>12523</v>
      </c>
      <c r="BR7" s="65">
        <f t="shared" ref="BR7:BZ7" si="15">BR8</f>
        <v>12486</v>
      </c>
      <c r="BS7" s="65">
        <f t="shared" si="15"/>
        <v>12645</v>
      </c>
      <c r="BT7" s="65">
        <f t="shared" si="15"/>
        <v>12206</v>
      </c>
      <c r="BU7" s="65">
        <f t="shared" si="15"/>
        <v>11933</v>
      </c>
      <c r="BV7" s="65">
        <f t="shared" si="15"/>
        <v>6967</v>
      </c>
      <c r="BW7" s="65">
        <f t="shared" si="15"/>
        <v>7138</v>
      </c>
      <c r="BX7" s="65">
        <f t="shared" si="15"/>
        <v>8131</v>
      </c>
      <c r="BY7" s="65">
        <f t="shared" si="15"/>
        <v>8076</v>
      </c>
      <c r="BZ7" s="65">
        <f t="shared" si="15"/>
        <v>8442</v>
      </c>
      <c r="CA7" s="63"/>
      <c r="CB7" s="64" t="s">
        <v>110</v>
      </c>
      <c r="CC7" s="64" t="s">
        <v>110</v>
      </c>
      <c r="CD7" s="64" t="s">
        <v>110</v>
      </c>
      <c r="CE7" s="64" t="s">
        <v>110</v>
      </c>
      <c r="CF7" s="64" t="s">
        <v>110</v>
      </c>
      <c r="CG7" s="64" t="s">
        <v>110</v>
      </c>
      <c r="CH7" s="64" t="s">
        <v>110</v>
      </c>
      <c r="CI7" s="64" t="s">
        <v>110</v>
      </c>
      <c r="CJ7" s="64" t="s">
        <v>110</v>
      </c>
      <c r="CK7" s="64" t="s">
        <v>111</v>
      </c>
      <c r="CL7" s="61"/>
      <c r="CM7" s="63">
        <f>CM8</f>
        <v>222867</v>
      </c>
      <c r="CN7" s="63">
        <f>CN8</f>
        <v>0</v>
      </c>
      <c r="CO7" s="64" t="s">
        <v>110</v>
      </c>
      <c r="CP7" s="64" t="s">
        <v>110</v>
      </c>
      <c r="CQ7" s="64" t="s">
        <v>110</v>
      </c>
      <c r="CR7" s="64" t="s">
        <v>110</v>
      </c>
      <c r="CS7" s="64" t="s">
        <v>110</v>
      </c>
      <c r="CT7" s="64" t="s">
        <v>110</v>
      </c>
      <c r="CU7" s="64" t="s">
        <v>110</v>
      </c>
      <c r="CV7" s="64" t="s">
        <v>110</v>
      </c>
      <c r="CW7" s="64" t="s">
        <v>110</v>
      </c>
      <c r="CX7" s="64" t="s">
        <v>111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70.5</v>
      </c>
      <c r="DF7" s="64">
        <f t="shared" si="16"/>
        <v>59.2</v>
      </c>
      <c r="DG7" s="64">
        <f t="shared" si="16"/>
        <v>62.4</v>
      </c>
      <c r="DH7" s="64">
        <f t="shared" si="16"/>
        <v>83.1</v>
      </c>
      <c r="DI7" s="64">
        <f t="shared" si="16"/>
        <v>51</v>
      </c>
      <c r="DJ7" s="61"/>
      <c r="DK7" s="64">
        <f>DK8</f>
        <v>100</v>
      </c>
      <c r="DL7" s="64">
        <f t="shared" ref="DL7:DT7" si="17">DL8</f>
        <v>100</v>
      </c>
      <c r="DM7" s="64">
        <f t="shared" si="17"/>
        <v>101.6</v>
      </c>
      <c r="DN7" s="64">
        <f t="shared" si="17"/>
        <v>95.3</v>
      </c>
      <c r="DO7" s="64">
        <f t="shared" si="17"/>
        <v>95.3</v>
      </c>
      <c r="DP7" s="64">
        <f t="shared" si="17"/>
        <v>269</v>
      </c>
      <c r="DQ7" s="64">
        <f t="shared" si="17"/>
        <v>276.60000000000002</v>
      </c>
      <c r="DR7" s="64">
        <f t="shared" si="17"/>
        <v>274.8</v>
      </c>
      <c r="DS7" s="64">
        <f t="shared" si="17"/>
        <v>275.5</v>
      </c>
      <c r="DT7" s="64">
        <f t="shared" si="17"/>
        <v>176</v>
      </c>
      <c r="DU7" s="61"/>
    </row>
    <row r="8" spans="1:125" s="66" customFormat="1" x14ac:dyDescent="0.15">
      <c r="A8" s="49"/>
      <c r="B8" s="67">
        <v>2019</v>
      </c>
      <c r="C8" s="67">
        <v>392014</v>
      </c>
      <c r="D8" s="67">
        <v>47</v>
      </c>
      <c r="E8" s="67">
        <v>14</v>
      </c>
      <c r="F8" s="67">
        <v>0</v>
      </c>
      <c r="G8" s="67">
        <v>1</v>
      </c>
      <c r="H8" s="67" t="s">
        <v>112</v>
      </c>
      <c r="I8" s="67" t="s">
        <v>113</v>
      </c>
      <c r="J8" s="67" t="s">
        <v>114</v>
      </c>
      <c r="K8" s="67" t="s">
        <v>115</v>
      </c>
      <c r="L8" s="67" t="s">
        <v>116</v>
      </c>
      <c r="M8" s="67" t="s">
        <v>117</v>
      </c>
      <c r="N8" s="67" t="s">
        <v>118</v>
      </c>
      <c r="O8" s="68" t="s">
        <v>119</v>
      </c>
      <c r="P8" s="69" t="s">
        <v>120</v>
      </c>
      <c r="Q8" s="69" t="s">
        <v>121</v>
      </c>
      <c r="R8" s="70">
        <v>54</v>
      </c>
      <c r="S8" s="69" t="s">
        <v>122</v>
      </c>
      <c r="T8" s="69" t="s">
        <v>123</v>
      </c>
      <c r="U8" s="70">
        <v>1232</v>
      </c>
      <c r="V8" s="70">
        <v>64</v>
      </c>
      <c r="W8" s="70" t="s">
        <v>116</v>
      </c>
      <c r="X8" s="69" t="s">
        <v>124</v>
      </c>
      <c r="Y8" s="71">
        <v>1024.2</v>
      </c>
      <c r="Z8" s="71">
        <v>939.7</v>
      </c>
      <c r="AA8" s="71">
        <v>942.4</v>
      </c>
      <c r="AB8" s="71">
        <v>1091.5999999999999</v>
      </c>
      <c r="AC8" s="71">
        <v>848.6</v>
      </c>
      <c r="AD8" s="71">
        <v>419.4</v>
      </c>
      <c r="AE8" s="71">
        <v>371</v>
      </c>
      <c r="AF8" s="71">
        <v>509.2</v>
      </c>
      <c r="AG8" s="71">
        <v>378.1</v>
      </c>
      <c r="AH8" s="71">
        <v>1721.5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3.2</v>
      </c>
      <c r="AP8" s="71">
        <v>2.9</v>
      </c>
      <c r="AQ8" s="71">
        <v>6</v>
      </c>
      <c r="AR8" s="71">
        <v>3.8</v>
      </c>
      <c r="AS8" s="71">
        <v>1.3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22</v>
      </c>
      <c r="BA8" s="72">
        <v>16</v>
      </c>
      <c r="BB8" s="72">
        <v>21</v>
      </c>
      <c r="BC8" s="72">
        <v>17</v>
      </c>
      <c r="BD8" s="72">
        <v>4</v>
      </c>
      <c r="BE8" s="72">
        <v>17</v>
      </c>
      <c r="BF8" s="71">
        <v>88.7</v>
      </c>
      <c r="BG8" s="71">
        <v>87.7</v>
      </c>
      <c r="BH8" s="71">
        <v>87.8</v>
      </c>
      <c r="BI8" s="71">
        <v>89.4</v>
      </c>
      <c r="BJ8" s="71">
        <v>86.4</v>
      </c>
      <c r="BK8" s="71">
        <v>38.200000000000003</v>
      </c>
      <c r="BL8" s="71">
        <v>34.6</v>
      </c>
      <c r="BM8" s="71">
        <v>37.6</v>
      </c>
      <c r="BN8" s="71">
        <v>30.2</v>
      </c>
      <c r="BO8" s="71">
        <v>35.299999999999997</v>
      </c>
      <c r="BP8" s="68">
        <v>20.8</v>
      </c>
      <c r="BQ8" s="72">
        <v>12523</v>
      </c>
      <c r="BR8" s="72">
        <v>12486</v>
      </c>
      <c r="BS8" s="72">
        <v>12645</v>
      </c>
      <c r="BT8" s="73">
        <v>12206</v>
      </c>
      <c r="BU8" s="73">
        <v>11933</v>
      </c>
      <c r="BV8" s="72">
        <v>6967</v>
      </c>
      <c r="BW8" s="72">
        <v>7138</v>
      </c>
      <c r="BX8" s="72">
        <v>8131</v>
      </c>
      <c r="BY8" s="72">
        <v>8076</v>
      </c>
      <c r="BZ8" s="72">
        <v>8442</v>
      </c>
      <c r="CA8" s="70">
        <v>14290</v>
      </c>
      <c r="CB8" s="71" t="s">
        <v>116</v>
      </c>
      <c r="CC8" s="71" t="s">
        <v>116</v>
      </c>
      <c r="CD8" s="71" t="s">
        <v>116</v>
      </c>
      <c r="CE8" s="71" t="s">
        <v>116</v>
      </c>
      <c r="CF8" s="71" t="s">
        <v>116</v>
      </c>
      <c r="CG8" s="71" t="s">
        <v>116</v>
      </c>
      <c r="CH8" s="71" t="s">
        <v>116</v>
      </c>
      <c r="CI8" s="71" t="s">
        <v>116</v>
      </c>
      <c r="CJ8" s="71" t="s">
        <v>116</v>
      </c>
      <c r="CK8" s="71" t="s">
        <v>116</v>
      </c>
      <c r="CL8" s="68" t="s">
        <v>116</v>
      </c>
      <c r="CM8" s="70">
        <v>222867</v>
      </c>
      <c r="CN8" s="70">
        <v>0</v>
      </c>
      <c r="CO8" s="71" t="s">
        <v>116</v>
      </c>
      <c r="CP8" s="71" t="s">
        <v>116</v>
      </c>
      <c r="CQ8" s="71" t="s">
        <v>116</v>
      </c>
      <c r="CR8" s="71" t="s">
        <v>116</v>
      </c>
      <c r="CS8" s="71" t="s">
        <v>116</v>
      </c>
      <c r="CT8" s="71" t="s">
        <v>116</v>
      </c>
      <c r="CU8" s="71" t="s">
        <v>116</v>
      </c>
      <c r="CV8" s="71" t="s">
        <v>116</v>
      </c>
      <c r="CW8" s="71" t="s">
        <v>116</v>
      </c>
      <c r="CX8" s="71" t="s">
        <v>116</v>
      </c>
      <c r="CY8" s="68" t="s">
        <v>116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70.5</v>
      </c>
      <c r="DF8" s="71">
        <v>59.2</v>
      </c>
      <c r="DG8" s="71">
        <v>62.4</v>
      </c>
      <c r="DH8" s="71">
        <v>83.1</v>
      </c>
      <c r="DI8" s="71">
        <v>51</v>
      </c>
      <c r="DJ8" s="68">
        <v>425.4</v>
      </c>
      <c r="DK8" s="71">
        <v>100</v>
      </c>
      <c r="DL8" s="71">
        <v>100</v>
      </c>
      <c r="DM8" s="71">
        <v>101.6</v>
      </c>
      <c r="DN8" s="71">
        <v>95.3</v>
      </c>
      <c r="DO8" s="71">
        <v>95.3</v>
      </c>
      <c r="DP8" s="71">
        <v>269</v>
      </c>
      <c r="DQ8" s="71">
        <v>276.60000000000002</v>
      </c>
      <c r="DR8" s="71">
        <v>274.8</v>
      </c>
      <c r="DS8" s="71">
        <v>275.5</v>
      </c>
      <c r="DT8" s="71">
        <v>176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125</v>
      </c>
      <c r="C10" s="78" t="s">
        <v>126</v>
      </c>
      <c r="D10" s="78" t="s">
        <v>127</v>
      </c>
      <c r="E10" s="78" t="s">
        <v>128</v>
      </c>
      <c r="F10" s="78" t="s">
        <v>129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情報政策課</cp:lastModifiedBy>
  <cp:lastPrinted>2021-01-22T06:47:48Z</cp:lastPrinted>
  <dcterms:created xsi:type="dcterms:W3CDTF">2020-12-04T03:39:47Z</dcterms:created>
  <dcterms:modified xsi:type="dcterms:W3CDTF">2021-01-25T08:27:37Z</dcterms:modified>
  <cp:category/>
</cp:coreProperties>
</file>