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esv\SHARE\08建設環境課\水道係\すいどうバックアップ（最新）\各種調査関係\経営比較分析表\R2(R1年度分）\【経営比較分析表】2019_394246_47_010\"/>
    </mc:Choice>
  </mc:AlternateContent>
  <workbookProtection workbookAlgorithmName="SHA-512" workbookHashValue="FVt0DXDrw0R1Sa4ZTAd56b1WhYPcxZP8H9n3ODtN4LhPsFMfZOk0OXTZ49j/ctd/b1qkhy1DM9rwmMaQEt38cg==" workbookSaltValue="xLoDpFXkHWdWqEo/0ng6NQ==" workbookSpinCount="100000" lockStructure="1"/>
  <bookViews>
    <workbookView xWindow="0" yWindow="0" windowWidth="15360" windowHeight="7635"/>
  </bookViews>
  <sheets>
    <sheet name="法非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<sst xmlns="http://schemas.openxmlformats.org/spreadsheetml/2006/main" count="233" uniqueCount="118">
  <si>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</si>
  <si>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</si>
  <si>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</si>
  <si>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</si>
  <si>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</si>
  <si>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</si>
  <si>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</si>
  <si>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</si>
  <si>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</si>
  <si>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</si>
  <si>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</si>
  <si>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</si>
  <si>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</si>
  <si>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</si>
  <si>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</si>
  <si>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</si>
  <si>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</si>
  <si>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</si>
  <si>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</si>
  <si>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</si>
  <si>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</si>
  <si>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</si>
  <si>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</si>
  <si>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</si>
  <si>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</si>
  <si>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</si>
  <si>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</si>
  <si>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</si>
  <si>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</si>
  <si>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</si>
  <si>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</si>
  <si>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</si>
  <si>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</si>
  <si>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</si>
  <si>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</si>
  <si>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</si>
  <si>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</si>
  <si>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</si>
  <si>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</si>
  <si>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</si>
  <si>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</si>
  <si>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</si>
  <si>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</si>
  <si>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</si>
  <si>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</si>
  <si>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</si>
  <si>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</si>
  <si>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</si>
  <si>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</si>
  <si>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</si>
  <si>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</si>
  <si>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</si>
  <si>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</si>
  <si>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</si>
  <si>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</si>
  <si>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</si>
  <si>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</si>
  <si>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</si>
  <si>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</si>
  <si>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</si>
  <si>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</si>
  <si>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</si>
  <si>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</si>
  <si>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</si>
  <si>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</si>
  <si>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</si>
  <si>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</si>
  <si>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</si>
  <si>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</si>
  <si>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</si>
  <si>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</si>
  <si>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</si>
  <si>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</si>
  <si>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</si>
  <si>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</si>
  <si>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</si>
  <si>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</si>
  <si>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</si>
  <si>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</si>
  <si>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</si>
  <si>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</si>
  <si>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</si>
  <si>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</si>
  <si>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</si>
  <si>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</si>
  <si>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</si>
  <si>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</si>
  <si>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</si>
  <si>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</si>
  <si>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</si>
  <si>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</si>
  <si>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</si>
  <si>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</si>
  <si>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</si>
  <si>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</si>
  <si>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</si>
  <si>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大月町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</si>
  <si>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</si>
  <si>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</si>
  <si>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</si>
  <si>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</si>
  <si>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</si>
  <si>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</si>
  <si>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</si>
  <si>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</si>
  <si>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</si>
  <si>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</si>
  <si>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</si>
  <si>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</si>
  <si>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</si>
  <si>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</si>
  <si>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</si>
  <si>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</si>
  <si>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</si>
  <si>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</si>
  <si>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①概ね100％に近い数値であり、平均値より高い数値で推移している。
④今のところ平均値をした回っているが、年々増加傾向となっている。
⑤平均値を大きく上回っているが、更なる回収率の向上に努める。
⑥維持管理費の削減等、更なる経営改善が必要である。
⑦施設整備後、長年経過したため、人口減等の要因があり、施設の適正規模等の検討が必要である。
⑧横ばいではあるが、管路等の老朽化により低下が見込まれる。</t>
    <rPh sb="1" eb="2">
      <t>オオム</t>
    </rPh>
    <rPh sb="8" eb="9">
      <t>チカ</t>
    </rPh>
    <rPh sb="10" eb="12">
      <t>スウチ</t>
    </rPh>
    <rPh sb="16" eb="19">
      <t>ヘイキンチ</t>
    </rPh>
    <rPh sb="21" eb="22">
      <t>タカ</t>
    </rPh>
    <rPh sb="23" eb="25">
      <t>スウチ</t>
    </rPh>
    <rPh sb="26" eb="28">
      <t>スイイ</t>
    </rPh>
    <rPh sb="35" eb="36">
      <t>イマ</t>
    </rPh>
    <rPh sb="40" eb="43">
      <t>ヘイキンチ</t>
    </rPh>
    <rPh sb="46" eb="47">
      <t>マワ</t>
    </rPh>
    <rPh sb="53" eb="55">
      <t>ネンネン</t>
    </rPh>
    <rPh sb="55" eb="57">
      <t>ゾウカ</t>
    </rPh>
    <rPh sb="57" eb="59">
      <t>ケイコウ</t>
    </rPh>
    <rPh sb="68" eb="71">
      <t>ヘイキンチ</t>
    </rPh>
    <rPh sb="72" eb="73">
      <t>オオ</t>
    </rPh>
    <rPh sb="75" eb="77">
      <t>ウワマワ</t>
    </rPh>
    <rPh sb="83" eb="84">
      <t>サラ</t>
    </rPh>
    <rPh sb="86" eb="88">
      <t>カイシュウ</t>
    </rPh>
    <rPh sb="88" eb="89">
      <t>リツ</t>
    </rPh>
    <rPh sb="90" eb="92">
      <t>コウジョウ</t>
    </rPh>
    <rPh sb="93" eb="94">
      <t>ツト</t>
    </rPh>
    <rPh sb="99" eb="101">
      <t>イジ</t>
    </rPh>
    <rPh sb="101" eb="104">
      <t>カンリヒ</t>
    </rPh>
    <rPh sb="105" eb="107">
      <t>サクゲン</t>
    </rPh>
    <rPh sb="107" eb="108">
      <t>トウ</t>
    </rPh>
    <rPh sb="109" eb="110">
      <t>サラ</t>
    </rPh>
    <rPh sb="112" eb="114">
      <t>ケイエイ</t>
    </rPh>
    <rPh sb="114" eb="116">
      <t>カイゼン</t>
    </rPh>
    <rPh sb="117" eb="119">
      <t>ヒツヨウ</t>
    </rPh>
    <rPh sb="125" eb="127">
      <t>シセツ</t>
    </rPh>
    <rPh sb="127" eb="129">
      <t>セイビ</t>
    </rPh>
    <rPh sb="129" eb="130">
      <t>ゴ</t>
    </rPh>
    <rPh sb="131" eb="133">
      <t>ナガネン</t>
    </rPh>
    <rPh sb="133" eb="135">
      <t>ケイカ</t>
    </rPh>
    <rPh sb="140" eb="142">
      <t>ジンコウ</t>
    </rPh>
    <rPh sb="142" eb="143">
      <t>ゲン</t>
    </rPh>
    <rPh sb="143" eb="144">
      <t>トウ</t>
    </rPh>
    <rPh sb="145" eb="147">
      <t>ヨウイン</t>
    </rPh>
    <rPh sb="151" eb="153">
      <t>シセツ</t>
    </rPh>
    <rPh sb="154" eb="156">
      <t>テキセイ</t>
    </rPh>
    <rPh sb="156" eb="158">
      <t>キボ</t>
    </rPh>
    <rPh sb="158" eb="159">
      <t>トウ</t>
    </rPh>
    <rPh sb="160" eb="162">
      <t>ケントウ</t>
    </rPh>
    <rPh sb="163" eb="165">
      <t>ヒツヨウ</t>
    </rPh>
    <phoneticPr fontId="4"/>
  </si>
  <si>
    <t>　ほとんどの施設は、施設整備後30年から50年近く経過しており、老朽化が顕著に表れている。又、南海トラフ地震対策としても、施設の耐震化が急務となっている。平成29年度～令和10年度の計画で、施設の統廃合を含めた老朽管の更新及び耐震化を図っていく計画であり、これにより管路の経年化率は平成27年度末の80％から令和10年度末には66％まで減少する見込みである。</t>
    <rPh sb="6" eb="8">
      <t>シセツ</t>
    </rPh>
    <rPh sb="10" eb="12">
      <t>シセツ</t>
    </rPh>
    <rPh sb="12" eb="14">
      <t>セイビ</t>
    </rPh>
    <rPh sb="14" eb="15">
      <t>ゴ</t>
    </rPh>
    <rPh sb="17" eb="18">
      <t>ネン</t>
    </rPh>
    <rPh sb="22" eb="23">
      <t>ネン</t>
    </rPh>
    <rPh sb="23" eb="24">
      <t>チカ</t>
    </rPh>
    <rPh sb="25" eb="27">
      <t>ケイカ</t>
    </rPh>
    <rPh sb="32" eb="35">
      <t>ロウキュウカ</t>
    </rPh>
    <rPh sb="36" eb="38">
      <t>ケンチョ</t>
    </rPh>
    <rPh sb="39" eb="40">
      <t>アラワ</t>
    </rPh>
    <rPh sb="45" eb="46">
      <t>マタ</t>
    </rPh>
    <rPh sb="47" eb="49">
      <t>ナンカイ</t>
    </rPh>
    <rPh sb="52" eb="54">
      <t>ジシン</t>
    </rPh>
    <rPh sb="54" eb="56">
      <t>タイサク</t>
    </rPh>
    <rPh sb="61" eb="63">
      <t>シセツ</t>
    </rPh>
    <rPh sb="64" eb="67">
      <t>タイシンカ</t>
    </rPh>
    <rPh sb="68" eb="70">
      <t>キュウム</t>
    </rPh>
    <rPh sb="77" eb="79">
      <t>ヘイセイ</t>
    </rPh>
    <rPh sb="81" eb="83">
      <t>ネンド</t>
    </rPh>
    <rPh sb="84" eb="86">
      <t>レイワ</t>
    </rPh>
    <rPh sb="88" eb="90">
      <t>ネンド</t>
    </rPh>
    <rPh sb="91" eb="93">
      <t>ケイカク</t>
    </rPh>
    <rPh sb="95" eb="97">
      <t>シセツ</t>
    </rPh>
    <rPh sb="98" eb="101">
      <t>トウハイゴウ</t>
    </rPh>
    <rPh sb="102" eb="103">
      <t>フク</t>
    </rPh>
    <rPh sb="105" eb="107">
      <t>ロウキュウ</t>
    </rPh>
    <rPh sb="107" eb="108">
      <t>カン</t>
    </rPh>
    <rPh sb="109" eb="111">
      <t>コウシン</t>
    </rPh>
    <rPh sb="111" eb="112">
      <t>オヨ</t>
    </rPh>
    <rPh sb="113" eb="116">
      <t>タイシンカ</t>
    </rPh>
    <rPh sb="117" eb="118">
      <t>ハカ</t>
    </rPh>
    <rPh sb="122" eb="124">
      <t>ケイカク</t>
    </rPh>
    <rPh sb="133" eb="135">
      <t>カンロ</t>
    </rPh>
    <rPh sb="136" eb="139">
      <t>ケイネンカ</t>
    </rPh>
    <rPh sb="139" eb="140">
      <t>リツ</t>
    </rPh>
    <rPh sb="141" eb="143">
      <t>ヘイセイ</t>
    </rPh>
    <rPh sb="145" eb="147">
      <t>ネンド</t>
    </rPh>
    <rPh sb="147" eb="148">
      <t>マツ</t>
    </rPh>
    <rPh sb="154" eb="156">
      <t>レイワ</t>
    </rPh>
    <rPh sb="158" eb="160">
      <t>ネンド</t>
    </rPh>
    <rPh sb="160" eb="161">
      <t>マツ</t>
    </rPh>
    <rPh sb="168" eb="170">
      <t>ゲンショウ</t>
    </rPh>
    <rPh sb="172" eb="174">
      <t>ミコ</t>
    </rPh>
    <phoneticPr fontId="4"/>
  </si>
  <si>
    <t>　経営状況は一般会計からの繰入金が必要であるが、今のところ概ね良好と判断できる。しかしながら今後の施設整備に係る起債償還金の増による厳しい財政状況が見込まれる。さらに他施設の更新等も行う必要があり、補助事業の活用や更なる経費削減、水道使用料金の改正などが必要となっている。
　今後の課題として、老朽施設や老朽管の更新や耐震化、人口減少による水道使用料金の減などがある。諸問題に対し、アセットマネージメント(資産管理)による長期的な計画が必要である。</t>
    <rPh sb="1" eb="3">
      <t>ケイエイ</t>
    </rPh>
    <rPh sb="3" eb="5">
      <t>ジョウキョウ</t>
    </rPh>
    <rPh sb="6" eb="8">
      <t>イッパン</t>
    </rPh>
    <rPh sb="8" eb="10">
      <t>カイケイ</t>
    </rPh>
    <rPh sb="13" eb="15">
      <t>クリイレ</t>
    </rPh>
    <rPh sb="15" eb="16">
      <t>キン</t>
    </rPh>
    <rPh sb="17" eb="19">
      <t>ヒツヨウ</t>
    </rPh>
    <rPh sb="24" eb="25">
      <t>イマ</t>
    </rPh>
    <rPh sb="29" eb="30">
      <t>オオム</t>
    </rPh>
    <rPh sb="31" eb="33">
      <t>リョウコウ</t>
    </rPh>
    <rPh sb="34" eb="36">
      <t>ハンダン</t>
    </rPh>
    <rPh sb="46" eb="48">
      <t>コンゴ</t>
    </rPh>
    <rPh sb="49" eb="51">
      <t>シセツ</t>
    </rPh>
    <rPh sb="51" eb="53">
      <t>セイビ</t>
    </rPh>
    <rPh sb="54" eb="55">
      <t>カカ</t>
    </rPh>
    <rPh sb="56" eb="58">
      <t>キサイ</t>
    </rPh>
    <rPh sb="58" eb="60">
      <t>ショウカン</t>
    </rPh>
    <rPh sb="60" eb="61">
      <t>キン</t>
    </rPh>
    <rPh sb="62" eb="63">
      <t>ゾウ</t>
    </rPh>
    <rPh sb="66" eb="67">
      <t>キビ</t>
    </rPh>
    <rPh sb="69" eb="71">
      <t>ザイセイ</t>
    </rPh>
    <rPh sb="71" eb="73">
      <t>ジョウキョウ</t>
    </rPh>
    <rPh sb="74" eb="76">
      <t>ミコ</t>
    </rPh>
    <rPh sb="83" eb="84">
      <t>タ</t>
    </rPh>
    <rPh sb="84" eb="86">
      <t>シセツ</t>
    </rPh>
    <rPh sb="87" eb="89">
      <t>コウシン</t>
    </rPh>
    <rPh sb="89" eb="90">
      <t>トウ</t>
    </rPh>
    <rPh sb="91" eb="92">
      <t>オコナ</t>
    </rPh>
    <rPh sb="93" eb="95">
      <t>ヒツヨウ</t>
    </rPh>
    <rPh sb="99" eb="101">
      <t>ホジョ</t>
    </rPh>
    <rPh sb="101" eb="103">
      <t>ジギョウ</t>
    </rPh>
    <rPh sb="104" eb="106">
      <t>カツヨウ</t>
    </rPh>
    <rPh sb="107" eb="108">
      <t>サラ</t>
    </rPh>
    <rPh sb="110" eb="112">
      <t>ケイヒ</t>
    </rPh>
    <rPh sb="112" eb="114">
      <t>サクゲン</t>
    </rPh>
    <rPh sb="115" eb="117">
      <t>スイドウ</t>
    </rPh>
    <rPh sb="122" eb="124">
      <t>カイセイ</t>
    </rPh>
    <rPh sb="127" eb="129">
      <t>ヒツヨウ</t>
    </rPh>
    <rPh sb="138" eb="140">
      <t>コンゴ</t>
    </rPh>
    <rPh sb="141" eb="143">
      <t>カダイ</t>
    </rPh>
    <rPh sb="147" eb="149">
      <t>ロウキュウ</t>
    </rPh>
    <rPh sb="149" eb="151">
      <t>シセツ</t>
    </rPh>
    <rPh sb="152" eb="154">
      <t>ロウキュウ</t>
    </rPh>
    <rPh sb="154" eb="155">
      <t>カン</t>
    </rPh>
    <rPh sb="156" eb="158">
      <t>コウシン</t>
    </rPh>
    <rPh sb="159" eb="162">
      <t>タイシンカ</t>
    </rPh>
    <rPh sb="163" eb="165">
      <t>ジンコウ</t>
    </rPh>
    <rPh sb="165" eb="167">
      <t>ゲンショウ</t>
    </rPh>
    <rPh sb="170" eb="172">
      <t>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</si>
</sst>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4.2699999999999996</c:v>
                </c:pt>
                <c:pt idx="3" formatCode="#,##0.00;&quot;△&quot;#,##0.00;&quot;-&quot;">
                  <c:v>2.98</c:v>
                </c:pt>
                <c:pt idx="4" formatCode="#,##0.00;&quot;△&quot;#,##0.00;&quot;-&quot;">
                  <c:v>2.82</c:v>
                </c:pt>
              </c:numCache>
            </c:numRef>
          </c:val>
          <c:extLst>
            <c:ext xmlns:c16="http://schemas.microsoft.com/office/drawing/2014/chart" uri="{C3380CC4-5D6E-409C-BE32-E72D297353CC}">
              <c16:uniqueId val="{00000000-A844-49B1-848D-D2D0FFFE377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0.53</c:v>
                </c:pt>
                <c:pt idx="4">
                  <c:v>0.71</c:v>
                </c:pt>
              </c:numCache>
            </c:numRef>
          </c:val>
          <c:smooth val="0"/>
          <c:extLst>
            <c:ext xmlns:c16="http://schemas.microsoft.com/office/drawing/2014/chart" uri="{C3380CC4-5D6E-409C-BE32-E72D297353CC}">
              <c16:uniqueId val="{00000001-A844-49B1-848D-D2D0FFFE377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50.19</c:v>
                </c:pt>
                <c:pt idx="1">
                  <c:v>49.55</c:v>
                </c:pt>
                <c:pt idx="2">
                  <c:v>49.34</c:v>
                </c:pt>
                <c:pt idx="3">
                  <c:v>48.16</c:v>
                </c:pt>
                <c:pt idx="4">
                  <c:v>47.52</c:v>
                </c:pt>
              </c:numCache>
            </c:numRef>
          </c:val>
          <c:extLst>
            <c:ext xmlns:c16="http://schemas.microsoft.com/office/drawing/2014/chart" uri="{C3380CC4-5D6E-409C-BE32-E72D297353CC}">
              <c16:uniqueId val="{00000000-C585-4D88-AD0D-C2C94698C5A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57.3</c:v>
                </c:pt>
                <c:pt idx="3">
                  <c:v>56.76</c:v>
                </c:pt>
                <c:pt idx="4">
                  <c:v>56.04</c:v>
                </c:pt>
              </c:numCache>
            </c:numRef>
          </c:val>
          <c:smooth val="0"/>
          <c:extLst>
            <c:ext xmlns:c16="http://schemas.microsoft.com/office/drawing/2014/chart" uri="{C3380CC4-5D6E-409C-BE32-E72D297353CC}">
              <c16:uniqueId val="{00000001-C585-4D88-AD0D-C2C94698C5A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95.24</c:v>
                </c:pt>
                <c:pt idx="1">
                  <c:v>95.24</c:v>
                </c:pt>
                <c:pt idx="2">
                  <c:v>95.24</c:v>
                </c:pt>
                <c:pt idx="3">
                  <c:v>95.24</c:v>
                </c:pt>
                <c:pt idx="4">
                  <c:v>95.24</c:v>
                </c:pt>
              </c:numCache>
            </c:numRef>
          </c:val>
          <c:extLst>
            <c:ext xmlns:c16="http://schemas.microsoft.com/office/drawing/2014/chart" uri="{C3380CC4-5D6E-409C-BE32-E72D297353CC}">
              <c16:uniqueId val="{00000000-2C1A-4BBA-98DB-75626010E73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72.42</c:v>
                </c:pt>
                <c:pt idx="3">
                  <c:v>73.069999999999993</c:v>
                </c:pt>
                <c:pt idx="4">
                  <c:v>72.78</c:v>
                </c:pt>
              </c:numCache>
            </c:numRef>
          </c:val>
          <c:smooth val="0"/>
          <c:extLst>
            <c:ext xmlns:c16="http://schemas.microsoft.com/office/drawing/2014/chart" uri="{C3380CC4-5D6E-409C-BE32-E72D297353CC}">
              <c16:uniqueId val="{00000001-2C1A-4BBA-98DB-75626010E73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103.45</c:v>
                </c:pt>
                <c:pt idx="1">
                  <c:v>106.12</c:v>
                </c:pt>
                <c:pt idx="2">
                  <c:v>103.08</c:v>
                </c:pt>
                <c:pt idx="3">
                  <c:v>99.35</c:v>
                </c:pt>
                <c:pt idx="4">
                  <c:v>99.3</c:v>
                </c:pt>
              </c:numCache>
            </c:numRef>
          </c:val>
          <c:extLst>
            <c:ext xmlns:c16="http://schemas.microsoft.com/office/drawing/2014/chart" uri="{C3380CC4-5D6E-409C-BE32-E72D297353CC}">
              <c16:uniqueId val="{00000000-B85E-4F9E-A501-0003470053D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78.510000000000005</c:v>
                </c:pt>
                <c:pt idx="3">
                  <c:v>77.91</c:v>
                </c:pt>
                <c:pt idx="4">
                  <c:v>79.099999999999994</c:v>
                </c:pt>
              </c:numCache>
            </c:numRef>
          </c:val>
          <c:smooth val="0"/>
          <c:extLst>
            <c:ext xmlns:c16="http://schemas.microsoft.com/office/drawing/2014/chart" uri="{C3380CC4-5D6E-409C-BE32-E72D297353CC}">
              <c16:uniqueId val="{00000001-B85E-4F9E-A501-0003470053D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5A-43E3-9B10-38761AE472B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5A-43E3-9B10-38761AE472B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E0-4889-81BF-7AFC30659C4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E0-4889-81BF-7AFC30659C4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60-43F2-8D54-03B387E4668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60-43F2-8D54-03B387E4668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84-4908-AB7D-2F78158CB3C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84-4908-AB7D-2F78158CB3C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494.85</c:v>
                </c:pt>
                <c:pt idx="1">
                  <c:v>520.66999999999996</c:v>
                </c:pt>
                <c:pt idx="2">
                  <c:v>657.95</c:v>
                </c:pt>
                <c:pt idx="3">
                  <c:v>802.22</c:v>
                </c:pt>
                <c:pt idx="4">
                  <c:v>866.65</c:v>
                </c:pt>
              </c:numCache>
            </c:numRef>
          </c:val>
          <c:extLst>
            <c:ext xmlns:c16="http://schemas.microsoft.com/office/drawing/2014/chart" uri="{C3380CC4-5D6E-409C-BE32-E72D297353CC}">
              <c16:uniqueId val="{00000000-B9EF-4002-A480-A763857755A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1061.58</c:v>
                </c:pt>
                <c:pt idx="3">
                  <c:v>1007.7</c:v>
                </c:pt>
                <c:pt idx="4">
                  <c:v>1018.52</c:v>
                </c:pt>
              </c:numCache>
            </c:numRef>
          </c:val>
          <c:smooth val="0"/>
          <c:extLst>
            <c:ext xmlns:c16="http://schemas.microsoft.com/office/drawing/2014/chart" uri="{C3380CC4-5D6E-409C-BE32-E72D297353CC}">
              <c16:uniqueId val="{00000001-B9EF-4002-A480-A763857755A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95.34</c:v>
                </c:pt>
                <c:pt idx="1">
                  <c:v>101.02</c:v>
                </c:pt>
                <c:pt idx="2">
                  <c:v>98.89</c:v>
                </c:pt>
                <c:pt idx="3">
                  <c:v>94.69</c:v>
                </c:pt>
                <c:pt idx="4">
                  <c:v>92.95</c:v>
                </c:pt>
              </c:numCache>
            </c:numRef>
          </c:val>
          <c:extLst>
            <c:ext xmlns:c16="http://schemas.microsoft.com/office/drawing/2014/chart" uri="{C3380CC4-5D6E-409C-BE32-E72D297353CC}">
              <c16:uniqueId val="{00000000-C94F-4830-B187-BE2DAE74D05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58.52</c:v>
                </c:pt>
                <c:pt idx="3">
                  <c:v>59.22</c:v>
                </c:pt>
                <c:pt idx="4">
                  <c:v>58.79</c:v>
                </c:pt>
              </c:numCache>
            </c:numRef>
          </c:val>
          <c:smooth val="0"/>
          <c:extLst>
            <c:ext xmlns:c16="http://schemas.microsoft.com/office/drawing/2014/chart" uri="{C3380CC4-5D6E-409C-BE32-E72D297353CC}">
              <c16:uniqueId val="{00000001-C94F-4830-B187-BE2DAE74D05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166.62</c:v>
                </c:pt>
                <c:pt idx="1">
                  <c:v>157.61000000000001</c:v>
                </c:pt>
                <c:pt idx="2">
                  <c:v>163.38</c:v>
                </c:pt>
                <c:pt idx="3">
                  <c:v>168.13</c:v>
                </c:pt>
                <c:pt idx="4">
                  <c:v>174.95</c:v>
                </c:pt>
              </c:numCache>
            </c:numRef>
          </c:val>
          <c:extLst>
            <c:ext xmlns:c16="http://schemas.microsoft.com/office/drawing/2014/chart" uri="{C3380CC4-5D6E-409C-BE32-E72D297353CC}">
              <c16:uniqueId val="{00000000-AE78-48B3-9F4D-F14D7BDCE28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296.3</c:v>
                </c:pt>
                <c:pt idx="3">
                  <c:v>292.89999999999998</c:v>
                </c:pt>
                <c:pt idx="4">
                  <c:v>298.25</c:v>
                </c:pt>
              </c:numCache>
            </c:numRef>
          </c:val>
          <c:smooth val="0"/>
          <c:extLst>
            <c:ext xmlns:c16="http://schemas.microsoft.com/office/drawing/2014/chart" uri="{C3380CC4-5D6E-409C-BE32-E72D297353CC}">
              <c16:uniqueId val="{00000001-AE78-48B3-9F4D-F14D7BDCE28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2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大月町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4939</v>
      </c>
      <c r="AM8" s="51"/>
      <c r="AN8" s="51"/>
      <c r="AO8" s="51"/>
      <c r="AP8" s="51"/>
      <c r="AQ8" s="51"/>
      <c r="AR8" s="51"/>
      <c r="AS8" s="51"/>
      <c r="AT8" s="47">
        <f>データ!$S$6</f>
        <v>102.94</v>
      </c>
      <c r="AU8" s="47"/>
      <c r="AV8" s="47"/>
      <c r="AW8" s="47"/>
      <c r="AX8" s="47"/>
      <c r="AY8" s="47"/>
      <c r="AZ8" s="47"/>
      <c r="BA8" s="47"/>
      <c r="BB8" s="47">
        <f>データ!$T$6</f>
        <v>47.98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95.51</v>
      </c>
      <c r="Q10" s="47"/>
      <c r="R10" s="47"/>
      <c r="S10" s="47"/>
      <c r="T10" s="47"/>
      <c r="U10" s="47"/>
      <c r="V10" s="47"/>
      <c r="W10" s="51">
        <f>データ!$Q$6</f>
        <v>2850</v>
      </c>
      <c r="X10" s="51"/>
      <c r="Y10" s="51"/>
      <c r="Z10" s="51"/>
      <c r="AA10" s="51"/>
      <c r="AB10" s="51"/>
      <c r="AC10" s="51"/>
      <c r="AD10" s="2"/>
      <c r="AE10" s="2"/>
      <c r="AF10" s="2"/>
      <c r="AG10" s="2"/>
      <c r="AH10" s="2"/>
      <c r="AI10" s="2"/>
      <c r="AJ10" s="2"/>
      <c r="AK10" s="2"/>
      <c r="AL10" s="51">
        <f>データ!$U$6</f>
        <v>4656</v>
      </c>
      <c r="AM10" s="51"/>
      <c r="AN10" s="51"/>
      <c r="AO10" s="51"/>
      <c r="AP10" s="51"/>
      <c r="AQ10" s="51"/>
      <c r="AR10" s="51"/>
      <c r="AS10" s="51"/>
      <c r="AT10" s="47">
        <f>データ!$V$6</f>
        <v>20.5</v>
      </c>
      <c r="AU10" s="47"/>
      <c r="AV10" s="47"/>
      <c r="AW10" s="47"/>
      <c r="AX10" s="47"/>
      <c r="AY10" s="47"/>
      <c r="AZ10" s="47"/>
      <c r="BA10" s="47"/>
      <c r="BB10" s="47">
        <f>データ!$W$6</f>
        <v>227.12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41</v>
      </c>
      <c r="O85" s="27" t="str">
        <f>データ!EN6</f>
        <v>【0.56】</v>
      </c>
    </row>
  </sheetData>
  <sheetProtection algorithmName="SHA-512" hashValue="684ZOB6Z4JZsunvE+1Z3sEX9A2BXnNo0rqRR2B1CLiYqmKFENOf8dkUCMjIZFrQgHB53J/C323c0HBtV3MGqsA==" saltValue="963HZrLn56WguSmuT1wcR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394246</v>
      </c>
      <c r="D6" s="34">
        <f t="shared" si="3"/>
        <v>47</v>
      </c>
      <c r="E6" s="34">
        <f t="shared" si="3"/>
        <v>1</v>
      </c>
      <c r="F6" s="34">
        <f t="shared" si="3"/>
        <v>0</v>
      </c>
      <c r="G6" s="34">
        <f t="shared" si="3"/>
        <v>0</v>
      </c>
      <c r="H6" s="34" t="str">
        <f t="shared" si="3"/>
        <v>高知県　大月町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95.51</v>
      </c>
      <c r="Q6" s="35">
        <f t="shared" si="3"/>
        <v>2850</v>
      </c>
      <c r="R6" s="35">
        <f t="shared" si="3"/>
        <v>4939</v>
      </c>
      <c r="S6" s="35">
        <f t="shared" si="3"/>
        <v>102.94</v>
      </c>
      <c r="T6" s="35">
        <f t="shared" si="3"/>
        <v>47.98</v>
      </c>
      <c r="U6" s="35">
        <f t="shared" si="3"/>
        <v>4656</v>
      </c>
      <c r="V6" s="35">
        <f t="shared" si="3"/>
        <v>20.5</v>
      </c>
      <c r="W6" s="35">
        <f t="shared" si="3"/>
        <v>227.12</v>
      </c>
      <c r="X6" s="36">
        <f>IF(X7="",NA(),X7)</f>
        <v>103.45</v>
      </c>
      <c r="Y6" s="36">
        <f t="shared" ref="Y6:AG6" si="4">IF(Y7="",NA(),Y7)</f>
        <v>106.12</v>
      </c>
      <c r="Z6" s="36">
        <f t="shared" si="4"/>
        <v>103.08</v>
      </c>
      <c r="AA6" s="36">
        <f t="shared" si="4"/>
        <v>99.35</v>
      </c>
      <c r="AB6" s="36">
        <f t="shared" si="4"/>
        <v>99.3</v>
      </c>
      <c r="AC6" s="36">
        <f t="shared" si="4"/>
        <v>75.34</v>
      </c>
      <c r="AD6" s="36">
        <f t="shared" si="4"/>
        <v>76.650000000000006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494.85</v>
      </c>
      <c r="BF6" s="36">
        <f t="shared" ref="BF6:BN6" si="7">IF(BF7="",NA(),BF7)</f>
        <v>520.66999999999996</v>
      </c>
      <c r="BG6" s="36">
        <f t="shared" si="7"/>
        <v>657.95</v>
      </c>
      <c r="BH6" s="36">
        <f t="shared" si="7"/>
        <v>802.22</v>
      </c>
      <c r="BI6" s="36">
        <f t="shared" si="7"/>
        <v>866.65</v>
      </c>
      <c r="BJ6" s="36">
        <f t="shared" si="7"/>
        <v>1280.18</v>
      </c>
      <c r="BK6" s="36">
        <f t="shared" si="7"/>
        <v>1346.23</v>
      </c>
      <c r="BL6" s="36">
        <f t="shared" si="7"/>
        <v>1061.58</v>
      </c>
      <c r="BM6" s="36">
        <f t="shared" si="7"/>
        <v>1007.7</v>
      </c>
      <c r="BN6" s="36">
        <f t="shared" si="7"/>
        <v>1018.52</v>
      </c>
      <c r="BO6" s="35" t="str">
        <f>IF(BO7="","",IF(BO7="-","【-】","【"&amp;SUBSTITUTE(TEXT(BO7,"#,##0.00"),"-","△")&amp;"】"))</f>
        <v>【1,084.05】</v>
      </c>
      <c r="BP6" s="36">
        <f>IF(BP7="",NA(),BP7)</f>
        <v>95.34</v>
      </c>
      <c r="BQ6" s="36">
        <f t="shared" ref="BQ6:BY6" si="8">IF(BQ7="",NA(),BQ7)</f>
        <v>101.02</v>
      </c>
      <c r="BR6" s="36">
        <f t="shared" si="8"/>
        <v>98.89</v>
      </c>
      <c r="BS6" s="36">
        <f t="shared" si="8"/>
        <v>94.69</v>
      </c>
      <c r="BT6" s="36">
        <f t="shared" si="8"/>
        <v>92.95</v>
      </c>
      <c r="BU6" s="36">
        <f t="shared" si="8"/>
        <v>53.62</v>
      </c>
      <c r="BV6" s="36">
        <f t="shared" si="8"/>
        <v>53.41</v>
      </c>
      <c r="BW6" s="36">
        <f t="shared" si="8"/>
        <v>58.52</v>
      </c>
      <c r="BX6" s="36">
        <f t="shared" si="8"/>
        <v>59.22</v>
      </c>
      <c r="BY6" s="36">
        <f t="shared" si="8"/>
        <v>58.79</v>
      </c>
      <c r="BZ6" s="35" t="str">
        <f>IF(BZ7="","",IF(BZ7="-","【-】","【"&amp;SUBSTITUTE(TEXT(BZ7,"#,##0.00"),"-","△")&amp;"】"))</f>
        <v>【53.46】</v>
      </c>
      <c r="CA6" s="36">
        <f>IF(CA7="",NA(),CA7)</f>
        <v>166.62</v>
      </c>
      <c r="CB6" s="36">
        <f t="shared" ref="CB6:CJ6" si="9">IF(CB7="",NA(),CB7)</f>
        <v>157.61000000000001</v>
      </c>
      <c r="CC6" s="36">
        <f t="shared" si="9"/>
        <v>163.38</v>
      </c>
      <c r="CD6" s="36">
        <f t="shared" si="9"/>
        <v>168.13</v>
      </c>
      <c r="CE6" s="36">
        <f t="shared" si="9"/>
        <v>174.95</v>
      </c>
      <c r="CF6" s="36">
        <f t="shared" si="9"/>
        <v>287.7</v>
      </c>
      <c r="CG6" s="36">
        <f t="shared" si="9"/>
        <v>277.39999999999998</v>
      </c>
      <c r="CH6" s="36">
        <f t="shared" si="9"/>
        <v>296.3</v>
      </c>
      <c r="CI6" s="36">
        <f t="shared" si="9"/>
        <v>292.89999999999998</v>
      </c>
      <c r="CJ6" s="36">
        <f t="shared" si="9"/>
        <v>298.25</v>
      </c>
      <c r="CK6" s="35" t="str">
        <f>IF(CK7="","",IF(CK7="-","【-】","【"&amp;SUBSTITUTE(TEXT(CK7,"#,##0.00"),"-","△")&amp;"】"))</f>
        <v>【300.47】</v>
      </c>
      <c r="CL6" s="36">
        <f>IF(CL7="",NA(),CL7)</f>
        <v>50.19</v>
      </c>
      <c r="CM6" s="36">
        <f t="shared" ref="CM6:CU6" si="10">IF(CM7="",NA(),CM7)</f>
        <v>49.55</v>
      </c>
      <c r="CN6" s="36">
        <f t="shared" si="10"/>
        <v>49.34</v>
      </c>
      <c r="CO6" s="36">
        <f t="shared" si="10"/>
        <v>48.16</v>
      </c>
      <c r="CP6" s="36">
        <f t="shared" si="10"/>
        <v>47.52</v>
      </c>
      <c r="CQ6" s="36">
        <f t="shared" si="10"/>
        <v>58.1</v>
      </c>
      <c r="CR6" s="36">
        <f t="shared" si="10"/>
        <v>56.19</v>
      </c>
      <c r="CS6" s="36">
        <f t="shared" si="10"/>
        <v>57.3</v>
      </c>
      <c r="CT6" s="36">
        <f t="shared" si="10"/>
        <v>56.76</v>
      </c>
      <c r="CU6" s="36">
        <f t="shared" si="10"/>
        <v>56.04</v>
      </c>
      <c r="CV6" s="35" t="str">
        <f>IF(CV7="","",IF(CV7="-","【-】","【"&amp;SUBSTITUTE(TEXT(CV7,"#,##0.00"),"-","△")&amp;"】"))</f>
        <v>【54.90】</v>
      </c>
      <c r="CW6" s="36">
        <f>IF(CW7="",NA(),CW7)</f>
        <v>95.24</v>
      </c>
      <c r="CX6" s="36">
        <f t="shared" ref="CX6:DF6" si="11">IF(CX7="",NA(),CX7)</f>
        <v>95.24</v>
      </c>
      <c r="CY6" s="36">
        <f t="shared" si="11"/>
        <v>95.24</v>
      </c>
      <c r="CZ6" s="36">
        <f t="shared" si="11"/>
        <v>95.24</v>
      </c>
      <c r="DA6" s="36">
        <f t="shared" si="11"/>
        <v>95.24</v>
      </c>
      <c r="DB6" s="36">
        <f t="shared" si="11"/>
        <v>76.69</v>
      </c>
      <c r="DC6" s="36">
        <f t="shared" si="11"/>
        <v>77.180000000000007</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4.2699999999999996</v>
      </c>
      <c r="EG6" s="36">
        <f t="shared" si="14"/>
        <v>2.98</v>
      </c>
      <c r="EH6" s="36">
        <f t="shared" si="14"/>
        <v>2.82</v>
      </c>
      <c r="EI6" s="36">
        <f t="shared" si="14"/>
        <v>0.76</v>
      </c>
      <c r="EJ6" s="36">
        <f t="shared" si="14"/>
        <v>0.8</v>
      </c>
      <c r="EK6" s="36">
        <f t="shared" si="14"/>
        <v>0.72</v>
      </c>
      <c r="EL6" s="36">
        <f t="shared" si="14"/>
        <v>0.53</v>
      </c>
      <c r="EM6" s="36">
        <f t="shared" si="14"/>
        <v>0.71</v>
      </c>
      <c r="EN6" s="35" t="str">
        <f>IF(EN7="","",IF(EN7="-","【-】","【"&amp;SUBSTITUTE(TEXT(EN7,"#,##0.00"),"-","△")&amp;"】"))</f>
        <v>【0.56】</v>
      </c>
    </row>
    <row r="7" spans="1:144" s="37" customFormat="1" x14ac:dyDescent="0.15">
      <c r="A7" s="29"/>
      <c r="B7" s="38">
        <v>2019</v>
      </c>
      <c r="C7" s="38">
        <v>394246</v>
      </c>
      <c r="D7" s="38">
        <v>47</v>
      </c>
      <c r="E7" s="38">
        <v>1</v>
      </c>
      <c r="F7" s="38">
        <v>0</v>
      </c>
      <c r="G7" s="38">
        <v>0</v>
      </c>
      <c r="H7" s="38" t="s">
        <v>96</v>
      </c>
      <c r="I7" s="38" t="s">
        <v>97</v>
      </c>
      <c r="J7" s="38" t="s">
        <v>98</v>
      </c>
      <c r="K7" s="38" t="s">
        <v>99</v>
      </c>
      <c r="L7" s="38" t="s">
        <v>100</v>
      </c>
      <c r="M7" s="38" t="s">
        <v>101</v>
      </c>
      <c r="N7" s="39" t="s">
        <v>102</v>
      </c>
      <c r="O7" s="39" t="s">
        <v>103</v>
      </c>
      <c r="P7" s="39">
        <v>95.51</v>
      </c>
      <c r="Q7" s="39">
        <v>2850</v>
      </c>
      <c r="R7" s="39">
        <v>4939</v>
      </c>
      <c r="S7" s="39">
        <v>102.94</v>
      </c>
      <c r="T7" s="39">
        <v>47.98</v>
      </c>
      <c r="U7" s="39">
        <v>4656</v>
      </c>
      <c r="V7" s="39">
        <v>20.5</v>
      </c>
      <c r="W7" s="39">
        <v>227.12</v>
      </c>
      <c r="X7" s="39">
        <v>103.45</v>
      </c>
      <c r="Y7" s="39">
        <v>106.12</v>
      </c>
      <c r="Z7" s="39">
        <v>103.08</v>
      </c>
      <c r="AA7" s="39">
        <v>99.35</v>
      </c>
      <c r="AB7" s="39">
        <v>99.3</v>
      </c>
      <c r="AC7" s="39">
        <v>75.34</v>
      </c>
      <c r="AD7" s="39">
        <v>76.650000000000006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494.85</v>
      </c>
      <c r="BF7" s="39">
        <v>520.66999999999996</v>
      </c>
      <c r="BG7" s="39">
        <v>657.95</v>
      </c>
      <c r="BH7" s="39">
        <v>802.22</v>
      </c>
      <c r="BI7" s="39">
        <v>866.65</v>
      </c>
      <c r="BJ7" s="39">
        <v>1280.18</v>
      </c>
      <c r="BK7" s="39">
        <v>1346.23</v>
      </c>
      <c r="BL7" s="39">
        <v>1061.58</v>
      </c>
      <c r="BM7" s="39">
        <v>1007.7</v>
      </c>
      <c r="BN7" s="39">
        <v>1018.52</v>
      </c>
      <c r="BO7" s="39">
        <v>1084.05</v>
      </c>
      <c r="BP7" s="39">
        <v>95.34</v>
      </c>
      <c r="BQ7" s="39">
        <v>101.02</v>
      </c>
      <c r="BR7" s="39">
        <v>98.89</v>
      </c>
      <c r="BS7" s="39">
        <v>94.69</v>
      </c>
      <c r="BT7" s="39">
        <v>92.95</v>
      </c>
      <c r="BU7" s="39">
        <v>53.62</v>
      </c>
      <c r="BV7" s="39">
        <v>53.41</v>
      </c>
      <c r="BW7" s="39">
        <v>58.52</v>
      </c>
      <c r="BX7" s="39">
        <v>59.22</v>
      </c>
      <c r="BY7" s="39">
        <v>58.79</v>
      </c>
      <c r="BZ7" s="39">
        <v>53.46</v>
      </c>
      <c r="CA7" s="39">
        <v>166.62</v>
      </c>
      <c r="CB7" s="39">
        <v>157.61000000000001</v>
      </c>
      <c r="CC7" s="39">
        <v>163.38</v>
      </c>
      <c r="CD7" s="39">
        <v>168.13</v>
      </c>
      <c r="CE7" s="39">
        <v>174.95</v>
      </c>
      <c r="CF7" s="39">
        <v>287.7</v>
      </c>
      <c r="CG7" s="39">
        <v>277.39999999999998</v>
      </c>
      <c r="CH7" s="39">
        <v>296.3</v>
      </c>
      <c r="CI7" s="39">
        <v>292.89999999999998</v>
      </c>
      <c r="CJ7" s="39">
        <v>298.25</v>
      </c>
      <c r="CK7" s="39">
        <v>300.47000000000003</v>
      </c>
      <c r="CL7" s="39">
        <v>50.19</v>
      </c>
      <c r="CM7" s="39">
        <v>49.55</v>
      </c>
      <c r="CN7" s="39">
        <v>49.34</v>
      </c>
      <c r="CO7" s="39">
        <v>48.16</v>
      </c>
      <c r="CP7" s="39">
        <v>47.52</v>
      </c>
      <c r="CQ7" s="39">
        <v>58.1</v>
      </c>
      <c r="CR7" s="39">
        <v>56.19</v>
      </c>
      <c r="CS7" s="39">
        <v>57.3</v>
      </c>
      <c r="CT7" s="39">
        <v>56.76</v>
      </c>
      <c r="CU7" s="39">
        <v>56.04</v>
      </c>
      <c r="CV7" s="39">
        <v>54.9</v>
      </c>
      <c r="CW7" s="39">
        <v>95.24</v>
      </c>
      <c r="CX7" s="39">
        <v>95.24</v>
      </c>
      <c r="CY7" s="39">
        <v>95.24</v>
      </c>
      <c r="CZ7" s="39">
        <v>95.24</v>
      </c>
      <c r="DA7" s="39">
        <v>95.24</v>
      </c>
      <c r="DB7" s="39">
        <v>76.69</v>
      </c>
      <c r="DC7" s="39">
        <v>77.180000000000007</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4.2699999999999996</v>
      </c>
      <c r="EG7" s="39">
        <v>2.98</v>
      </c>
      <c r="EH7" s="39">
        <v>2.82</v>
      </c>
      <c r="EI7" s="39">
        <v>0.76</v>
      </c>
      <c r="EJ7" s="39">
        <v>0.8</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2020-12-04T02:22:25Z</dcterms:created>
  <dcterms:modified xsi:type="dcterms:W3CDTF">2021-01-19T08:15:29Z</dcterms:modified>
  <cp:category/>
</cp:coreProperties>
</file>