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E86" i="4"/>
  <c r="AT10" i="4"/>
  <c r="AL10" i="4"/>
  <c r="P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<sst xmlns="http://schemas.openxmlformats.org/spreadsheetml/2006/main" count="240" uniqueCount="125">
  <si>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</si>
  <si>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</si>
  <si>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</si>
  <si>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</si>
  <si>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</si>
  <si>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</si>
  <si>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</si>
  <si>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</si>
  <si>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</si>
  <si>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</si>
  <si>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</si>
  <si>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</si>
  <si>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</si>
  <si>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</si>
  <si>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</si>
  <si>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</si>
  <si>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</si>
  <si>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</si>
  <si>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</si>
  <si>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</si>
  <si>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</si>
  <si>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</si>
  <si>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</si>
  <si>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</si>
  <si>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</si>
  <si>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</si>
  <si>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</si>
  <si>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</si>
  <si>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</si>
  <si>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</si>
  <si>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</si>
  <si>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</si>
  <si>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</si>
  <si>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</si>
  <si>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</si>
  <si>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</si>
  <si>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</si>
  <si>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</si>
  <si>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</si>
  <si>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</si>
  <si>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</si>
  <si>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</si>
  <si>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</si>
  <si>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</si>
  <si>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</si>
  <si>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</si>
  <si>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</si>
  <si>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</si>
  <si>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</si>
  <si>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</si>
  <si>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</si>
  <si>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</si>
  <si>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</si>
  <si>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</si>
  <si>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</si>
  <si>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</si>
  <si>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</si>
  <si>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</si>
  <si>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</si>
  <si>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</si>
  <si>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</si>
  <si>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</si>
  <si>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</si>
  <si>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</si>
  <si>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</si>
  <si>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</si>
  <si>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</si>
  <si>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</si>
  <si>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</si>
  <si>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</si>
  <si>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</si>
  <si>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</si>
  <si>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</si>
  <si>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</si>
  <si>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</si>
  <si>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</si>
  <si>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</si>
  <si>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</si>
  <si>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</si>
  <si>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</si>
  <si>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</si>
  <si>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</si>
  <si>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</si>
  <si>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</si>
  <si>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</si>
  <si>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</si>
  <si>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</si>
  <si>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</si>
  <si>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</si>
  <si>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</si>
  <si>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</si>
  <si>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</si>
  <si>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</si>
  <si>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</si>
  <si>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</si>
  <si>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</si>
  <si>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</si>
  <si>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</si>
  <si>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</si>
  <si>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</si>
  <si>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</si>
  <si>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</si>
  <si>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</si>
  <si>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</si>
  <si>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</si>
  <si>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</si>
  <si>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</si>
  <si>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</si>
  <si>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</si>
  <si>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高知県　黒潮町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</si>
  <si>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</si>
  <si>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</si>
  <si>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</si>
  <si>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</si>
  <si>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</si>
  <si>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</si>
  <si>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</si>
  <si>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</si>
  <si>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</si>
  <si>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</si>
  <si>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</si>
  <si>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黒潮町の農業集落排水事業は、使用者の減少に伴う使用料収入の減少、汚水処理サービスの継続に向けた維持管理費の増大等、事業経営は厳しい状況に置かれており、今後、その状況がますます厳しくなるのが確実となっている。
　何より事業収支の一つの指標である経費回収率が現状でも１より小さく、今後、この値がさらに小さくなることが予想される。使用料収入だけでは汚水処理費を賄えない状況に対し、事業の赤字分を町から補填することが続く状況である。
　そうした状況を踏まえ、今後とも当該事業を継続させるためには次の３つの取り組みが必要と考えられる。
①使用料金の値上げ→使用者が減少する状況下で使用料収入を一定額(少なくとも平成27年度水準)確保するためには、使用料金の値上げを検討せざるを得ない。
②維持管理費の抑制→日頃の保守、点検を強化することにより、大口のメンテナンスを抑える、または先延ばしを図る。
③補助事業の導入→国の定める交付金を導入して、農業集落排水施設の整備又は改築に取り組む。交付金の使用により修繕費の町負担が大幅に減ると予想される。
　これらにより町負担額の抑制を図ることが必要である。</t>
    <rPh sb="207" eb="209">
      <t>ジョウキョウ</t>
    </rPh>
    <rPh sb="249" eb="250">
      <t>ト</t>
    </rPh>
    <rPh sb="251" eb="252">
      <t>ク</t>
    </rPh>
    <rPh sb="265" eb="267">
      <t>シヨウ</t>
    </rPh>
    <rPh sb="267" eb="269">
      <t>リョウキン</t>
    </rPh>
    <rPh sb="270" eb="272">
      <t>ネア</t>
    </rPh>
    <rPh sb="340" eb="342">
      <t>イジ</t>
    </rPh>
    <rPh sb="342" eb="345">
      <t>カンリヒ</t>
    </rPh>
    <rPh sb="346" eb="348">
      <t>ヨクセイ</t>
    </rPh>
    <rPh sb="395" eb="397">
      <t>ホジョ</t>
    </rPh>
    <rPh sb="397" eb="399">
      <t>ジギョウ</t>
    </rPh>
    <rPh sb="400" eb="402">
      <t>ドウニュウ</t>
    </rPh>
    <rPh sb="475" eb="476">
      <t>チョウ</t>
    </rPh>
    <rPh sb="476" eb="478">
      <t>フタン</t>
    </rPh>
    <rPh sb="478" eb="479">
      <t>ガク</t>
    </rPh>
    <rPh sb="480" eb="482">
      <t>ヨクセイ</t>
    </rPh>
    <rPh sb="483" eb="484">
      <t>ハカ</t>
    </rPh>
    <rPh sb="488" eb="490">
      <t>ヒツヨウ</t>
    </rPh>
    <phoneticPr fontId="7"/>
  </si>
  <si>
    <t>　全体として修繕費(設備のメンテナンス、機材の交換等)は増加傾向にあり、多額の費用を要する機器のメンテナス内容は、これまでの調査によりある程度想定している。</t>
    <rPh sb="69" eb="71">
      <t>テイド</t>
    </rPh>
    <phoneticPr fontId="7"/>
  </si>
  <si>
    <t>非設置</t>
    <rPh sb="0" eb="1">
      <t>ヒ</t>
    </rPh>
    <rPh sb="1" eb="3">
      <t>セッチ</t>
    </rPh>
    <phoneticPr fontId="4"/>
  </si>
  <si>
    <t>　事業の継続をより確かなものにするためには、事業収支においては少なくとも｢汚水処理費を使用料収入で賄える状況｣にすべきと考えられる。そのために利用料金の値上げは有力な案の一つであり、具体的な内容について検討を始めなければならない。ただし現実的な値上げ幅では、多額の汚水処理費を賄うことはできず、大幅な事業収支の改善も期待できないことは留意すべき点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</si>
</sst>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  <xf numFmtId="38" fontId="22" fillId="0" borderId="0" applyFont="0" applyFill="0" applyBorder="0" applyAlignment="0" applyProtection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20">
    <cellStyle name="桁区切り 2" xfId="2"/>
    <cellStyle name="桁区切り 2 2" xfId="19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938944"/>
        <c:axId val="8979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38944"/>
        <c:axId val="89792512"/>
      </c:lineChart>
      <c:dateAx>
        <c:axId val="8793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92512"/>
        <c:crosses val="autoZero"/>
        <c:auto val="1"/>
        <c:lblOffset val="100"/>
        <c:baseTimeUnit val="years"/>
      </c:dateAx>
      <c:valAx>
        <c:axId val="8979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93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36.97</c:v>
                </c:pt>
                <c:pt idx="1">
                  <c:v>36.549999999999997</c:v>
                </c:pt>
                <c:pt idx="2">
                  <c:v>36.130000000000003</c:v>
                </c:pt>
                <c:pt idx="3">
                  <c:v>35.29</c:v>
                </c:pt>
                <c:pt idx="4">
                  <c:v>34.869999999999997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5568"/>
        <c:axId val="9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5568"/>
        <c:axId val="93348224"/>
      </c:lineChart>
      <c:dateAx>
        <c:axId val="9332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48224"/>
        <c:crosses val="autoZero"/>
        <c:auto val="1"/>
        <c:lblOffset val="100"/>
        <c:baseTimeUnit val="years"/>
      </c:dateAx>
      <c:valAx>
        <c:axId val="9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2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57.4</c:v>
                </c:pt>
                <c:pt idx="1">
                  <c:v>58.03</c:v>
                </c:pt>
                <c:pt idx="2">
                  <c:v>59.15</c:v>
                </c:pt>
                <c:pt idx="3">
                  <c:v>57.45</c:v>
                </c:pt>
                <c:pt idx="4">
                  <c:v>57.01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0720"/>
        <c:axId val="933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0720"/>
        <c:axId val="93396992"/>
      </c:lineChart>
      <c:dateAx>
        <c:axId val="93390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396992"/>
        <c:crosses val="autoZero"/>
        <c:auto val="1"/>
        <c:lblOffset val="100"/>
        <c:baseTimeUnit val="years"/>
      </c:dateAx>
      <c:valAx>
        <c:axId val="933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390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86.65</c:v>
                </c:pt>
                <c:pt idx="1">
                  <c:v>86.52</c:v>
                </c:pt>
                <c:pt idx="2">
                  <c:v>86.67</c:v>
                </c:pt>
                <c:pt idx="3">
                  <c:v>86.98</c:v>
                </c:pt>
                <c:pt idx="4">
                  <c:v>86.58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22720"/>
        <c:axId val="8982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dateAx>
        <c:axId val="8982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24640"/>
        <c:crosses val="autoZero"/>
        <c:auto val="1"/>
        <c:lblOffset val="100"/>
        <c:baseTimeUnit val="years"/>
      </c:dateAx>
      <c:valAx>
        <c:axId val="8982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2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67392"/>
        <c:axId val="898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7392"/>
        <c:axId val="89869312"/>
      </c:lineChart>
      <c:dateAx>
        <c:axId val="8986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69312"/>
        <c:crosses val="autoZero"/>
        <c:auto val="1"/>
        <c:lblOffset val="100"/>
        <c:baseTimeUnit val="years"/>
      </c:dateAx>
      <c:valAx>
        <c:axId val="898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6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99776"/>
        <c:axId val="89901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9776"/>
        <c:axId val="89901696"/>
      </c:lineChart>
      <c:dateAx>
        <c:axId val="8989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01696"/>
        <c:crosses val="autoZero"/>
        <c:auto val="1"/>
        <c:lblOffset val="100"/>
        <c:baseTimeUnit val="years"/>
      </c:dateAx>
      <c:valAx>
        <c:axId val="89901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99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16000"/>
        <c:axId val="9002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16000"/>
        <c:axId val="90022272"/>
      </c:lineChart>
      <c:dateAx>
        <c:axId val="9001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22272"/>
        <c:crosses val="autoZero"/>
        <c:auto val="1"/>
        <c:lblOffset val="100"/>
        <c:baseTimeUnit val="years"/>
      </c:date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1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71104"/>
        <c:axId val="93473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1104"/>
        <c:axId val="93473024"/>
      </c:lineChart>
      <c:dateAx>
        <c:axId val="93471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73024"/>
        <c:crosses val="autoZero"/>
        <c:auto val="1"/>
        <c:lblOffset val="100"/>
        <c:baseTimeUnit val="years"/>
      </c:dateAx>
      <c:valAx>
        <c:axId val="93473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71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03488"/>
        <c:axId val="9350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03488"/>
        <c:axId val="93505408"/>
      </c:lineChart>
      <c:dateAx>
        <c:axId val="93503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05408"/>
        <c:crosses val="autoZero"/>
        <c:auto val="1"/>
        <c:lblOffset val="100"/>
        <c:baseTimeUnit val="years"/>
      </c:dateAx>
      <c:valAx>
        <c:axId val="9350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03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77.37</c:v>
                </c:pt>
                <c:pt idx="1">
                  <c:v>74.209999999999994</c:v>
                </c:pt>
                <c:pt idx="2">
                  <c:v>72.16</c:v>
                </c:pt>
                <c:pt idx="3">
                  <c:v>75.7</c:v>
                </c:pt>
                <c:pt idx="4">
                  <c:v>65.09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2032"/>
        <c:axId val="9321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2032"/>
        <c:axId val="93218304"/>
      </c:lineChart>
      <c:dateAx>
        <c:axId val="93212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18304"/>
        <c:crosses val="autoZero"/>
        <c:auto val="1"/>
        <c:lblOffset val="100"/>
        <c:baseTimeUnit val="years"/>
      </c:dateAx>
      <c:valAx>
        <c:axId val="9321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12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257.49</c:v>
                </c:pt>
                <c:pt idx="1">
                  <c:v>264.88</c:v>
                </c:pt>
                <c:pt idx="2">
                  <c:v>285.01</c:v>
                </c:pt>
                <c:pt idx="3">
                  <c:v>273.99</c:v>
                </c:pt>
                <c:pt idx="4">
                  <c:v>321.26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44032"/>
        <c:axId val="9324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4032"/>
        <c:axId val="93246208"/>
      </c:lineChart>
      <c:dateAx>
        <c:axId val="9324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246208"/>
        <c:crosses val="autoZero"/>
        <c:auto val="1"/>
        <c:lblOffset val="100"/>
        <c:baseTimeUnit val="years"/>
      </c:dateAx>
      <c:valAx>
        <c:axId val="9324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24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Z16" zoomScale="80" zoomScaleNormal="8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高知県　黒潮町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11616</v>
      </c>
      <c r="AM8" s="50"/>
      <c r="AN8" s="50"/>
      <c r="AO8" s="50"/>
      <c r="AP8" s="50"/>
      <c r="AQ8" s="50"/>
      <c r="AR8" s="50"/>
      <c r="AS8" s="50"/>
      <c r="AT8" s="45">
        <f>データ!T6</f>
        <v>188.59</v>
      </c>
      <c r="AU8" s="45"/>
      <c r="AV8" s="45"/>
      <c r="AW8" s="45"/>
      <c r="AX8" s="45"/>
      <c r="AY8" s="45"/>
      <c r="AZ8" s="45"/>
      <c r="BA8" s="45"/>
      <c r="BB8" s="45">
        <f>データ!U6</f>
        <v>61.59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4.6900000000000004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3900</v>
      </c>
      <c r="AE10" s="50"/>
      <c r="AF10" s="50"/>
      <c r="AG10" s="50"/>
      <c r="AH10" s="50"/>
      <c r="AI10" s="50"/>
      <c r="AJ10" s="50"/>
      <c r="AK10" s="2"/>
      <c r="AL10" s="50">
        <f>データ!V6</f>
        <v>542</v>
      </c>
      <c r="AM10" s="50"/>
      <c r="AN10" s="50"/>
      <c r="AO10" s="50"/>
      <c r="AP10" s="50"/>
      <c r="AQ10" s="50"/>
      <c r="AR10" s="50"/>
      <c r="AS10" s="50"/>
      <c r="AT10" s="45">
        <f>データ!W6</f>
        <v>0.23</v>
      </c>
      <c r="AU10" s="45"/>
      <c r="AV10" s="45"/>
      <c r="AW10" s="45"/>
      <c r="AX10" s="45"/>
      <c r="AY10" s="45"/>
      <c r="AZ10" s="45"/>
      <c r="BA10" s="45"/>
      <c r="BB10" s="45">
        <f>データ!X6</f>
        <v>2356.52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121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69" t="s">
        <v>27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0"/>
      <c r="R34" s="69" t="s">
        <v>28</v>
      </c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20"/>
      <c r="AG34" s="69" t="s">
        <v>29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20"/>
      <c r="AV34" s="69" t="s">
        <v>30</v>
      </c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0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20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20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122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69" t="s">
        <v>32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20"/>
      <c r="R56" s="69" t="s">
        <v>33</v>
      </c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20"/>
      <c r="AG56" s="69" t="s">
        <v>34</v>
      </c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20"/>
      <c r="AV56" s="69" t="s">
        <v>35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20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20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20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124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69" t="s">
        <v>38</v>
      </c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20"/>
      <c r="V79" s="20"/>
      <c r="W79" s="69" t="s">
        <v>39</v>
      </c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20"/>
      <c r="AP79" s="20"/>
      <c r="AQ79" s="69" t="s">
        <v>40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20"/>
      <c r="V80" s="20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20"/>
      <c r="AP80" s="20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60:BJ61"/>
    <mergeCell ref="BL47:BZ63"/>
    <mergeCell ref="BL64:BZ65"/>
    <mergeCell ref="C79:T80"/>
    <mergeCell ref="W79:AN80"/>
    <mergeCell ref="AQ79:BH80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394289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高知県　黒潮町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4.6900000000000004</v>
      </c>
      <c r="Q6" s="34">
        <f t="shared" si="3"/>
        <v>100</v>
      </c>
      <c r="R6" s="34">
        <f t="shared" si="3"/>
        <v>3900</v>
      </c>
      <c r="S6" s="34">
        <f t="shared" si="3"/>
        <v>11616</v>
      </c>
      <c r="T6" s="34">
        <f t="shared" si="3"/>
        <v>188.59</v>
      </c>
      <c r="U6" s="34">
        <f t="shared" si="3"/>
        <v>61.59</v>
      </c>
      <c r="V6" s="34">
        <f t="shared" si="3"/>
        <v>542</v>
      </c>
      <c r="W6" s="34">
        <f t="shared" si="3"/>
        <v>0.23</v>
      </c>
      <c r="X6" s="34">
        <f t="shared" si="3"/>
        <v>2356.52</v>
      </c>
      <c r="Y6" s="35">
        <f>IF(Y7="",NA(),Y7)</f>
        <v>86.65</v>
      </c>
      <c r="Z6" s="35">
        <f t="shared" ref="Z6:AH6" si="4">IF(Z7="",NA(),Z7)</f>
        <v>86.52</v>
      </c>
      <c r="AA6" s="35">
        <f t="shared" si="4"/>
        <v>86.67</v>
      </c>
      <c r="AB6" s="35">
        <f t="shared" si="4"/>
        <v>86.98</v>
      </c>
      <c r="AC6" s="35">
        <f t="shared" si="4"/>
        <v>86.58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77.37</v>
      </c>
      <c r="BR6" s="35">
        <f t="shared" ref="BR6:BZ6" si="8">IF(BR7="",NA(),BR7)</f>
        <v>74.209999999999994</v>
      </c>
      <c r="BS6" s="35">
        <f t="shared" si="8"/>
        <v>72.16</v>
      </c>
      <c r="BT6" s="35">
        <f t="shared" si="8"/>
        <v>75.7</v>
      </c>
      <c r="BU6" s="35">
        <f t="shared" si="8"/>
        <v>65.09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257.49</v>
      </c>
      <c r="CC6" s="35">
        <f t="shared" ref="CC6:CK6" si="9">IF(CC7="",NA(),CC7)</f>
        <v>264.88</v>
      </c>
      <c r="CD6" s="35">
        <f t="shared" si="9"/>
        <v>285.01</v>
      </c>
      <c r="CE6" s="35">
        <f t="shared" si="9"/>
        <v>273.99</v>
      </c>
      <c r="CF6" s="35">
        <f t="shared" si="9"/>
        <v>321.26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36.97</v>
      </c>
      <c r="CN6" s="35">
        <f t="shared" ref="CN6:CV6" si="10">IF(CN7="",NA(),CN7)</f>
        <v>36.549999999999997</v>
      </c>
      <c r="CO6" s="35">
        <f t="shared" si="10"/>
        <v>36.130000000000003</v>
      </c>
      <c r="CP6" s="35">
        <f t="shared" si="10"/>
        <v>35.29</v>
      </c>
      <c r="CQ6" s="35">
        <f t="shared" si="10"/>
        <v>34.869999999999997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57.4</v>
      </c>
      <c r="CY6" s="35">
        <f t="shared" ref="CY6:DG6" si="11">IF(CY7="",NA(),CY7)</f>
        <v>58.03</v>
      </c>
      <c r="CZ6" s="35">
        <f t="shared" si="11"/>
        <v>59.15</v>
      </c>
      <c r="DA6" s="35">
        <f t="shared" si="11"/>
        <v>57.45</v>
      </c>
      <c r="DB6" s="35">
        <f t="shared" si="11"/>
        <v>57.01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394289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4.6900000000000004</v>
      </c>
      <c r="Q7" s="38">
        <v>100</v>
      </c>
      <c r="R7" s="38">
        <v>3900</v>
      </c>
      <c r="S7" s="38">
        <v>11616</v>
      </c>
      <c r="T7" s="38">
        <v>188.59</v>
      </c>
      <c r="U7" s="38">
        <v>61.59</v>
      </c>
      <c r="V7" s="38">
        <v>542</v>
      </c>
      <c r="W7" s="38">
        <v>0.23</v>
      </c>
      <c r="X7" s="38">
        <v>2356.52</v>
      </c>
      <c r="Y7" s="38">
        <v>86.65</v>
      </c>
      <c r="Z7" s="38">
        <v>86.52</v>
      </c>
      <c r="AA7" s="38">
        <v>86.67</v>
      </c>
      <c r="AB7" s="38">
        <v>86.98</v>
      </c>
      <c r="AC7" s="38">
        <v>86.58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974.93</v>
      </c>
      <c r="BP7" s="38">
        <v>914.53</v>
      </c>
      <c r="BQ7" s="38">
        <v>77.37</v>
      </c>
      <c r="BR7" s="38">
        <v>74.209999999999994</v>
      </c>
      <c r="BS7" s="38">
        <v>72.16</v>
      </c>
      <c r="BT7" s="38">
        <v>75.7</v>
      </c>
      <c r="BU7" s="38">
        <v>65.09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55.32</v>
      </c>
      <c r="CA7" s="38">
        <v>55.73</v>
      </c>
      <c r="CB7" s="38">
        <v>257.49</v>
      </c>
      <c r="CC7" s="38">
        <v>264.88</v>
      </c>
      <c r="CD7" s="38">
        <v>285.01</v>
      </c>
      <c r="CE7" s="38">
        <v>273.99</v>
      </c>
      <c r="CF7" s="38">
        <v>321.26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283.17</v>
      </c>
      <c r="CL7" s="38">
        <v>276.77999999999997</v>
      </c>
      <c r="CM7" s="38">
        <v>36.97</v>
      </c>
      <c r="CN7" s="38">
        <v>36.549999999999997</v>
      </c>
      <c r="CO7" s="38">
        <v>36.130000000000003</v>
      </c>
      <c r="CP7" s="38">
        <v>35.29</v>
      </c>
      <c r="CQ7" s="38">
        <v>34.869999999999997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60.65</v>
      </c>
      <c r="CW7" s="38">
        <v>59.15</v>
      </c>
      <c r="CX7" s="38">
        <v>57.4</v>
      </c>
      <c r="CY7" s="38">
        <v>58.03</v>
      </c>
      <c r="CZ7" s="38">
        <v>59.15</v>
      </c>
      <c r="DA7" s="38">
        <v>57.45</v>
      </c>
      <c r="DB7" s="38">
        <v>57.01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2.0499999999999998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2018-03-01T06:22:43Z</cp:lastPrinted>
  <dcterms:created xsi:type="dcterms:W3CDTF">2017-12-25T02:33:05Z</dcterms:created>
  <dcterms:modified xsi:type="dcterms:W3CDTF">2018-03-01T06:22:48Z</dcterms:modified>
  <cp:category/>
</cp:coreProperties>
</file>