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570" windowWidth="15480" windowHeight="10995" activeTab="0"/>
  </bookViews>
  <sheets>
    <sheet name="23-総" sheetId="1" r:id="rId1"/>
  </sheets>
  <definedNames>
    <definedName name="\A">'23-総'!#REF!</definedName>
    <definedName name="\P">'23-総'!#REF!</definedName>
    <definedName name="\S">'23-総'!#REF!</definedName>
    <definedName name="\Z">'23-総'!#REF!</definedName>
    <definedName name="_xlnm.Print_Area" localSheetId="0">'23-総'!$A$1:$T$44</definedName>
  </definedNames>
  <calcPr fullCalcOnLoad="1"/>
</workbook>
</file>

<file path=xl/sharedStrings.xml><?xml version="1.0" encoding="utf-8"?>
<sst xmlns="http://schemas.openxmlformats.org/spreadsheetml/2006/main" count="80" uniqueCount="60">
  <si>
    <t>高　知　県</t>
  </si>
  <si>
    <t xml:space="preserve"> </t>
  </si>
  <si>
    <t>（単位：戸）</t>
  </si>
  <si>
    <t>　　</t>
  </si>
  <si>
    <t xml:space="preserve"> １ 月</t>
  </si>
  <si>
    <t xml:space="preserve"> ２ 月</t>
  </si>
  <si>
    <t xml:space="preserve"> ３ 月</t>
  </si>
  <si>
    <t xml:space="preserve"> ４ 月</t>
  </si>
  <si>
    <t xml:space="preserve"> ５ 月</t>
  </si>
  <si>
    <t xml:space="preserve"> ６ 月</t>
  </si>
  <si>
    <t xml:space="preserve"> ７ 月</t>
  </si>
  <si>
    <t xml:space="preserve"> ８ 月</t>
  </si>
  <si>
    <t xml:space="preserve"> ９ 月</t>
  </si>
  <si>
    <t>１０月</t>
  </si>
  <si>
    <t>１１月</t>
  </si>
  <si>
    <t>１２月</t>
  </si>
  <si>
    <t>年計</t>
  </si>
  <si>
    <t xml:space="preserve"> 年度計</t>
  </si>
  <si>
    <t>　　新設住宅計</t>
  </si>
  <si>
    <t>前年比</t>
  </si>
  <si>
    <t>建　築</t>
  </si>
  <si>
    <t>公　共</t>
  </si>
  <si>
    <t>主　別</t>
  </si>
  <si>
    <t>民　間</t>
  </si>
  <si>
    <t>利　用</t>
  </si>
  <si>
    <t>持　家</t>
  </si>
  <si>
    <t>関係別</t>
  </si>
  <si>
    <t>貸　家</t>
  </si>
  <si>
    <t>給与住宅</t>
  </si>
  <si>
    <t>分譲住宅</t>
  </si>
  <si>
    <t>資金別</t>
  </si>
  <si>
    <t>民間資金</t>
  </si>
  <si>
    <t>公的資金</t>
  </si>
  <si>
    <t>公営住宅</t>
  </si>
  <si>
    <t>その他</t>
  </si>
  <si>
    <t>構造別</t>
  </si>
  <si>
    <t>木　造</t>
  </si>
  <si>
    <t>非木造</t>
  </si>
  <si>
    <t>ＳＲＣ</t>
  </si>
  <si>
    <t>ＲＣ</t>
  </si>
  <si>
    <t>Ｓ</t>
  </si>
  <si>
    <t>ＣＢ</t>
  </si>
  <si>
    <t>工法別</t>
  </si>
  <si>
    <t>在来工法</t>
  </si>
  <si>
    <t>プレハブ</t>
  </si>
  <si>
    <t>枠組工法</t>
  </si>
  <si>
    <t>建て方別</t>
  </si>
  <si>
    <t>一戸建</t>
  </si>
  <si>
    <t>長屋建</t>
  </si>
  <si>
    <t>共　同</t>
  </si>
  <si>
    <t xml:space="preserve"> 前年新設住宅計</t>
  </si>
  <si>
    <t>差</t>
  </si>
  <si>
    <t xml:space="preserve"> 前年比</t>
  </si>
  <si>
    <t xml:space="preserve"> 前年値</t>
  </si>
  <si>
    <t>公庫前年値</t>
  </si>
  <si>
    <t>〃前年比</t>
  </si>
  <si>
    <t>都市再生</t>
  </si>
  <si>
    <t>住宅金融機構</t>
  </si>
  <si>
    <t>－</t>
  </si>
  <si>
    <t>平成２３年度新設住宅：総括表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</si>
</sst>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</numFmts>
  <fonts count="37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/>
      <bottom/>
    </border>
    <border>
      <left style="thin">
        <color indexed="8"/>
      </left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thin">
        <color indexed="8"/>
      </bottom>
    </border>
  </borders>
  <cellStyleXfs count="61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3" fontId="0" fillId="0" borderId="0" xfId="0" applyNumberFormat="1" applyFont="1" applyAlignment="1" applyProtection="1">
      <alignment/>
      <protection locked="0"/>
    </xf>
    <xf numFmtId="3" fontId="0" fillId="0" borderId="0" xfId="0" applyFont="1" applyFill="1" applyAlignment="1">
      <alignment vertical="center"/>
    </xf>
    <xf numFmtId="3" fontId="0" fillId="0" borderId="0" xfId="0" applyFill="1" applyAlignment="1">
      <alignment vertical="center"/>
    </xf>
    <xf numFmtId="3" fontId="0" fillId="0" borderId="0" xfId="0" applyNumberFormat="1" applyFont="1" applyFill="1" applyAlignment="1" applyProtection="1">
      <alignment vertical="center"/>
      <protection locked="0"/>
    </xf>
    <xf numFmtId="3" fontId="2" fillId="0" borderId="0" xfId="0" applyFont="1" applyFill="1" applyAlignment="1">
      <alignment vertical="center"/>
    </xf>
    <xf numFmtId="3" fontId="0" fillId="0" borderId="0" xfId="0" applyFont="1" applyFill="1" applyAlignment="1">
      <alignment horizontal="center" vertical="center"/>
    </xf>
    <xf numFmtId="3" fontId="0" fillId="0" borderId="10" xfId="0" applyFont="1" applyFill="1" applyBorder="1" applyAlignment="1">
      <alignment vertical="center"/>
    </xf>
    <xf numFmtId="3" fontId="0" fillId="0" borderId="11" xfId="0" applyFont="1" applyFill="1" applyBorder="1" applyAlignment="1">
      <alignment vertical="center"/>
    </xf>
    <xf numFmtId="3" fontId="0" fillId="0" borderId="12" xfId="0" applyFont="1" applyFill="1" applyBorder="1" applyAlignment="1">
      <alignment horizontal="center" vertical="center"/>
    </xf>
    <xf numFmtId="3" fontId="0" fillId="0" borderId="13" xfId="0" applyFont="1" applyFill="1" applyBorder="1" applyAlignment="1">
      <alignment horizontal="center" vertical="center"/>
    </xf>
    <xf numFmtId="3" fontId="0" fillId="0" borderId="0" xfId="0" applyFont="1" applyFill="1" applyBorder="1" applyAlignment="1">
      <alignment vertical="center"/>
    </xf>
    <xf numFmtId="3" fontId="0" fillId="0" borderId="14" xfId="0" applyFont="1" applyFill="1" applyBorder="1" applyAlignment="1">
      <alignment horizontal="center" vertical="center"/>
    </xf>
    <xf numFmtId="3" fontId="0" fillId="0" borderId="15" xfId="0" applyFont="1" applyFill="1" applyBorder="1" applyAlignment="1">
      <alignment vertical="center"/>
    </xf>
    <xf numFmtId="3" fontId="0" fillId="0" borderId="16" xfId="0" applyFont="1" applyFill="1" applyBorder="1" applyAlignment="1">
      <alignment vertical="center"/>
    </xf>
    <xf numFmtId="3" fontId="0" fillId="0" borderId="17" xfId="0" applyFont="1" applyFill="1" applyBorder="1" applyAlignment="1">
      <alignment vertical="center"/>
    </xf>
    <xf numFmtId="3" fontId="0" fillId="0" borderId="15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>
      <alignment vertical="center"/>
    </xf>
    <xf numFmtId="3" fontId="0" fillId="0" borderId="18" xfId="0" applyFont="1" applyFill="1" applyBorder="1" applyAlignment="1">
      <alignment horizontal="center" vertical="center"/>
    </xf>
    <xf numFmtId="3" fontId="0" fillId="0" borderId="18" xfId="0" applyFont="1" applyFill="1" applyBorder="1" applyAlignment="1">
      <alignment vertical="center"/>
    </xf>
    <xf numFmtId="3" fontId="0" fillId="0" borderId="19" xfId="0" applyFont="1" applyFill="1" applyBorder="1" applyAlignment="1">
      <alignment vertical="center"/>
    </xf>
    <xf numFmtId="3" fontId="0" fillId="0" borderId="16" xfId="0" applyFont="1" applyFill="1" applyBorder="1" applyAlignment="1">
      <alignment horizontal="center" vertical="center"/>
    </xf>
    <xf numFmtId="3" fontId="0" fillId="0" borderId="20" xfId="0" applyFont="1" applyFill="1" applyBorder="1" applyAlignment="1">
      <alignment vertical="center"/>
    </xf>
    <xf numFmtId="3" fontId="0" fillId="0" borderId="21" xfId="0" applyFont="1" applyFill="1" applyBorder="1" applyAlignment="1">
      <alignment vertical="center"/>
    </xf>
    <xf numFmtId="3" fontId="0" fillId="0" borderId="22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23" xfId="0" applyFont="1" applyFill="1" applyBorder="1" applyAlignment="1">
      <alignment vertical="center"/>
    </xf>
    <xf numFmtId="3" fontId="0" fillId="0" borderId="0" xfId="0" applyFont="1" applyFill="1" applyBorder="1" applyAlignment="1">
      <alignment horizontal="left" vertical="center"/>
    </xf>
    <xf numFmtId="3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hidden="1"/>
    </xf>
    <xf numFmtId="3" fontId="0" fillId="0" borderId="24" xfId="0" applyFont="1" applyFill="1" applyBorder="1" applyAlignment="1">
      <alignment horizontal="center" vertical="center"/>
    </xf>
    <xf numFmtId="3" fontId="0" fillId="0" borderId="25" xfId="0" applyFont="1" applyFill="1" applyBorder="1" applyAlignment="1">
      <alignment vertical="center"/>
    </xf>
    <xf numFmtId="3" fontId="0" fillId="0" borderId="26" xfId="0" applyFont="1" applyFill="1" applyBorder="1" applyAlignment="1">
      <alignment vertical="center"/>
    </xf>
    <xf numFmtId="177" fontId="0" fillId="0" borderId="0" xfId="0" applyNumberFormat="1" applyFill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01"/>
  <sheetViews>
    <sheetView tabSelected="1" showOutlineSymbols="0" view="pageBreakPreview" zoomScale="60" zoomScaleNormal="75" zoomScalePageLayoutView="0" workbookViewId="0" topLeftCell="A1">
      <pane xSplit="3" topLeftCell="D1" activePane="topRight" state="frozen"/>
      <selection pane="topLeft" activeCell="A1" sqref="A1"/>
      <selection pane="topRight" activeCell="T11" sqref="T11"/>
    </sheetView>
  </sheetViews>
  <sheetFormatPr defaultColWidth="7.66015625" defaultRowHeight="18"/>
  <cols>
    <col min="1" max="1" width="9.16015625" style="1" customWidth="1"/>
    <col min="2" max="2" width="2" style="1" customWidth="1"/>
    <col min="3" max="3" width="13.41015625" style="1" customWidth="1"/>
    <col min="4" max="5" width="7.91015625" style="1" customWidth="1"/>
    <col min="6" max="8" width="7.91015625" style="1" bestFit="1" customWidth="1"/>
    <col min="9" max="9" width="8.91015625" style="1" bestFit="1" customWidth="1"/>
    <col min="10" max="11" width="8.58203125" style="1" bestFit="1" customWidth="1"/>
    <col min="12" max="12" width="7.91015625" style="1" bestFit="1" customWidth="1"/>
    <col min="13" max="13" width="8.91015625" style="1" bestFit="1" customWidth="1"/>
    <col min="14" max="17" width="7.91015625" style="1" bestFit="1" customWidth="1"/>
    <col min="18" max="19" width="7.83203125" style="1" bestFit="1" customWidth="1"/>
    <col min="20" max="20" width="7.91015625" style="1" bestFit="1" customWidth="1"/>
    <col min="21" max="16384" width="7.66015625" style="1" customWidth="1"/>
  </cols>
  <sheetData>
    <row r="1" spans="2:20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18" ht="21">
      <c r="C2" s="4" t="s">
        <v>59</v>
      </c>
      <c r="R2" s="5" t="s">
        <v>0</v>
      </c>
    </row>
    <row r="3" ht="18" thickBot="1">
      <c r="S3" s="1" t="s">
        <v>2</v>
      </c>
    </row>
    <row r="4" spans="1:20" ht="17.25">
      <c r="A4" s="6" t="s">
        <v>3</v>
      </c>
      <c r="B4" s="7"/>
      <c r="C4" s="7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4</v>
      </c>
      <c r="R4" s="8" t="s">
        <v>5</v>
      </c>
      <c r="S4" s="8" t="s">
        <v>6</v>
      </c>
      <c r="T4" s="9" t="s">
        <v>17</v>
      </c>
    </row>
    <row r="5" spans="1:20" ht="17.25">
      <c r="A5" s="11" t="s">
        <v>18</v>
      </c>
      <c r="B5" s="12"/>
      <c r="C5" s="12"/>
      <c r="D5" s="13">
        <v>246</v>
      </c>
      <c r="E5" s="13">
        <v>175</v>
      </c>
      <c r="F5" s="13">
        <v>219</v>
      </c>
      <c r="G5" s="13">
        <v>244</v>
      </c>
      <c r="H5" s="13">
        <v>167</v>
      </c>
      <c r="I5" s="13">
        <v>247</v>
      </c>
      <c r="J5" s="13">
        <v>337</v>
      </c>
      <c r="K5" s="13">
        <v>211</v>
      </c>
      <c r="L5" s="13">
        <v>221</v>
      </c>
      <c r="M5" s="13">
        <v>241</v>
      </c>
      <c r="N5" s="13">
        <v>276</v>
      </c>
      <c r="O5" s="13">
        <v>223</v>
      </c>
      <c r="P5" s="13">
        <f aca="true" t="shared" si="0" ref="P5:P30">SUM(D5:O5)</f>
        <v>2807</v>
      </c>
      <c r="Q5" s="13">
        <v>182</v>
      </c>
      <c r="R5" s="13">
        <v>226</v>
      </c>
      <c r="S5" s="13">
        <v>257</v>
      </c>
      <c r="T5" s="14">
        <f>SUM(G5:O5,Q5:S5)</f>
        <v>2832</v>
      </c>
    </row>
    <row r="6" spans="1:20" ht="17.25">
      <c r="A6" s="11" t="s">
        <v>20</v>
      </c>
      <c r="B6" s="13"/>
      <c r="C6" s="15" t="s">
        <v>21</v>
      </c>
      <c r="D6" s="16">
        <v>0</v>
      </c>
      <c r="E6" s="16">
        <v>0</v>
      </c>
      <c r="F6" s="16">
        <v>3</v>
      </c>
      <c r="G6" s="16">
        <v>9</v>
      </c>
      <c r="H6" s="16">
        <v>0</v>
      </c>
      <c r="I6" s="16">
        <v>0</v>
      </c>
      <c r="J6" s="16">
        <v>0</v>
      </c>
      <c r="K6" s="16">
        <v>0</v>
      </c>
      <c r="L6" s="16">
        <v>4</v>
      </c>
      <c r="M6" s="16">
        <v>0</v>
      </c>
      <c r="N6" s="16">
        <v>1</v>
      </c>
      <c r="O6" s="16">
        <v>1</v>
      </c>
      <c r="P6" s="13">
        <f t="shared" si="0"/>
        <v>18</v>
      </c>
      <c r="Q6" s="16">
        <v>1</v>
      </c>
      <c r="R6" s="16">
        <v>0</v>
      </c>
      <c r="S6" s="16">
        <v>0</v>
      </c>
      <c r="T6" s="14">
        <f aca="true" t="shared" si="1" ref="T6:T30">SUM(G6:O6)+SUM(Q6:S6)</f>
        <v>16</v>
      </c>
    </row>
    <row r="7" spans="1:20" ht="17.25">
      <c r="A7" s="18" t="s">
        <v>22</v>
      </c>
      <c r="B7" s="13"/>
      <c r="C7" s="15" t="s">
        <v>23</v>
      </c>
      <c r="D7" s="13">
        <v>246</v>
      </c>
      <c r="E7" s="13">
        <v>175</v>
      </c>
      <c r="F7" s="13">
        <v>216</v>
      </c>
      <c r="G7" s="13">
        <v>235</v>
      </c>
      <c r="H7" s="13">
        <v>167</v>
      </c>
      <c r="I7" s="13">
        <v>247</v>
      </c>
      <c r="J7" s="13">
        <v>337</v>
      </c>
      <c r="K7" s="13">
        <v>211</v>
      </c>
      <c r="L7" s="13">
        <v>217</v>
      </c>
      <c r="M7" s="13">
        <v>241</v>
      </c>
      <c r="N7" s="13">
        <v>275</v>
      </c>
      <c r="O7" s="13">
        <v>222</v>
      </c>
      <c r="P7" s="13">
        <f t="shared" si="0"/>
        <v>2789</v>
      </c>
      <c r="Q7" s="13">
        <v>181</v>
      </c>
      <c r="R7" s="13">
        <v>226</v>
      </c>
      <c r="S7" s="13">
        <v>257</v>
      </c>
      <c r="T7" s="14">
        <f t="shared" si="1"/>
        <v>2816</v>
      </c>
    </row>
    <row r="8" spans="1:20" ht="17.25">
      <c r="A8" s="11" t="s">
        <v>24</v>
      </c>
      <c r="B8" s="13"/>
      <c r="C8" s="15" t="s">
        <v>25</v>
      </c>
      <c r="D8" s="16">
        <v>97</v>
      </c>
      <c r="E8" s="16">
        <v>109</v>
      </c>
      <c r="F8" s="16">
        <v>102</v>
      </c>
      <c r="G8" s="16">
        <v>128</v>
      </c>
      <c r="H8" s="16">
        <v>111</v>
      </c>
      <c r="I8" s="16">
        <v>137</v>
      </c>
      <c r="J8" s="16">
        <v>216</v>
      </c>
      <c r="K8" s="13">
        <v>128</v>
      </c>
      <c r="L8" s="16">
        <v>148</v>
      </c>
      <c r="M8" s="16">
        <v>140</v>
      </c>
      <c r="N8" s="16">
        <v>128</v>
      </c>
      <c r="O8" s="16">
        <v>131</v>
      </c>
      <c r="P8" s="13">
        <f t="shared" si="0"/>
        <v>1575</v>
      </c>
      <c r="Q8" s="16">
        <v>100</v>
      </c>
      <c r="R8" s="16">
        <v>99</v>
      </c>
      <c r="S8" s="16">
        <v>100</v>
      </c>
      <c r="T8" s="14">
        <f t="shared" si="1"/>
        <v>1566</v>
      </c>
    </row>
    <row r="9" spans="1:20" ht="17.25">
      <c r="A9" s="18" t="s">
        <v>26</v>
      </c>
      <c r="B9" s="13"/>
      <c r="C9" s="15" t="s">
        <v>27</v>
      </c>
      <c r="D9" s="16">
        <v>40</v>
      </c>
      <c r="E9" s="16">
        <v>40</v>
      </c>
      <c r="F9" s="16">
        <v>32</v>
      </c>
      <c r="G9" s="16">
        <v>55</v>
      </c>
      <c r="H9" s="16">
        <v>33</v>
      </c>
      <c r="I9" s="16">
        <v>84</v>
      </c>
      <c r="J9" s="16">
        <v>76</v>
      </c>
      <c r="K9" s="16">
        <v>56</v>
      </c>
      <c r="L9" s="16">
        <v>56</v>
      </c>
      <c r="M9" s="16">
        <v>75</v>
      </c>
      <c r="N9" s="16">
        <v>33</v>
      </c>
      <c r="O9" s="16">
        <v>72</v>
      </c>
      <c r="P9" s="13">
        <f t="shared" si="0"/>
        <v>652</v>
      </c>
      <c r="Q9" s="16">
        <v>58</v>
      </c>
      <c r="R9" s="16">
        <v>108</v>
      </c>
      <c r="S9" s="16">
        <v>75</v>
      </c>
      <c r="T9" s="14">
        <f t="shared" si="1"/>
        <v>781</v>
      </c>
    </row>
    <row r="10" spans="1:20" ht="17.25">
      <c r="A10" s="19"/>
      <c r="B10" s="13"/>
      <c r="C10" s="15" t="s">
        <v>28</v>
      </c>
      <c r="D10" s="16">
        <v>7</v>
      </c>
      <c r="E10" s="16">
        <v>1</v>
      </c>
      <c r="F10" s="16">
        <v>1</v>
      </c>
      <c r="G10" s="16">
        <v>42</v>
      </c>
      <c r="H10" s="16">
        <v>4</v>
      </c>
      <c r="I10" s="16">
        <v>0</v>
      </c>
      <c r="J10" s="16">
        <v>0</v>
      </c>
      <c r="K10" s="16">
        <v>2</v>
      </c>
      <c r="L10" s="16">
        <v>1</v>
      </c>
      <c r="M10" s="16">
        <v>0</v>
      </c>
      <c r="N10" s="16">
        <v>1</v>
      </c>
      <c r="O10" s="16">
        <v>1</v>
      </c>
      <c r="P10" s="13">
        <f t="shared" si="0"/>
        <v>60</v>
      </c>
      <c r="Q10" s="16">
        <v>3</v>
      </c>
      <c r="R10" s="16">
        <v>0</v>
      </c>
      <c r="S10" s="16">
        <v>0</v>
      </c>
      <c r="T10" s="14">
        <f t="shared" si="1"/>
        <v>54</v>
      </c>
    </row>
    <row r="11" spans="1:20" ht="17.25">
      <c r="A11" s="19"/>
      <c r="B11" s="13"/>
      <c r="C11" s="15" t="s">
        <v>29</v>
      </c>
      <c r="D11" s="16">
        <v>102</v>
      </c>
      <c r="E11" s="16">
        <v>25</v>
      </c>
      <c r="F11" s="16">
        <v>84</v>
      </c>
      <c r="G11" s="16">
        <v>19</v>
      </c>
      <c r="H11" s="16">
        <v>19</v>
      </c>
      <c r="I11" s="16">
        <v>26</v>
      </c>
      <c r="J11" s="16">
        <v>45</v>
      </c>
      <c r="K11" s="16">
        <v>25</v>
      </c>
      <c r="L11" s="16">
        <v>16</v>
      </c>
      <c r="M11" s="16">
        <v>26</v>
      </c>
      <c r="N11" s="16">
        <v>114</v>
      </c>
      <c r="O11" s="16">
        <v>19</v>
      </c>
      <c r="P11" s="13">
        <f t="shared" si="0"/>
        <v>520</v>
      </c>
      <c r="Q11" s="16">
        <v>21</v>
      </c>
      <c r="R11" s="16">
        <v>19</v>
      </c>
      <c r="S11" s="16">
        <v>82</v>
      </c>
      <c r="T11" s="14">
        <f t="shared" si="1"/>
        <v>431</v>
      </c>
    </row>
    <row r="12" spans="1:20" ht="17.25">
      <c r="A12" s="11" t="s">
        <v>30</v>
      </c>
      <c r="B12" s="13"/>
      <c r="C12" s="15" t="s">
        <v>31</v>
      </c>
      <c r="D12" s="13">
        <v>114</v>
      </c>
      <c r="E12" s="13">
        <v>139</v>
      </c>
      <c r="F12" s="13">
        <v>173</v>
      </c>
      <c r="G12" s="13">
        <v>154</v>
      </c>
      <c r="H12" s="13">
        <v>134</v>
      </c>
      <c r="I12" s="13">
        <v>198</v>
      </c>
      <c r="J12" s="13">
        <v>206</v>
      </c>
      <c r="K12" s="13">
        <v>132</v>
      </c>
      <c r="L12" s="13">
        <v>184</v>
      </c>
      <c r="M12" s="13">
        <v>156</v>
      </c>
      <c r="N12" s="13">
        <v>156</v>
      </c>
      <c r="O12" s="13">
        <v>172</v>
      </c>
      <c r="P12" s="13">
        <f t="shared" si="0"/>
        <v>1918</v>
      </c>
      <c r="Q12" s="13">
        <v>142</v>
      </c>
      <c r="R12" s="13">
        <v>121</v>
      </c>
      <c r="S12" s="13">
        <v>169</v>
      </c>
      <c r="T12" s="14">
        <f t="shared" si="1"/>
        <v>1924</v>
      </c>
    </row>
    <row r="13" spans="1:20" ht="17.25">
      <c r="A13" s="19"/>
      <c r="B13" s="13"/>
      <c r="C13" s="15" t="s">
        <v>32</v>
      </c>
      <c r="D13" s="13">
        <v>132</v>
      </c>
      <c r="E13" s="13">
        <v>36</v>
      </c>
      <c r="F13" s="13">
        <v>46</v>
      </c>
      <c r="G13" s="13">
        <v>90</v>
      </c>
      <c r="H13" s="13">
        <v>33</v>
      </c>
      <c r="I13" s="13">
        <v>49</v>
      </c>
      <c r="J13" s="13">
        <v>131</v>
      </c>
      <c r="K13" s="13">
        <v>79</v>
      </c>
      <c r="L13" s="13">
        <v>37</v>
      </c>
      <c r="M13" s="13">
        <v>85</v>
      </c>
      <c r="N13" s="13">
        <v>120</v>
      </c>
      <c r="O13" s="13">
        <v>51</v>
      </c>
      <c r="P13" s="13">
        <f t="shared" si="0"/>
        <v>889</v>
      </c>
      <c r="Q13" s="13">
        <v>40</v>
      </c>
      <c r="R13" s="13">
        <v>105</v>
      </c>
      <c r="S13" s="13">
        <v>88</v>
      </c>
      <c r="T13" s="14">
        <f t="shared" si="1"/>
        <v>908</v>
      </c>
    </row>
    <row r="14" spans="1:20" ht="17.25">
      <c r="A14" s="19"/>
      <c r="B14" s="20"/>
      <c r="C14" s="21" t="s">
        <v>33</v>
      </c>
      <c r="D14" s="16">
        <v>0</v>
      </c>
      <c r="E14" s="16">
        <v>0</v>
      </c>
      <c r="F14" s="16">
        <v>3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4</v>
      </c>
      <c r="M14" s="16">
        <v>0</v>
      </c>
      <c r="N14" s="16">
        <v>0</v>
      </c>
      <c r="O14" s="16">
        <v>0</v>
      </c>
      <c r="P14" s="13">
        <f t="shared" si="0"/>
        <v>7</v>
      </c>
      <c r="Q14" s="16">
        <v>0</v>
      </c>
      <c r="R14" s="16">
        <v>0</v>
      </c>
      <c r="S14" s="16">
        <v>0</v>
      </c>
      <c r="T14" s="14">
        <f t="shared" si="1"/>
        <v>4</v>
      </c>
    </row>
    <row r="15" spans="1:20" ht="17.25">
      <c r="A15" s="19"/>
      <c r="B15" s="20"/>
      <c r="C15" s="21" t="s">
        <v>57</v>
      </c>
      <c r="D15" s="16">
        <v>23</v>
      </c>
      <c r="E15" s="16">
        <v>23</v>
      </c>
      <c r="F15" s="16">
        <v>29</v>
      </c>
      <c r="G15" s="16">
        <v>14</v>
      </c>
      <c r="H15" s="16">
        <v>23</v>
      </c>
      <c r="I15" s="16">
        <v>22</v>
      </c>
      <c r="J15" s="16">
        <v>48</v>
      </c>
      <c r="K15" s="16">
        <v>9</v>
      </c>
      <c r="L15" s="16">
        <v>15</v>
      </c>
      <c r="M15" s="16">
        <v>16</v>
      </c>
      <c r="N15" s="16">
        <v>19</v>
      </c>
      <c r="O15" s="16">
        <v>19</v>
      </c>
      <c r="P15" s="13">
        <f t="shared" si="0"/>
        <v>260</v>
      </c>
      <c r="Q15" s="16">
        <v>13</v>
      </c>
      <c r="R15" s="16">
        <v>15</v>
      </c>
      <c r="S15" s="16">
        <v>12</v>
      </c>
      <c r="T15" s="14">
        <f t="shared" si="1"/>
        <v>225</v>
      </c>
    </row>
    <row r="16" spans="1:20" ht="17.25">
      <c r="A16" s="19"/>
      <c r="B16" s="20"/>
      <c r="C16" s="21" t="s">
        <v>56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3">
        <f t="shared" si="0"/>
        <v>0</v>
      </c>
      <c r="Q16" s="16">
        <v>0</v>
      </c>
      <c r="R16" s="16">
        <v>0</v>
      </c>
      <c r="S16" s="16">
        <v>0</v>
      </c>
      <c r="T16" s="14">
        <f t="shared" si="1"/>
        <v>0</v>
      </c>
    </row>
    <row r="17" spans="1:20" ht="17.25">
      <c r="A17" s="19"/>
      <c r="B17" s="20"/>
      <c r="C17" s="21" t="s">
        <v>34</v>
      </c>
      <c r="D17" s="16">
        <v>109</v>
      </c>
      <c r="E17" s="16">
        <v>13</v>
      </c>
      <c r="F17" s="16">
        <v>14</v>
      </c>
      <c r="G17" s="16">
        <v>76</v>
      </c>
      <c r="H17" s="16">
        <v>10</v>
      </c>
      <c r="I17" s="16">
        <v>27</v>
      </c>
      <c r="J17" s="16">
        <v>83</v>
      </c>
      <c r="K17" s="16">
        <v>70</v>
      </c>
      <c r="L17" s="16">
        <v>18</v>
      </c>
      <c r="M17" s="16">
        <v>69</v>
      </c>
      <c r="N17" s="16">
        <v>101</v>
      </c>
      <c r="O17" s="16">
        <v>32</v>
      </c>
      <c r="P17" s="13">
        <f t="shared" si="0"/>
        <v>622</v>
      </c>
      <c r="Q17" s="16">
        <v>27</v>
      </c>
      <c r="R17" s="16">
        <v>90</v>
      </c>
      <c r="S17" s="16">
        <v>76</v>
      </c>
      <c r="T17" s="14">
        <f t="shared" si="1"/>
        <v>679</v>
      </c>
    </row>
    <row r="18" spans="1:20" ht="17.25">
      <c r="A18" s="32" t="s">
        <v>35</v>
      </c>
      <c r="B18" s="13"/>
      <c r="C18" s="15" t="s">
        <v>36</v>
      </c>
      <c r="D18" s="13">
        <v>98</v>
      </c>
      <c r="E18" s="13">
        <v>151</v>
      </c>
      <c r="F18" s="13">
        <v>126</v>
      </c>
      <c r="G18" s="13">
        <v>128</v>
      </c>
      <c r="H18" s="13">
        <v>115</v>
      </c>
      <c r="I18" s="13">
        <v>158</v>
      </c>
      <c r="J18" s="13">
        <v>220</v>
      </c>
      <c r="K18" s="13">
        <v>143</v>
      </c>
      <c r="L18" s="13">
        <v>149</v>
      </c>
      <c r="M18" s="13">
        <v>153</v>
      </c>
      <c r="N18" s="13">
        <v>135</v>
      </c>
      <c r="O18" s="13">
        <v>156</v>
      </c>
      <c r="P18" s="13">
        <f t="shared" si="0"/>
        <v>1732</v>
      </c>
      <c r="Q18" s="13">
        <v>117</v>
      </c>
      <c r="R18" s="13">
        <v>111</v>
      </c>
      <c r="S18" s="13">
        <v>149</v>
      </c>
      <c r="T18" s="14">
        <f t="shared" si="1"/>
        <v>1734</v>
      </c>
    </row>
    <row r="19" spans="1:20" ht="17.25">
      <c r="A19" s="33"/>
      <c r="B19" s="13"/>
      <c r="C19" s="15" t="s">
        <v>37</v>
      </c>
      <c r="D19" s="13">
        <v>148</v>
      </c>
      <c r="E19" s="13">
        <v>24</v>
      </c>
      <c r="F19" s="13">
        <v>93</v>
      </c>
      <c r="G19" s="13">
        <v>116</v>
      </c>
      <c r="H19" s="13">
        <v>52</v>
      </c>
      <c r="I19" s="13">
        <v>89</v>
      </c>
      <c r="J19" s="13">
        <v>117</v>
      </c>
      <c r="K19" s="13">
        <v>68</v>
      </c>
      <c r="L19" s="13">
        <v>72</v>
      </c>
      <c r="M19" s="13">
        <v>88</v>
      </c>
      <c r="N19" s="13">
        <v>141</v>
      </c>
      <c r="O19" s="13">
        <v>67</v>
      </c>
      <c r="P19" s="13">
        <f t="shared" si="0"/>
        <v>1075</v>
      </c>
      <c r="Q19" s="13">
        <v>65</v>
      </c>
      <c r="R19" s="13">
        <v>115</v>
      </c>
      <c r="S19" s="13">
        <v>108</v>
      </c>
      <c r="T19" s="14">
        <f t="shared" si="1"/>
        <v>1098</v>
      </c>
    </row>
    <row r="20" spans="1:20" ht="17.25">
      <c r="A20" s="33"/>
      <c r="B20" s="20"/>
      <c r="C20" s="21" t="s">
        <v>38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3">
        <f t="shared" si="0"/>
        <v>0</v>
      </c>
      <c r="Q20" s="16">
        <v>0</v>
      </c>
      <c r="R20" s="16">
        <v>0</v>
      </c>
      <c r="S20" s="16">
        <v>0</v>
      </c>
      <c r="T20" s="14">
        <f t="shared" si="1"/>
        <v>0</v>
      </c>
    </row>
    <row r="21" spans="1:20" ht="17.25">
      <c r="A21" s="33"/>
      <c r="B21" s="20"/>
      <c r="C21" s="21" t="s">
        <v>39</v>
      </c>
      <c r="D21" s="16">
        <v>81</v>
      </c>
      <c r="E21" s="16">
        <v>0</v>
      </c>
      <c r="F21" s="16">
        <v>60</v>
      </c>
      <c r="G21" s="16">
        <v>42</v>
      </c>
      <c r="H21" s="16">
        <v>3</v>
      </c>
      <c r="I21" s="16">
        <v>15</v>
      </c>
      <c r="J21" s="16">
        <v>0</v>
      </c>
      <c r="K21" s="16">
        <v>46</v>
      </c>
      <c r="L21" s="16">
        <v>0</v>
      </c>
      <c r="M21" s="16">
        <v>31</v>
      </c>
      <c r="N21" s="16">
        <v>83</v>
      </c>
      <c r="O21" s="16">
        <v>0</v>
      </c>
      <c r="P21" s="13">
        <f t="shared" si="0"/>
        <v>361</v>
      </c>
      <c r="Q21" s="16">
        <v>1</v>
      </c>
      <c r="R21" s="16">
        <v>1</v>
      </c>
      <c r="S21" s="16">
        <v>63</v>
      </c>
      <c r="T21" s="14">
        <f t="shared" si="1"/>
        <v>285</v>
      </c>
    </row>
    <row r="22" spans="1:20" ht="17.25">
      <c r="A22" s="33"/>
      <c r="B22" s="20"/>
      <c r="C22" s="21" t="s">
        <v>40</v>
      </c>
      <c r="D22" s="16">
        <v>66</v>
      </c>
      <c r="E22" s="16">
        <v>24</v>
      </c>
      <c r="F22" s="16">
        <v>33</v>
      </c>
      <c r="G22" s="16">
        <v>74</v>
      </c>
      <c r="H22" s="16">
        <v>49</v>
      </c>
      <c r="I22" s="16">
        <v>74</v>
      </c>
      <c r="J22" s="16">
        <v>117</v>
      </c>
      <c r="K22" s="16">
        <v>22</v>
      </c>
      <c r="L22" s="16">
        <v>72</v>
      </c>
      <c r="M22" s="16">
        <v>57</v>
      </c>
      <c r="N22" s="16">
        <v>58</v>
      </c>
      <c r="O22" s="16">
        <v>67</v>
      </c>
      <c r="P22" s="13">
        <f t="shared" si="0"/>
        <v>713</v>
      </c>
      <c r="Q22" s="16">
        <v>64</v>
      </c>
      <c r="R22" s="16">
        <v>114</v>
      </c>
      <c r="S22" s="16">
        <v>45</v>
      </c>
      <c r="T22" s="14">
        <f t="shared" si="1"/>
        <v>813</v>
      </c>
    </row>
    <row r="23" spans="1:20" ht="17.25">
      <c r="A23" s="33"/>
      <c r="B23" s="20"/>
      <c r="C23" s="21" t="s">
        <v>41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3">
        <f t="shared" si="0"/>
        <v>1</v>
      </c>
      <c r="Q23" s="16">
        <v>0</v>
      </c>
      <c r="R23" s="16">
        <v>0</v>
      </c>
      <c r="S23" s="16">
        <v>0</v>
      </c>
      <c r="T23" s="14">
        <f t="shared" si="1"/>
        <v>0</v>
      </c>
    </row>
    <row r="24" spans="1:20" ht="17.25">
      <c r="A24" s="34"/>
      <c r="B24" s="20"/>
      <c r="C24" s="21" t="s">
        <v>34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3">
        <f t="shared" si="0"/>
        <v>0</v>
      </c>
      <c r="Q24" s="16">
        <v>0</v>
      </c>
      <c r="R24" s="16">
        <v>0</v>
      </c>
      <c r="S24" s="16">
        <v>0</v>
      </c>
      <c r="T24" s="14">
        <f t="shared" si="1"/>
        <v>0</v>
      </c>
    </row>
    <row r="25" spans="1:20" ht="17.25">
      <c r="A25" s="11" t="s">
        <v>42</v>
      </c>
      <c r="B25" s="13"/>
      <c r="C25" s="15" t="s">
        <v>43</v>
      </c>
      <c r="D25" s="16">
        <v>181</v>
      </c>
      <c r="E25" s="16">
        <v>128</v>
      </c>
      <c r="F25" s="16">
        <v>192</v>
      </c>
      <c r="G25" s="16">
        <v>181</v>
      </c>
      <c r="H25" s="16">
        <v>130</v>
      </c>
      <c r="I25" s="16">
        <v>177</v>
      </c>
      <c r="J25" s="16">
        <v>229</v>
      </c>
      <c r="K25" s="16">
        <v>182</v>
      </c>
      <c r="L25" s="16">
        <v>186</v>
      </c>
      <c r="M25" s="16">
        <v>195</v>
      </c>
      <c r="N25" s="16">
        <v>231</v>
      </c>
      <c r="O25" s="16">
        <v>149</v>
      </c>
      <c r="P25" s="13">
        <f t="shared" si="0"/>
        <v>2161</v>
      </c>
      <c r="Q25" s="16">
        <v>144</v>
      </c>
      <c r="R25" s="16">
        <v>195</v>
      </c>
      <c r="S25" s="16">
        <v>189</v>
      </c>
      <c r="T25" s="14">
        <f t="shared" si="1"/>
        <v>2188</v>
      </c>
    </row>
    <row r="26" spans="1:20" ht="17.25">
      <c r="A26" s="19"/>
      <c r="B26" s="13"/>
      <c r="C26" s="15" t="s">
        <v>44</v>
      </c>
      <c r="D26" s="16">
        <v>62</v>
      </c>
      <c r="E26" s="16">
        <v>24</v>
      </c>
      <c r="F26" s="16">
        <v>20</v>
      </c>
      <c r="G26" s="16">
        <v>54</v>
      </c>
      <c r="H26" s="16">
        <v>35</v>
      </c>
      <c r="I26" s="16">
        <v>60</v>
      </c>
      <c r="J26" s="16">
        <v>105</v>
      </c>
      <c r="K26" s="16">
        <v>22</v>
      </c>
      <c r="L26" s="16">
        <v>33</v>
      </c>
      <c r="M26" s="16">
        <v>37</v>
      </c>
      <c r="N26" s="16">
        <v>41</v>
      </c>
      <c r="O26" s="16">
        <v>66</v>
      </c>
      <c r="P26" s="13">
        <f t="shared" si="0"/>
        <v>559</v>
      </c>
      <c r="Q26" s="16">
        <v>24</v>
      </c>
      <c r="R26" s="16">
        <v>26</v>
      </c>
      <c r="S26" s="16">
        <v>35</v>
      </c>
      <c r="T26" s="14">
        <f t="shared" si="1"/>
        <v>538</v>
      </c>
    </row>
    <row r="27" spans="1:20" ht="17.25">
      <c r="A27" s="19"/>
      <c r="B27" s="13"/>
      <c r="C27" s="15" t="s">
        <v>45</v>
      </c>
      <c r="D27" s="16">
        <v>3</v>
      </c>
      <c r="E27" s="16">
        <v>23</v>
      </c>
      <c r="F27" s="16">
        <v>7</v>
      </c>
      <c r="G27" s="16">
        <v>9</v>
      </c>
      <c r="H27" s="16">
        <v>2</v>
      </c>
      <c r="I27" s="16">
        <v>10</v>
      </c>
      <c r="J27" s="16">
        <v>3</v>
      </c>
      <c r="K27" s="16">
        <v>7</v>
      </c>
      <c r="L27" s="16">
        <v>2</v>
      </c>
      <c r="M27" s="16">
        <v>9</v>
      </c>
      <c r="N27" s="16">
        <v>4</v>
      </c>
      <c r="O27" s="16">
        <v>8</v>
      </c>
      <c r="P27" s="13">
        <f t="shared" si="0"/>
        <v>87</v>
      </c>
      <c r="Q27" s="16">
        <v>14</v>
      </c>
      <c r="R27" s="16">
        <v>5</v>
      </c>
      <c r="S27" s="16">
        <v>33</v>
      </c>
      <c r="T27" s="14">
        <f t="shared" si="1"/>
        <v>106</v>
      </c>
    </row>
    <row r="28" spans="1:20" ht="17.25">
      <c r="A28" s="11" t="s">
        <v>46</v>
      </c>
      <c r="B28" s="13"/>
      <c r="C28" s="15" t="s">
        <v>47</v>
      </c>
      <c r="D28" s="16">
        <v>121</v>
      </c>
      <c r="E28" s="16">
        <v>133</v>
      </c>
      <c r="F28" s="16">
        <v>131</v>
      </c>
      <c r="G28" s="16">
        <v>151</v>
      </c>
      <c r="H28" s="16">
        <v>135</v>
      </c>
      <c r="I28" s="16">
        <v>163</v>
      </c>
      <c r="J28" s="16">
        <v>265</v>
      </c>
      <c r="K28" s="16">
        <v>155</v>
      </c>
      <c r="L28" s="16">
        <v>165</v>
      </c>
      <c r="M28" s="16">
        <v>171</v>
      </c>
      <c r="N28" s="16">
        <v>161</v>
      </c>
      <c r="O28" s="16">
        <v>158</v>
      </c>
      <c r="P28" s="13">
        <f t="shared" si="0"/>
        <v>1909</v>
      </c>
      <c r="Q28" s="16">
        <v>126</v>
      </c>
      <c r="R28" s="16">
        <v>121</v>
      </c>
      <c r="S28" s="16">
        <v>124</v>
      </c>
      <c r="T28" s="14">
        <f t="shared" si="1"/>
        <v>1895</v>
      </c>
    </row>
    <row r="29" spans="1:20" ht="17.25">
      <c r="A29" s="19"/>
      <c r="B29" s="13"/>
      <c r="C29" s="15" t="s">
        <v>48</v>
      </c>
      <c r="D29" s="16">
        <v>44</v>
      </c>
      <c r="E29" s="16">
        <v>42</v>
      </c>
      <c r="F29" s="16">
        <v>28</v>
      </c>
      <c r="G29" s="16">
        <v>22</v>
      </c>
      <c r="H29" s="16">
        <v>12</v>
      </c>
      <c r="I29" s="16">
        <v>18</v>
      </c>
      <c r="J29" s="16">
        <v>35</v>
      </c>
      <c r="K29" s="16">
        <v>0</v>
      </c>
      <c r="L29" s="16">
        <v>50</v>
      </c>
      <c r="M29" s="16">
        <v>16</v>
      </c>
      <c r="N29" s="16">
        <v>6</v>
      </c>
      <c r="O29" s="16">
        <v>49</v>
      </c>
      <c r="P29" s="13">
        <f t="shared" si="0"/>
        <v>322</v>
      </c>
      <c r="Q29" s="16">
        <v>26</v>
      </c>
      <c r="R29" s="16">
        <v>4</v>
      </c>
      <c r="S29" s="16">
        <v>70</v>
      </c>
      <c r="T29" s="14">
        <f t="shared" si="1"/>
        <v>308</v>
      </c>
    </row>
    <row r="30" spans="1:20" ht="18" thickBot="1">
      <c r="A30" s="22"/>
      <c r="B30" s="23"/>
      <c r="C30" s="24" t="s">
        <v>49</v>
      </c>
      <c r="D30" s="25">
        <v>81</v>
      </c>
      <c r="E30" s="25">
        <v>0</v>
      </c>
      <c r="F30" s="25">
        <v>60</v>
      </c>
      <c r="G30" s="25">
        <v>71</v>
      </c>
      <c r="H30" s="25">
        <v>20</v>
      </c>
      <c r="I30" s="25">
        <v>66</v>
      </c>
      <c r="J30" s="25">
        <v>37</v>
      </c>
      <c r="K30" s="25">
        <v>56</v>
      </c>
      <c r="L30" s="25">
        <v>6</v>
      </c>
      <c r="M30" s="25">
        <v>54</v>
      </c>
      <c r="N30" s="25">
        <v>109</v>
      </c>
      <c r="O30" s="25">
        <v>16</v>
      </c>
      <c r="P30" s="23">
        <f t="shared" si="0"/>
        <v>576</v>
      </c>
      <c r="Q30" s="25">
        <v>30</v>
      </c>
      <c r="R30" s="25">
        <v>101</v>
      </c>
      <c r="S30" s="25">
        <v>63</v>
      </c>
      <c r="T30" s="26">
        <f t="shared" si="1"/>
        <v>629</v>
      </c>
    </row>
    <row r="31" spans="1:20" ht="17.25">
      <c r="A31" s="27" t="s">
        <v>50</v>
      </c>
      <c r="B31" s="10"/>
      <c r="C31" s="10"/>
      <c r="D31" s="10">
        <v>210</v>
      </c>
      <c r="E31" s="10">
        <v>125</v>
      </c>
      <c r="F31" s="10">
        <v>215</v>
      </c>
      <c r="G31" s="10">
        <v>146</v>
      </c>
      <c r="H31" s="10">
        <v>165</v>
      </c>
      <c r="I31" s="10">
        <v>225</v>
      </c>
      <c r="J31" s="10">
        <v>257</v>
      </c>
      <c r="K31" s="10">
        <v>192</v>
      </c>
      <c r="L31" s="10">
        <v>323</v>
      </c>
      <c r="M31" s="10">
        <v>237</v>
      </c>
      <c r="N31" s="10">
        <v>316</v>
      </c>
      <c r="O31" s="10">
        <v>269</v>
      </c>
      <c r="P31" s="10">
        <f>SUM(D31:O31)</f>
        <v>2680</v>
      </c>
      <c r="Q31" s="10">
        <v>246</v>
      </c>
      <c r="R31" s="10">
        <v>175</v>
      </c>
      <c r="S31" s="10">
        <v>219</v>
      </c>
      <c r="T31" s="10">
        <f>SUM(G31:O31)+SUM(Q31:S31)</f>
        <v>2770</v>
      </c>
    </row>
    <row r="32" spans="3:20" ht="17.25">
      <c r="C32" s="28" t="s">
        <v>19</v>
      </c>
      <c r="D32" s="17">
        <f>D5/D31</f>
        <v>1.1714285714285715</v>
      </c>
      <c r="E32" s="17">
        <f>E5/E31</f>
        <v>1.4</v>
      </c>
      <c r="F32" s="17">
        <f>F5/F31</f>
        <v>1.0186046511627906</v>
      </c>
      <c r="G32" s="17">
        <f aca="true" t="shared" si="2" ref="G32:T32">G5/G31</f>
        <v>1.6712328767123288</v>
      </c>
      <c r="H32" s="17">
        <f t="shared" si="2"/>
        <v>1.0121212121212122</v>
      </c>
      <c r="I32" s="17">
        <f t="shared" si="2"/>
        <v>1.0977777777777777</v>
      </c>
      <c r="J32" s="17">
        <f t="shared" si="2"/>
        <v>1.311284046692607</v>
      </c>
      <c r="K32" s="17">
        <f t="shared" si="2"/>
        <v>1.0989583333333333</v>
      </c>
      <c r="L32" s="17">
        <f t="shared" si="2"/>
        <v>0.6842105263157895</v>
      </c>
      <c r="M32" s="17">
        <f t="shared" si="2"/>
        <v>1.0168776371308017</v>
      </c>
      <c r="N32" s="17">
        <f t="shared" si="2"/>
        <v>0.8734177215189873</v>
      </c>
      <c r="O32" s="17">
        <f t="shared" si="2"/>
        <v>0.828996282527881</v>
      </c>
      <c r="P32" s="17">
        <f t="shared" si="2"/>
        <v>1.0473880597014926</v>
      </c>
      <c r="Q32" s="17">
        <f t="shared" si="2"/>
        <v>0.7398373983739838</v>
      </c>
      <c r="R32" s="17">
        <f t="shared" si="2"/>
        <v>1.2914285714285714</v>
      </c>
      <c r="S32" s="17">
        <f t="shared" si="2"/>
        <v>1.17351598173516</v>
      </c>
      <c r="T32" s="17">
        <f t="shared" si="2"/>
        <v>1.0223826714801445</v>
      </c>
    </row>
    <row r="33" spans="3:20" ht="17.25">
      <c r="C33" s="28" t="s">
        <v>51</v>
      </c>
      <c r="D33" s="1">
        <f>D5-D31</f>
        <v>36</v>
      </c>
      <c r="E33" s="1">
        <f>E5-E31</f>
        <v>50</v>
      </c>
      <c r="F33" s="1">
        <f>F5-F31</f>
        <v>4</v>
      </c>
      <c r="G33" s="1">
        <f aca="true" t="shared" si="3" ref="G33:T33">G5-G31</f>
        <v>98</v>
      </c>
      <c r="H33" s="1">
        <f t="shared" si="3"/>
        <v>2</v>
      </c>
      <c r="I33" s="1">
        <f t="shared" si="3"/>
        <v>22</v>
      </c>
      <c r="J33" s="1">
        <f t="shared" si="3"/>
        <v>80</v>
      </c>
      <c r="K33" s="1">
        <f t="shared" si="3"/>
        <v>19</v>
      </c>
      <c r="L33" s="1">
        <f t="shared" si="3"/>
        <v>-102</v>
      </c>
      <c r="M33" s="1">
        <f t="shared" si="3"/>
        <v>4</v>
      </c>
      <c r="N33" s="1">
        <f t="shared" si="3"/>
        <v>-40</v>
      </c>
      <c r="O33" s="1">
        <f t="shared" si="3"/>
        <v>-46</v>
      </c>
      <c r="P33" s="1">
        <f t="shared" si="3"/>
        <v>127</v>
      </c>
      <c r="Q33" s="1">
        <f t="shared" si="3"/>
        <v>-64</v>
      </c>
      <c r="R33" s="1">
        <f t="shared" si="3"/>
        <v>51</v>
      </c>
      <c r="S33" s="1">
        <f t="shared" si="3"/>
        <v>38</v>
      </c>
      <c r="T33" s="1">
        <f t="shared" si="3"/>
        <v>62</v>
      </c>
    </row>
    <row r="34" spans="1:20" ht="17.25">
      <c r="A34" s="5" t="s">
        <v>52</v>
      </c>
      <c r="C34" s="5" t="s">
        <v>25</v>
      </c>
      <c r="D34" s="29">
        <f aca="true" t="shared" si="4" ref="D34:F37">D8/D38</f>
        <v>0.776</v>
      </c>
      <c r="E34" s="29">
        <f t="shared" si="4"/>
        <v>1.0686274509803921</v>
      </c>
      <c r="F34" s="29">
        <f t="shared" si="4"/>
        <v>0.9107142857142857</v>
      </c>
      <c r="G34" s="29">
        <f aca="true" t="shared" si="5" ref="G34:T34">G8/G38</f>
        <v>1.2190476190476192</v>
      </c>
      <c r="H34" s="29">
        <f t="shared" si="5"/>
        <v>1.0673076923076923</v>
      </c>
      <c r="I34" s="29">
        <f t="shared" si="5"/>
        <v>1.1512605042016806</v>
      </c>
      <c r="J34" s="29">
        <f t="shared" si="5"/>
        <v>1.5539568345323742</v>
      </c>
      <c r="K34" s="29">
        <f t="shared" si="5"/>
        <v>0.8366013071895425</v>
      </c>
      <c r="L34" s="29">
        <f t="shared" si="5"/>
        <v>0.8268156424581006</v>
      </c>
      <c r="M34" s="29">
        <f t="shared" si="5"/>
        <v>0.8695652173913043</v>
      </c>
      <c r="N34" s="29">
        <f t="shared" si="5"/>
        <v>0.8707482993197279</v>
      </c>
      <c r="O34" s="29">
        <f t="shared" si="5"/>
        <v>0.9703703703703703</v>
      </c>
      <c r="P34" s="29">
        <f t="shared" si="5"/>
        <v>0.9962049335863378</v>
      </c>
      <c r="Q34" s="29">
        <f t="shared" si="5"/>
        <v>1.0309278350515463</v>
      </c>
      <c r="R34" s="29">
        <f t="shared" si="5"/>
        <v>0.908256880733945</v>
      </c>
      <c r="S34" s="29">
        <f t="shared" si="5"/>
        <v>0.9803921568627451</v>
      </c>
      <c r="T34" s="29">
        <f t="shared" si="5"/>
        <v>1.0103225806451612</v>
      </c>
    </row>
    <row r="35" spans="3:20" ht="17.25">
      <c r="C35" s="5" t="s">
        <v>27</v>
      </c>
      <c r="D35" s="29">
        <f t="shared" si="4"/>
        <v>0.5633802816901409</v>
      </c>
      <c r="E35" s="29">
        <f t="shared" si="4"/>
        <v>2</v>
      </c>
      <c r="F35" s="29">
        <f t="shared" si="4"/>
        <v>0.3855421686746988</v>
      </c>
      <c r="G35" s="29">
        <f aca="true" t="shared" si="6" ref="G35:T35">G9/G39</f>
        <v>2.1153846153846154</v>
      </c>
      <c r="H35" s="29">
        <f t="shared" si="6"/>
        <v>0.7021276595744681</v>
      </c>
      <c r="I35" s="29">
        <f t="shared" si="6"/>
        <v>1.3333333333333333</v>
      </c>
      <c r="J35" s="29">
        <f t="shared" si="6"/>
        <v>0.8539325842696629</v>
      </c>
      <c r="K35" s="29">
        <f t="shared" si="6"/>
        <v>2.5454545454545454</v>
      </c>
      <c r="L35" s="29">
        <f t="shared" si="6"/>
        <v>0.4628099173553719</v>
      </c>
      <c r="M35" s="29">
        <f t="shared" si="6"/>
        <v>1.3392857142857142</v>
      </c>
      <c r="N35" s="29">
        <f t="shared" si="6"/>
        <v>0.28448275862068967</v>
      </c>
      <c r="O35" s="29">
        <f t="shared" si="6"/>
        <v>0.7272727272727273</v>
      </c>
      <c r="P35" s="29">
        <f t="shared" si="6"/>
        <v>0.8019680196801968</v>
      </c>
      <c r="Q35" s="29">
        <f t="shared" si="6"/>
        <v>1.45</v>
      </c>
      <c r="R35" s="29">
        <f t="shared" si="6"/>
        <v>2.7</v>
      </c>
      <c r="S35" s="29">
        <f t="shared" si="6"/>
        <v>2.34375</v>
      </c>
      <c r="T35" s="29">
        <f t="shared" si="6"/>
        <v>1.0399467376830893</v>
      </c>
    </row>
    <row r="36" spans="3:20" ht="17.25">
      <c r="C36" s="5" t="s">
        <v>28</v>
      </c>
      <c r="D36" s="29">
        <f t="shared" si="4"/>
        <v>3.5</v>
      </c>
      <c r="E36" s="35" t="s">
        <v>58</v>
      </c>
      <c r="F36" s="35" t="s">
        <v>58</v>
      </c>
      <c r="G36" s="35" t="s">
        <v>58</v>
      </c>
      <c r="H36" s="35" t="s">
        <v>58</v>
      </c>
      <c r="I36" s="29">
        <f>I10/I40</f>
        <v>0</v>
      </c>
      <c r="J36" s="35" t="s">
        <v>58</v>
      </c>
      <c r="K36" s="35" t="s">
        <v>58</v>
      </c>
      <c r="L36" s="35" t="s">
        <v>58</v>
      </c>
      <c r="M36" s="29">
        <f aca="true" t="shared" si="7" ref="M36:T36">M10/M40</f>
        <v>0</v>
      </c>
      <c r="N36" s="29">
        <f t="shared" si="7"/>
        <v>0.03125</v>
      </c>
      <c r="O36" s="29">
        <f t="shared" si="7"/>
        <v>0.2</v>
      </c>
      <c r="P36" s="29">
        <f t="shared" si="7"/>
        <v>1.1764705882352942</v>
      </c>
      <c r="Q36" s="29">
        <f t="shared" si="7"/>
        <v>0.42857142857142855</v>
      </c>
      <c r="R36" s="29">
        <f t="shared" si="7"/>
        <v>0</v>
      </c>
      <c r="S36" s="29">
        <f t="shared" si="7"/>
        <v>0</v>
      </c>
      <c r="T36" s="29">
        <f t="shared" si="7"/>
        <v>0.9310344827586207</v>
      </c>
    </row>
    <row r="37" spans="3:20" ht="17.25">
      <c r="C37" s="5" t="s">
        <v>29</v>
      </c>
      <c r="D37" s="29">
        <f t="shared" si="4"/>
        <v>8.5</v>
      </c>
      <c r="E37" s="29">
        <f t="shared" si="4"/>
        <v>8.333333333333334</v>
      </c>
      <c r="F37" s="29">
        <f t="shared" si="4"/>
        <v>4.2</v>
      </c>
      <c r="G37" s="29">
        <f aca="true" t="shared" si="8" ref="G37:T37">G11/G41</f>
        <v>1.2666666666666666</v>
      </c>
      <c r="H37" s="29">
        <f t="shared" si="8"/>
        <v>1.3571428571428572</v>
      </c>
      <c r="I37" s="29">
        <f t="shared" si="8"/>
        <v>0.7222222222222222</v>
      </c>
      <c r="J37" s="29">
        <f t="shared" si="8"/>
        <v>1.5517241379310345</v>
      </c>
      <c r="K37" s="29">
        <f t="shared" si="8"/>
        <v>1.4705882352941178</v>
      </c>
      <c r="L37" s="29">
        <f t="shared" si="8"/>
        <v>0.6956521739130435</v>
      </c>
      <c r="M37" s="29">
        <f t="shared" si="8"/>
        <v>1.7333333333333334</v>
      </c>
      <c r="N37" s="29">
        <f t="shared" si="8"/>
        <v>5.428571428571429</v>
      </c>
      <c r="O37" s="29">
        <f t="shared" si="8"/>
        <v>0.6333333333333333</v>
      </c>
      <c r="P37" s="29">
        <f t="shared" si="8"/>
        <v>2.2127659574468086</v>
      </c>
      <c r="Q37" s="29">
        <f t="shared" si="8"/>
        <v>0.20588235294117646</v>
      </c>
      <c r="R37" s="29">
        <f t="shared" si="8"/>
        <v>0.76</v>
      </c>
      <c r="S37" s="29">
        <f t="shared" si="8"/>
        <v>0.9761904761904762</v>
      </c>
      <c r="T37" s="29">
        <f t="shared" si="8"/>
        <v>1.048661800486618</v>
      </c>
    </row>
    <row r="38" spans="1:20" ht="17.25">
      <c r="A38" s="5" t="s">
        <v>53</v>
      </c>
      <c r="C38" s="5" t="s">
        <v>25</v>
      </c>
      <c r="D38" s="30">
        <v>125</v>
      </c>
      <c r="E38" s="30">
        <v>102</v>
      </c>
      <c r="F38" s="30">
        <v>112</v>
      </c>
      <c r="G38" s="30">
        <v>105</v>
      </c>
      <c r="H38" s="30">
        <v>104</v>
      </c>
      <c r="I38" s="30">
        <v>119</v>
      </c>
      <c r="J38" s="30">
        <v>139</v>
      </c>
      <c r="K38" s="10">
        <v>153</v>
      </c>
      <c r="L38" s="30">
        <v>179</v>
      </c>
      <c r="M38" s="30">
        <v>161</v>
      </c>
      <c r="N38" s="30">
        <v>147</v>
      </c>
      <c r="O38" s="30">
        <v>135</v>
      </c>
      <c r="P38" s="10">
        <f>SUM(D38:O38)</f>
        <v>1581</v>
      </c>
      <c r="Q38" s="30">
        <v>97</v>
      </c>
      <c r="R38" s="30">
        <v>109</v>
      </c>
      <c r="S38" s="30">
        <v>102</v>
      </c>
      <c r="T38" s="10">
        <f>SUM(G38:O38)+SUM(Q38:S38)</f>
        <v>1550</v>
      </c>
    </row>
    <row r="39" spans="3:20" ht="17.25">
      <c r="C39" s="5" t="s">
        <v>27</v>
      </c>
      <c r="D39" s="30">
        <v>71</v>
      </c>
      <c r="E39" s="30">
        <v>20</v>
      </c>
      <c r="F39" s="30">
        <v>83</v>
      </c>
      <c r="G39" s="30">
        <v>26</v>
      </c>
      <c r="H39" s="30">
        <v>47</v>
      </c>
      <c r="I39" s="30">
        <v>63</v>
      </c>
      <c r="J39" s="30">
        <v>89</v>
      </c>
      <c r="K39" s="30">
        <v>22</v>
      </c>
      <c r="L39" s="30">
        <v>121</v>
      </c>
      <c r="M39" s="30">
        <v>56</v>
      </c>
      <c r="N39" s="30">
        <v>116</v>
      </c>
      <c r="O39" s="30">
        <v>99</v>
      </c>
      <c r="P39" s="10">
        <f>SUM(D39:O39)</f>
        <v>813</v>
      </c>
      <c r="Q39" s="30">
        <v>40</v>
      </c>
      <c r="R39" s="30">
        <v>40</v>
      </c>
      <c r="S39" s="30">
        <v>32</v>
      </c>
      <c r="T39" s="10">
        <f>SUM(G39:O39)+SUM(Q39:S39)</f>
        <v>751</v>
      </c>
    </row>
    <row r="40" spans="3:20" ht="17.25">
      <c r="C40" s="5" t="s">
        <v>28</v>
      </c>
      <c r="D40" s="30">
        <v>2</v>
      </c>
      <c r="E40" s="30">
        <v>0</v>
      </c>
      <c r="F40" s="30">
        <v>0</v>
      </c>
      <c r="G40" s="30">
        <v>0</v>
      </c>
      <c r="H40" s="30">
        <v>0</v>
      </c>
      <c r="I40" s="30">
        <v>7</v>
      </c>
      <c r="J40" s="30">
        <v>0</v>
      </c>
      <c r="K40" s="30">
        <v>0</v>
      </c>
      <c r="L40" s="30">
        <v>0</v>
      </c>
      <c r="M40" s="30">
        <v>5</v>
      </c>
      <c r="N40" s="30">
        <v>32</v>
      </c>
      <c r="O40" s="30">
        <v>5</v>
      </c>
      <c r="P40" s="10">
        <f>SUM(D40:O40)</f>
        <v>51</v>
      </c>
      <c r="Q40" s="30">
        <v>7</v>
      </c>
      <c r="R40" s="30">
        <v>1</v>
      </c>
      <c r="S40" s="30">
        <v>1</v>
      </c>
      <c r="T40" s="10">
        <f>SUM(G40:O40)+SUM(Q40:S40)</f>
        <v>58</v>
      </c>
    </row>
    <row r="41" spans="3:20" ht="17.25">
      <c r="C41" s="5" t="s">
        <v>29</v>
      </c>
      <c r="D41" s="30">
        <v>12</v>
      </c>
      <c r="E41" s="30">
        <v>3</v>
      </c>
      <c r="F41" s="30">
        <v>20</v>
      </c>
      <c r="G41" s="30">
        <v>15</v>
      </c>
      <c r="H41" s="30">
        <v>14</v>
      </c>
      <c r="I41" s="30">
        <v>36</v>
      </c>
      <c r="J41" s="30">
        <v>29</v>
      </c>
      <c r="K41" s="30">
        <v>17</v>
      </c>
      <c r="L41" s="30">
        <v>23</v>
      </c>
      <c r="M41" s="30">
        <v>15</v>
      </c>
      <c r="N41" s="30">
        <v>21</v>
      </c>
      <c r="O41" s="30">
        <v>30</v>
      </c>
      <c r="P41" s="10">
        <f>SUM(D41:O41)</f>
        <v>235</v>
      </c>
      <c r="Q41" s="30">
        <v>102</v>
      </c>
      <c r="R41" s="30">
        <v>25</v>
      </c>
      <c r="S41" s="30">
        <v>84</v>
      </c>
      <c r="T41" s="10">
        <f>SUM(G41:O41)+SUM(Q41:S41)</f>
        <v>411</v>
      </c>
    </row>
    <row r="42" spans="1:20" ht="17.25">
      <c r="A42" s="2"/>
      <c r="B42" s="2"/>
      <c r="C42" s="2"/>
      <c r="D42" s="31">
        <f>D5</f>
        <v>246</v>
      </c>
      <c r="E42" s="31">
        <f>E5</f>
        <v>175</v>
      </c>
      <c r="F42" s="31">
        <f>F5</f>
        <v>219</v>
      </c>
      <c r="G42" s="31">
        <f aca="true" t="shared" si="9" ref="G42:T42">G5</f>
        <v>244</v>
      </c>
      <c r="H42" s="31">
        <f t="shared" si="9"/>
        <v>167</v>
      </c>
      <c r="I42" s="31">
        <f t="shared" si="9"/>
        <v>247</v>
      </c>
      <c r="J42" s="31">
        <f t="shared" si="9"/>
        <v>337</v>
      </c>
      <c r="K42" s="31">
        <f t="shared" si="9"/>
        <v>211</v>
      </c>
      <c r="L42" s="31">
        <f t="shared" si="9"/>
        <v>221</v>
      </c>
      <c r="M42" s="31">
        <f t="shared" si="9"/>
        <v>241</v>
      </c>
      <c r="N42" s="31">
        <f t="shared" si="9"/>
        <v>276</v>
      </c>
      <c r="O42" s="31">
        <f t="shared" si="9"/>
        <v>223</v>
      </c>
      <c r="P42" s="31">
        <f t="shared" si="9"/>
        <v>2807</v>
      </c>
      <c r="Q42" s="31">
        <f t="shared" si="9"/>
        <v>182</v>
      </c>
      <c r="R42" s="31">
        <f t="shared" si="9"/>
        <v>226</v>
      </c>
      <c r="S42" s="31">
        <f t="shared" si="9"/>
        <v>257</v>
      </c>
      <c r="T42" s="31">
        <f t="shared" si="9"/>
        <v>2832</v>
      </c>
    </row>
    <row r="43" spans="3:20" ht="17.25">
      <c r="C43" s="5" t="s">
        <v>54</v>
      </c>
      <c r="D43" s="30">
        <v>3</v>
      </c>
      <c r="E43" s="30">
        <v>5</v>
      </c>
      <c r="F43" s="30">
        <v>13</v>
      </c>
      <c r="G43" s="30">
        <v>10</v>
      </c>
      <c r="H43" s="30">
        <v>9</v>
      </c>
      <c r="I43" s="30">
        <v>12</v>
      </c>
      <c r="J43" s="30">
        <v>20</v>
      </c>
      <c r="K43" s="30">
        <v>16</v>
      </c>
      <c r="L43" s="30">
        <v>22</v>
      </c>
      <c r="M43" s="30">
        <v>13</v>
      </c>
      <c r="N43" s="30">
        <v>15</v>
      </c>
      <c r="O43" s="30">
        <v>24</v>
      </c>
      <c r="P43" s="10">
        <f>SUM(D43:O43)</f>
        <v>162</v>
      </c>
      <c r="Q43" s="30">
        <v>23</v>
      </c>
      <c r="R43" s="30">
        <v>23</v>
      </c>
      <c r="S43" s="30">
        <v>29</v>
      </c>
      <c r="T43" s="10">
        <f>SUM(G43:O43)+SUM(Q43:S43)</f>
        <v>216</v>
      </c>
    </row>
    <row r="44" spans="3:20" ht="17.25">
      <c r="C44" s="5" t="s">
        <v>55</v>
      </c>
      <c r="D44" s="17">
        <f>D15/D43</f>
        <v>7.666666666666667</v>
      </c>
      <c r="E44" s="17">
        <f>E15/E43</f>
        <v>4.6</v>
      </c>
      <c r="F44" s="17">
        <f>F15/F43</f>
        <v>2.230769230769231</v>
      </c>
      <c r="G44" s="17">
        <f aca="true" t="shared" si="10" ref="G44:T44">G15/G43</f>
        <v>1.4</v>
      </c>
      <c r="H44" s="17">
        <f t="shared" si="10"/>
        <v>2.5555555555555554</v>
      </c>
      <c r="I44" s="17">
        <f t="shared" si="10"/>
        <v>1.8333333333333333</v>
      </c>
      <c r="J44" s="17">
        <f t="shared" si="10"/>
        <v>2.4</v>
      </c>
      <c r="K44" s="17">
        <f t="shared" si="10"/>
        <v>0.5625</v>
      </c>
      <c r="L44" s="17">
        <f t="shared" si="10"/>
        <v>0.6818181818181818</v>
      </c>
      <c r="M44" s="17">
        <f t="shared" si="10"/>
        <v>1.2307692307692308</v>
      </c>
      <c r="N44" s="17">
        <f t="shared" si="10"/>
        <v>1.2666666666666666</v>
      </c>
      <c r="O44" s="17">
        <f t="shared" si="10"/>
        <v>0.7916666666666666</v>
      </c>
      <c r="P44" s="17">
        <f t="shared" si="10"/>
        <v>1.6049382716049383</v>
      </c>
      <c r="Q44" s="17">
        <f t="shared" si="10"/>
        <v>0.5652173913043478</v>
      </c>
      <c r="R44" s="17">
        <f t="shared" si="10"/>
        <v>0.6521739130434783</v>
      </c>
      <c r="S44" s="17">
        <f t="shared" si="10"/>
        <v>0.41379310344827586</v>
      </c>
      <c r="T44" s="17">
        <f t="shared" si="10"/>
        <v>1.0416666666666667</v>
      </c>
    </row>
    <row r="53" spans="1:3" ht="17.25">
      <c r="A53" s="5" t="s">
        <v>1</v>
      </c>
      <c r="B53" s="5" t="s">
        <v>1</v>
      </c>
      <c r="C53" s="5" t="s">
        <v>1</v>
      </c>
    </row>
    <row r="70" spans="4:19" ht="17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  <c r="R70" s="3"/>
      <c r="S70" s="3"/>
    </row>
    <row r="72" spans="4:19" ht="17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  <c r="S72" s="3"/>
    </row>
    <row r="73" spans="4:19" ht="17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3"/>
      <c r="S73" s="3"/>
    </row>
    <row r="74" spans="4:19" ht="17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  <c r="S74" s="3"/>
    </row>
    <row r="75" spans="4:19" ht="17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</row>
    <row r="78" spans="4:19" ht="17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</row>
    <row r="79" spans="4:19" ht="17.2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</row>
    <row r="80" spans="4:19" ht="17.2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</row>
    <row r="81" spans="4:19" ht="17.2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</row>
    <row r="84" spans="4:19" ht="22.5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</row>
    <row r="85" spans="4:19" ht="17.2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</row>
    <row r="86" spans="4:19" ht="17.2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</row>
    <row r="87" spans="4:19" ht="17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</row>
    <row r="88" spans="4:19" ht="17.2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</row>
    <row r="89" spans="4:19" ht="17.2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</row>
    <row r="90" spans="4:19" ht="17.2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</row>
    <row r="91" spans="4:19" ht="17.2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</row>
    <row r="92" spans="4:19" ht="17.2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</row>
    <row r="93" spans="4:19" ht="17.2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</row>
    <row r="94" spans="4:19" ht="17.2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</row>
    <row r="98" spans="4:20" ht="17.2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4:20" ht="17.2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4:20" ht="17.2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4:20" ht="17.2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</sheetData>
  <sheetProtection/>
  <printOptions horizontalCentered="1"/>
  <pageMargins left="0.5" right="0.55" top="0.975" bottom="0.5" header="0.512" footer="0.512"/>
  <pageSetup fitToHeight="1" fitToWidth="1" horizontalDpi="400" verticalDpi="4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setup</cp:lastModifiedBy>
  <cp:lastPrinted>2012-05-08T04:51:02Z</cp:lastPrinted>
  <dcterms:created xsi:type="dcterms:W3CDTF">2001-05-04T06:49:05Z</dcterms:created>
  <dcterms:modified xsi:type="dcterms:W3CDTF">2012-08-10T00:20:52Z</dcterms:modified>
  <cp:category/>
  <cp:version/>
  <cp:contentType/>
  <cp:contentStatus/>
</cp:coreProperties>
</file>