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3kELV6Fcr+DhdbmjGZpHH+tSRVtWkdrPHij9gyGMWStajL77puyZ3+eruZFLIlW+1uvESZV2UyLRYSg3dNczw==" workbookSaltValue="TGglUbi7E7EqHaUaB+l4DQ==" workbookSpinCount="100000"/>
  <bookViews>
    <workbookView xWindow="0" yWindow="0" windowWidth="15360" windowHeight="7635"/>
  </bookViews>
  <sheets>
    <sheet name="法非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<sst xmlns="http://schemas.openxmlformats.org/spreadsheetml/2006/main" xmlns:r="http://schemas.openxmlformats.org/officeDocument/2006/relationships" count="111" uniqueCount="111">
  <si>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</si>
  <si>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</si>
  <si>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</si>
  <si>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</si>
  <si>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</si>
  <si>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</si>
  <si>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</si>
  <si>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</si>
  <si>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</si>
  <si>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</si>
  <si>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</si>
  <si>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</si>
  <si>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</si>
  <si>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</si>
  <si>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</si>
  <si>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</si>
  <si>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</si>
  <si>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</si>
  <si>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</si>
  <si>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</si>
  <si>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</si>
  <si>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</si>
  <si>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</si>
  <si>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</si>
  <si>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</si>
  <si>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普及率(％)</t>
  </si>
  <si>
    <t>①収益的収支比率(％)</t>
    <rPh sb="1" eb="4">
      <t>シュウエキテキ</t>
    </rPh>
    <phoneticPr fontId="1"/>
  </si>
  <si>
    <t>施設CD</t>
    <rPh sb="0" eb="2">
      <t>シセツ</t>
    </rPh>
    <phoneticPr fontId="1"/>
  </si>
  <si>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</si>
  <si>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</si>
  <si>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</si>
  <si>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</si>
  <si>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</si>
  <si>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</si>
  <si>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</si>
  <si>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</si>
  <si>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</si>
  <si>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</si>
  <si>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</si>
  <si>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</si>
  <si>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</si>
  <si>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t>
  </si>
  <si>
    <t>分析欄</t>
    <rPh sb="0" eb="2">
      <t>ブンセキ</t>
    </rPh>
    <rPh sb="2" eb="3">
      <t>ラン</t>
    </rPh>
    <phoneticPr fontId="1"/>
  </si>
  <si>
    <t>1. 経営の健全性・効率性について</t>
  </si>
  <si>
    <t>1④</t>
  </si>
  <si>
    <t>2. 老朽化の状況について</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</si>
  <si>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</si>
  <si>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</si>
  <si>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②累積欠損金比率(％)</t>
  </si>
  <si>
    <t>1①</t>
  </si>
  <si>
    <t>1②</t>
  </si>
  <si>
    <t>1③</t>
  </si>
  <si>
    <t>1⑥</t>
  </si>
  <si>
    <t>1⑦</t>
  </si>
  <si>
    <t>2②</t>
  </si>
  <si>
    <t>1. 経営の健全性・効率性</t>
    <rPh sb="3" eb="5">
      <t>ケイエイ</t>
    </rPh>
    <rPh sb="6" eb="9">
      <t>ケンゼンセイ</t>
    </rPh>
    <rPh sb="10" eb="12">
      <t>コウリツ</t>
    </rPh>
    <rPh sb="12" eb="13">
      <t>セイ</t>
    </rPh>
    <phoneticPr fontId="1"/>
  </si>
  <si>
    <t>2③</t>
  </si>
  <si>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</si>
  <si>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</si>
  <si>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</si>
  <si>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</si>
  <si>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</si>
  <si>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</si>
  <si>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</si>
  <si>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</si>
  <si>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</si>
  <si>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</si>
  <si>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</si>
  <si>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</si>
  <si>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</si>
  <si>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</si>
  <si>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</si>
  <si>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</si>
  <si>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</si>
  <si>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</si>
  <si>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</si>
  <si>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</si>
  <si>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</si>
  <si>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</si>
  <si>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</si>
  <si>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</si>
  <si>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</si>
  <si>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</si>
  <si>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</si>
  <si>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</si>
  <si>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</si>
  <si>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</si>
  <si>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</si>
  <si>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</si>
  <si>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</si>
  <si>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</si>
  <si>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</si>
  <si>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</si>
  <si>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</si>
  <si>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</si>
  <si>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</si>
  <si>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高知県　香美市</t>
  </si>
  <si>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</si>
  <si>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</si>
  <si>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</si>
  <si>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</si>
  <si>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</si>
  <si>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</si>
  <si>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</si>
  <si>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</si>
  <si>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</si>
  <si>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</si>
  <si>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</si>
  <si>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現状では管渠の耐用年数は超過していませんが、近年管渠周辺の路面陥没等の修繕が増加してきており、老朽化に対する対策が必要となっております。
　現在、平成26年度に策定した下水道総合地震対策計画に基づき、管渠等の耐震診断を実施しております。また、平成30年度・令和元年度にストックマネジメント計画（維持管理計画）の策定を実施し、計画的に更新・維持管理を行っていく予定です。</t>
  </si>
  <si>
    <t>　今後、修繕費などの維持管理費の増加や地震対策及び管渠の更新等が必要であることから、財政状況の見直し、財源の確保が急務となっています。そのため、維持管理費の節減及び水洗化率向上に一層取り組むとともに、下水道使用料の改定も行っていきます。</t>
  </si>
  <si>
    <r>
      <t>④企業債残高対事業規模比率については、H30の参照値である決算統計に誤りがあり、正しくは当該値が1078.80％→459.18％となります。地方債償還金は一般会計からの基準内繰入金も充てられているため、正しい値を他の類似団体と比較すると低い状況となっています。
⑤経費回収率は類似団体と比較して高い水準を維持しており、維持管理費用については下水道使用料収入で概ね賄えております。
⑥汚水処理原価は、県の流域下水道へ接続し、3市で処理場運営を行っていることから、単独で処理場を有する団体と比較すると、施設投資や維持管理費用が抑えられており、平均を下回っている状況です。
⑦</t>
    </r>
    <r>
      <rPr>
        <sz val="11"/>
        <color theme="1"/>
        <rFont val="ＭＳ ゴシック"/>
      </rPr>
      <t>処理施設を有していないため当該値はなしです。
⑧水洗化率は微増となっていますが、整備区域についても、接続可能戸数の少ない市街化調整区域の整備へと移行していることから、大幅な接続率の向上は難しい見込みとなっております。</t>
    </r>
  </si>
</sst>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4.e-002</c:v>
                </c:pt>
                <c:pt idx="1">
                  <c:v>0.11</c:v>
                </c:pt>
                <c:pt idx="2">
                  <c:v>0.15</c:v>
                </c:pt>
                <c:pt idx="3">
                  <c:v>0.16</c:v>
                </c:pt>
                <c:pt idx="4">
                  <c:v>0.13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54.44</c:v>
                </c:pt>
                <c:pt idx="1">
                  <c:v>54.67</c:v>
                </c:pt>
                <c:pt idx="2">
                  <c:v>53.51</c:v>
                </c:pt>
                <c:pt idx="3">
                  <c:v>53.5</c:v>
                </c:pt>
                <c:pt idx="4">
                  <c:v>52.58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76.8</c:v>
                </c:pt>
                <c:pt idx="1">
                  <c:v>79.349999999999994</c:v>
                </c:pt>
                <c:pt idx="2">
                  <c:v>81.77</c:v>
                </c:pt>
                <c:pt idx="3">
                  <c:v>83.12</c:v>
                </c:pt>
                <c:pt idx="4">
                  <c:v>86.66</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84.2</c:v>
                </c:pt>
                <c:pt idx="1">
                  <c:v>83.8</c:v>
                </c:pt>
                <c:pt idx="2">
                  <c:v>83.91</c:v>
                </c:pt>
                <c:pt idx="3">
                  <c:v>83.51</c:v>
                </c:pt>
                <c:pt idx="4">
                  <c:v>83.02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98.15</c:v>
                </c:pt>
                <c:pt idx="1">
                  <c:v>96.17</c:v>
                </c:pt>
                <c:pt idx="2">
                  <c:v>100.43</c:v>
                </c:pt>
                <c:pt idx="3">
                  <c:v>103.12</c:v>
                </c:pt>
                <c:pt idx="4">
                  <c:v>105.5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88" b="0.75000000000001088"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#N/A</c:v>
                </c:pt>
                <c:pt idx="1">
                  <c:v>#N/A</c:v>
                </c:pt>
                <c:pt idx="2">
                  <c:v>#N/A</c:v>
                </c:pt>
                <c:pt idx="3">
                  <c:v>#N/A</c:v>
                </c:pt>
                <c:pt idx="4">
                  <c:v>#N/A</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451.47</c:v>
                </c:pt>
                <c:pt idx="1">
                  <c:v>551.13</c:v>
                </c:pt>
                <c:pt idx="2">
                  <c:v>415.94</c:v>
                </c:pt>
                <c:pt idx="3">
                  <c:v>447.71</c:v>
                </c:pt>
                <c:pt idx="4">
                  <c:v>1078.8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1136.5</c:v>
                </c:pt>
                <c:pt idx="1">
                  <c:v>1118.56</c:v>
                </c:pt>
                <c:pt idx="2">
                  <c:v>1111.31</c:v>
                </c:pt>
                <c:pt idx="3">
                  <c:v>966.33</c:v>
                </c:pt>
                <c:pt idx="4">
                  <c:v>958.81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95.66</c:v>
                </c:pt>
                <c:pt idx="1">
                  <c:v>91.33</c:v>
                </c:pt>
                <c:pt idx="2">
                  <c:v>95.1</c:v>
                </c:pt>
                <c:pt idx="3">
                  <c:v>94.93</c:v>
                </c:pt>
                <c:pt idx="4">
                  <c:v>99.91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71.650000000000006</c:v>
                </c:pt>
                <c:pt idx="1">
                  <c:v>72.33</c:v>
                </c:pt>
                <c:pt idx="2">
                  <c:v>75.540000000000006</c:v>
                </c:pt>
                <c:pt idx="3">
                  <c:v>81.739999999999995</c:v>
                </c:pt>
                <c:pt idx="4">
                  <c:v>82.88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4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157.4</c:v>
                </c:pt>
                <c:pt idx="1">
                  <c:v>157.12</c:v>
                </c:pt>
                <c:pt idx="2">
                  <c:v>167.65</c:v>
                </c:pt>
                <c:pt idx="3">
                  <c:v>158.13999999999999</c:v>
                </c:pt>
                <c:pt idx="4">
                  <c:v>150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217.82</c:v>
                </c:pt>
                <c:pt idx="1">
                  <c:v>215.28</c:v>
                </c:pt>
                <c:pt idx="2">
                  <c:v>207.96</c:v>
                </c:pt>
                <c:pt idx="3">
                  <c:v>194.31</c:v>
                </c:pt>
                <c:pt idx="4">
                  <c:v>190.99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6">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データ!AT6">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データ!BE6">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6">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6">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6">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6">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6">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データ!DS6">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データ!ED6">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t> </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6">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38100</xdr:colOff>
      <xdr:row>17</xdr:row>
      <xdr:rowOff>38100</xdr:rowOff>
    </xdr:from>
    <xdr:to xmlns:xdr="http://schemas.openxmlformats.org/drawingml/2006/spreadsheetDrawing">
      <xdr:col>30</xdr:col>
      <xdr:colOff>228600</xdr:colOff>
      <xdr:row>32</xdr:row>
      <xdr:rowOff>29210</xdr:rowOff>
    </xdr:to>
    <xdr:sp macro="" textlink="">
      <xdr:nvSpPr>
        <xdr:cNvPr id="35" name="テキスト ボックス 34"/>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32</xdr:col>
      <xdr:colOff>47625</xdr:colOff>
      <xdr:row>17</xdr:row>
      <xdr:rowOff>38100</xdr:rowOff>
    </xdr:from>
    <xdr:to xmlns:xdr="http://schemas.openxmlformats.org/drawingml/2006/spreadsheetDrawing">
      <xdr:col>45</xdr:col>
      <xdr:colOff>238125</xdr:colOff>
      <xdr:row>32</xdr:row>
      <xdr:rowOff>29210</xdr:rowOff>
    </xdr:to>
    <xdr:sp macro="" textlink="">
      <xdr:nvSpPr>
        <xdr:cNvPr id="36" name="テキスト ボックス 35"/>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xdr:col>
      <xdr:colOff>57150</xdr:colOff>
      <xdr:row>63</xdr:row>
      <xdr:rowOff>86360</xdr:rowOff>
    </xdr:from>
    <xdr:to xmlns:xdr="http://schemas.openxmlformats.org/drawingml/2006/spreadsheetDrawing">
      <xdr:col>19</xdr:col>
      <xdr:colOff>228600</xdr:colOff>
      <xdr:row>77</xdr:row>
      <xdr:rowOff>143510</xdr:rowOff>
    </xdr:to>
    <xdr:sp macro="" textlink="">
      <xdr:nvSpPr>
        <xdr:cNvPr id="37" name="テキスト ボックス 36"/>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mlns:xdr="http://schemas.openxmlformats.org/drawingml/2006/spreadsheetDrawing">
      <xdr:col>22</xdr:col>
      <xdr:colOff>57150</xdr:colOff>
      <xdr:row>63</xdr:row>
      <xdr:rowOff>86360</xdr:rowOff>
    </xdr:from>
    <xdr:to xmlns:xdr="http://schemas.openxmlformats.org/drawingml/2006/spreadsheetDrawing">
      <xdr:col>39</xdr:col>
      <xdr:colOff>228600</xdr:colOff>
      <xdr:row>77</xdr:row>
      <xdr:rowOff>143510</xdr:rowOff>
    </xdr:to>
    <xdr:sp macro="" textlink="">
      <xdr:nvSpPr>
        <xdr:cNvPr id="38" name="テキスト ボックス 37"/>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6"/>
  <sheetViews>
    <sheetView showGridLines="0" tabSelected="1" topLeftCell="AI52"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高知県　香美市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法非適用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Cc2</v>
      </c>
      <c r="X8" s="6"/>
      <c r="Y8" s="6"/>
      <c r="Z8" s="6"/>
      <c r="AA8" s="6"/>
      <c r="AB8" s="6"/>
      <c r="AC8" s="6"/>
      <c r="AD8" s="21" t="str">
        <f>データ!$M$6</f>
        <v>非設置</v>
      </c>
      <c r="AE8" s="21"/>
      <c r="AF8" s="21"/>
      <c r="AG8" s="21"/>
      <c r="AH8" s="21"/>
      <c r="AI8" s="21"/>
      <c r="AJ8" s="21"/>
      <c r="AK8" s="3"/>
      <c r="AL8" s="22">
        <f>データ!S6</f>
        <v>26319</v>
      </c>
      <c r="AM8" s="22"/>
      <c r="AN8" s="22"/>
      <c r="AO8" s="22"/>
      <c r="AP8" s="22"/>
      <c r="AQ8" s="22"/>
      <c r="AR8" s="22"/>
      <c r="AS8" s="22"/>
      <c r="AT8" s="7">
        <f>データ!T6</f>
        <v>537.86</v>
      </c>
      <c r="AU8" s="7"/>
      <c r="AV8" s="7"/>
      <c r="AW8" s="7"/>
      <c r="AX8" s="7"/>
      <c r="AY8" s="7"/>
      <c r="AZ8" s="7"/>
      <c r="BA8" s="7"/>
      <c r="BB8" s="7">
        <f>データ!U6</f>
        <v>48.93</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25</v>
      </c>
      <c r="Q9" s="5"/>
      <c r="R9" s="5"/>
      <c r="S9" s="5"/>
      <c r="T9" s="5"/>
      <c r="U9" s="5"/>
      <c r="V9" s="5"/>
      <c r="W9" s="5" t="s">
        <v>28</v>
      </c>
      <c r="X9" s="5"/>
      <c r="Y9" s="5"/>
      <c r="Z9" s="5"/>
      <c r="AA9" s="5"/>
      <c r="AB9" s="5"/>
      <c r="AC9" s="5"/>
      <c r="AD9" s="5" t="s">
        <v>22</v>
      </c>
      <c r="AE9" s="5"/>
      <c r="AF9" s="5"/>
      <c r="AG9" s="5"/>
      <c r="AH9" s="5"/>
      <c r="AI9" s="5"/>
      <c r="AJ9" s="5"/>
      <c r="AK9" s="3"/>
      <c r="AL9" s="5" t="s">
        <v>32</v>
      </c>
      <c r="AM9" s="5"/>
      <c r="AN9" s="5"/>
      <c r="AO9" s="5"/>
      <c r="AP9" s="5"/>
      <c r="AQ9" s="5"/>
      <c r="AR9" s="5"/>
      <c r="AS9" s="5"/>
      <c r="AT9" s="5" t="s">
        <v>33</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t="str">
        <f>データ!O6</f>
        <v>該当数値なし</v>
      </c>
      <c r="J10" s="7"/>
      <c r="K10" s="7"/>
      <c r="L10" s="7"/>
      <c r="M10" s="7"/>
      <c r="N10" s="7"/>
      <c r="O10" s="7"/>
      <c r="P10" s="7">
        <f>データ!P6</f>
        <v>40.15</v>
      </c>
      <c r="Q10" s="7"/>
      <c r="R10" s="7"/>
      <c r="S10" s="7"/>
      <c r="T10" s="7"/>
      <c r="U10" s="7"/>
      <c r="V10" s="7"/>
      <c r="W10" s="7">
        <f>データ!Q6</f>
        <v>92.16</v>
      </c>
      <c r="X10" s="7"/>
      <c r="Y10" s="7"/>
      <c r="Z10" s="7"/>
      <c r="AA10" s="7"/>
      <c r="AB10" s="7"/>
      <c r="AC10" s="7"/>
      <c r="AD10" s="22">
        <f>データ!R6</f>
        <v>2376</v>
      </c>
      <c r="AE10" s="22"/>
      <c r="AF10" s="22"/>
      <c r="AG10" s="22"/>
      <c r="AH10" s="22"/>
      <c r="AI10" s="22"/>
      <c r="AJ10" s="22"/>
      <c r="AK10" s="2"/>
      <c r="AL10" s="22">
        <f>データ!V6</f>
        <v>10488</v>
      </c>
      <c r="AM10" s="22"/>
      <c r="AN10" s="22"/>
      <c r="AO10" s="22"/>
      <c r="AP10" s="22"/>
      <c r="AQ10" s="22"/>
      <c r="AR10" s="22"/>
      <c r="AS10" s="22"/>
      <c r="AT10" s="7">
        <f>データ!W6</f>
        <v>2.31</v>
      </c>
      <c r="AU10" s="7"/>
      <c r="AV10" s="7"/>
      <c r="AW10" s="7"/>
      <c r="AX10" s="7"/>
      <c r="AY10" s="7"/>
      <c r="AZ10" s="7"/>
      <c r="BA10" s="7"/>
      <c r="BB10" s="7">
        <f>データ!X6</f>
        <v>4540.26</v>
      </c>
      <c r="BC10" s="7"/>
      <c r="BD10" s="7"/>
      <c r="BE10" s="7"/>
      <c r="BF10" s="7"/>
      <c r="BG10" s="7"/>
      <c r="BH10" s="7"/>
      <c r="BI10" s="7"/>
      <c r="BJ10" s="2"/>
      <c r="BK10" s="2"/>
      <c r="BL10" s="30" t="s">
        <v>40</v>
      </c>
      <c r="BM10" s="40"/>
      <c r="BN10" s="47" t="s">
        <v>31</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42</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30</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43</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110</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45</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108</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46</v>
      </c>
    </row>
    <row r="84" spans="1:78">
      <c r="C84" s="2"/>
    </row>
    <row r="85" spans="1:78" ht="12.95" hidden="1">
      <c r="B85" s="12" t="s">
        <v>47</v>
      </c>
      <c r="C85" s="12"/>
      <c r="D85" s="12"/>
      <c r="E85" s="12" t="s">
        <v>49</v>
      </c>
      <c r="F85" s="12" t="s">
        <v>50</v>
      </c>
      <c r="G85" s="12" t="s">
        <v>51</v>
      </c>
      <c r="H85" s="12" t="s">
        <v>44</v>
      </c>
      <c r="I85" s="12" t="s">
        <v>9</v>
      </c>
      <c r="J85" s="12" t="s">
        <v>52</v>
      </c>
      <c r="K85" s="12" t="s">
        <v>53</v>
      </c>
      <c r="L85" s="12" t="s">
        <v>35</v>
      </c>
      <c r="M85" s="12" t="s">
        <v>38</v>
      </c>
      <c r="N85" s="12" t="s">
        <v>54</v>
      </c>
      <c r="O85" s="12" t="s">
        <v>56</v>
      </c>
    </row>
    <row r="86" spans="1:78" ht="12.95" hidden="1">
      <c r="B86" s="12"/>
      <c r="C86" s="12"/>
      <c r="D86" s="12"/>
      <c r="E86" s="12" t="str">
        <f>データ!AI6</f>
        <v/>
      </c>
      <c r="F86" s="12" t="s">
        <v>41</v>
      </c>
      <c r="G86" s="12" t="s">
        <v>41</v>
      </c>
      <c r="H86" s="12" t="str">
        <f>データ!BP6</f>
        <v>【682.78】</v>
      </c>
      <c r="I86" s="12" t="str">
        <f>データ!CA6</f>
        <v>【100.91】</v>
      </c>
      <c r="J86" s="12" t="str">
        <f>データ!CL6</f>
        <v>【136.86】</v>
      </c>
      <c r="K86" s="12" t="str">
        <f>データ!CW6</f>
        <v>【58.98】</v>
      </c>
      <c r="L86" s="12" t="str">
        <f>データ!DH6</f>
        <v>【95.20】</v>
      </c>
      <c r="M86" s="12" t="s">
        <v>41</v>
      </c>
      <c r="N86" s="12" t="s">
        <v>41</v>
      </c>
      <c r="O86" s="12" t="str">
        <f>データ!EO6</f>
        <v>【0.23】</v>
      </c>
    </row>
  </sheetData>
  <sheetProtection algorithmName="SHA-512" hashValue="Y9cW8j4pNuYUZj9S4G/vhGtE966u7LRShSuU0zroGAWndzsdFAbQBWeeEM8G1D8zKC4/jo+nwcP3xRn0jSwEGw==" saltValue="k5uiRUGhP0AC9UE+GKKODA=="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O10"/>
  <sheetViews>
    <sheetView showGridLines="0" workbookViewId="0"/>
  </sheetViews>
  <sheetFormatPr defaultRowHeight="13.5"/>
  <cols>
    <col min="2" max="144" width="11.875" customWidth="1"/>
  </cols>
  <sheetData>
    <row r="1" spans="1:145">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5">
      <c r="A2" s="60" t="s">
        <v>59</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5">
      <c r="A3" s="60" t="s">
        <v>20</v>
      </c>
      <c r="B3" s="62" t="s">
        <v>34</v>
      </c>
      <c r="C3" s="62" t="s">
        <v>61</v>
      </c>
      <c r="D3" s="62" t="s">
        <v>62</v>
      </c>
      <c r="E3" s="62" t="s">
        <v>5</v>
      </c>
      <c r="F3" s="62" t="s">
        <v>4</v>
      </c>
      <c r="G3" s="62" t="s">
        <v>27</v>
      </c>
      <c r="H3" s="68" t="s">
        <v>58</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5">
      <c r="A4" s="60" t="s">
        <v>63</v>
      </c>
      <c r="B4" s="63"/>
      <c r="C4" s="63"/>
      <c r="D4" s="63"/>
      <c r="E4" s="63"/>
      <c r="F4" s="63"/>
      <c r="G4" s="63"/>
      <c r="H4" s="69"/>
      <c r="I4" s="72"/>
      <c r="J4" s="72"/>
      <c r="K4" s="72"/>
      <c r="L4" s="72"/>
      <c r="M4" s="72"/>
      <c r="N4" s="72"/>
      <c r="O4" s="72"/>
      <c r="P4" s="72"/>
      <c r="Q4" s="72"/>
      <c r="R4" s="72"/>
      <c r="S4" s="72"/>
      <c r="T4" s="72"/>
      <c r="U4" s="72"/>
      <c r="V4" s="72"/>
      <c r="W4" s="72"/>
      <c r="X4" s="77"/>
      <c r="Y4" s="80" t="s">
        <v>26</v>
      </c>
      <c r="Z4" s="80"/>
      <c r="AA4" s="80"/>
      <c r="AB4" s="80"/>
      <c r="AC4" s="80"/>
      <c r="AD4" s="80"/>
      <c r="AE4" s="80"/>
      <c r="AF4" s="80"/>
      <c r="AG4" s="80"/>
      <c r="AH4" s="80"/>
      <c r="AI4" s="80"/>
      <c r="AJ4" s="80" t="s">
        <v>48</v>
      </c>
      <c r="AK4" s="80"/>
      <c r="AL4" s="80"/>
      <c r="AM4" s="80"/>
      <c r="AN4" s="80"/>
      <c r="AO4" s="80"/>
      <c r="AP4" s="80"/>
      <c r="AQ4" s="80"/>
      <c r="AR4" s="80"/>
      <c r="AS4" s="80"/>
      <c r="AT4" s="80"/>
      <c r="AU4" s="80" t="s">
        <v>29</v>
      </c>
      <c r="AV4" s="80"/>
      <c r="AW4" s="80"/>
      <c r="AX4" s="80"/>
      <c r="AY4" s="80"/>
      <c r="AZ4" s="80"/>
      <c r="BA4" s="80"/>
      <c r="BB4" s="80"/>
      <c r="BC4" s="80"/>
      <c r="BD4" s="80"/>
      <c r="BE4" s="80"/>
      <c r="BF4" s="80" t="s">
        <v>65</v>
      </c>
      <c r="BG4" s="80"/>
      <c r="BH4" s="80"/>
      <c r="BI4" s="80"/>
      <c r="BJ4" s="80"/>
      <c r="BK4" s="80"/>
      <c r="BL4" s="80"/>
      <c r="BM4" s="80"/>
      <c r="BN4" s="80"/>
      <c r="BO4" s="80"/>
      <c r="BP4" s="80"/>
      <c r="BQ4" s="80" t="s">
        <v>15</v>
      </c>
      <c r="BR4" s="80"/>
      <c r="BS4" s="80"/>
      <c r="BT4" s="80"/>
      <c r="BU4" s="80"/>
      <c r="BV4" s="80"/>
      <c r="BW4" s="80"/>
      <c r="BX4" s="80"/>
      <c r="BY4" s="80"/>
      <c r="BZ4" s="80"/>
      <c r="CA4" s="80"/>
      <c r="CB4" s="80" t="s">
        <v>64</v>
      </c>
      <c r="CC4" s="80"/>
      <c r="CD4" s="80"/>
      <c r="CE4" s="80"/>
      <c r="CF4" s="80"/>
      <c r="CG4" s="80"/>
      <c r="CH4" s="80"/>
      <c r="CI4" s="80"/>
      <c r="CJ4" s="80"/>
      <c r="CK4" s="80"/>
      <c r="CL4" s="80"/>
      <c r="CM4" s="80" t="s">
        <v>1</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5">
      <c r="A5" s="60" t="s">
        <v>70</v>
      </c>
      <c r="B5" s="64"/>
      <c r="C5" s="64"/>
      <c r="D5" s="64"/>
      <c r="E5" s="64"/>
      <c r="F5" s="64"/>
      <c r="G5" s="64"/>
      <c r="H5" s="70" t="s">
        <v>60</v>
      </c>
      <c r="I5" s="70" t="s">
        <v>71</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47</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5" s="59" customFormat="1">
      <c r="A6" s="60" t="s">
        <v>95</v>
      </c>
      <c r="B6" s="65">
        <f t="shared" ref="B6:X6" si="1">B7</f>
        <v>2018</v>
      </c>
      <c r="C6" s="65">
        <f t="shared" si="1"/>
        <v>392120</v>
      </c>
      <c r="D6" s="65">
        <f t="shared" si="1"/>
        <v>47</v>
      </c>
      <c r="E6" s="65">
        <f t="shared" si="1"/>
        <v>17</v>
      </c>
      <c r="F6" s="65">
        <f t="shared" si="1"/>
        <v>1</v>
      </c>
      <c r="G6" s="65">
        <f t="shared" si="1"/>
        <v>0</v>
      </c>
      <c r="H6" s="65" t="str">
        <f t="shared" si="1"/>
        <v>高知県　香美市</v>
      </c>
      <c r="I6" s="65" t="str">
        <f t="shared" si="1"/>
        <v>法非適用</v>
      </c>
      <c r="J6" s="65" t="str">
        <f t="shared" si="1"/>
        <v>下水道事業</v>
      </c>
      <c r="K6" s="65" t="str">
        <f t="shared" si="1"/>
        <v>公共下水道</v>
      </c>
      <c r="L6" s="65" t="str">
        <f t="shared" si="1"/>
        <v>Cc2</v>
      </c>
      <c r="M6" s="65" t="str">
        <f t="shared" si="1"/>
        <v>非設置</v>
      </c>
      <c r="N6" s="73" t="str">
        <f t="shared" si="1"/>
        <v>-</v>
      </c>
      <c r="O6" s="73" t="str">
        <f t="shared" si="1"/>
        <v>該当数値なし</v>
      </c>
      <c r="P6" s="73">
        <f t="shared" si="1"/>
        <v>40.15</v>
      </c>
      <c r="Q6" s="73">
        <f t="shared" si="1"/>
        <v>92.16</v>
      </c>
      <c r="R6" s="73">
        <f t="shared" si="1"/>
        <v>2376</v>
      </c>
      <c r="S6" s="73">
        <f t="shared" si="1"/>
        <v>26319</v>
      </c>
      <c r="T6" s="73">
        <f t="shared" si="1"/>
        <v>537.86</v>
      </c>
      <c r="U6" s="73">
        <f t="shared" si="1"/>
        <v>48.93</v>
      </c>
      <c r="V6" s="73">
        <f t="shared" si="1"/>
        <v>10488</v>
      </c>
      <c r="W6" s="73">
        <f t="shared" si="1"/>
        <v>2.31</v>
      </c>
      <c r="X6" s="73">
        <f t="shared" si="1"/>
        <v>4540.26</v>
      </c>
      <c r="Y6" s="81">
        <f t="shared" ref="Y6:AH6" si="2">IF(Y7="",NA(),Y7)</f>
        <v>98.15</v>
      </c>
      <c r="Z6" s="81">
        <f t="shared" si="2"/>
        <v>96.17</v>
      </c>
      <c r="AA6" s="81">
        <f t="shared" si="2"/>
        <v>100.43</v>
      </c>
      <c r="AB6" s="81">
        <f t="shared" si="2"/>
        <v>103.12</v>
      </c>
      <c r="AC6" s="81">
        <f t="shared" si="2"/>
        <v>105.5</v>
      </c>
      <c r="AD6" s="73" t="e">
        <f t="shared" si="2"/>
        <v>#N/A</v>
      </c>
      <c r="AE6" s="73" t="e">
        <f t="shared" si="2"/>
        <v>#N/A</v>
      </c>
      <c r="AF6" s="73" t="e">
        <f t="shared" si="2"/>
        <v>#N/A</v>
      </c>
      <c r="AG6" s="73" t="e">
        <f t="shared" si="2"/>
        <v>#N/A</v>
      </c>
      <c r="AH6" s="73" t="e">
        <f t="shared" si="2"/>
        <v>#N/A</v>
      </c>
      <c r="AI6" s="73" t="str">
        <f>IF(AI7="","",IF(AI7="-","【-】","【"&amp;SUBSTITUTE(TEXT(AI7,"#,##0.00"),"-","△")&amp;"】"))</f>
        <v/>
      </c>
      <c r="AJ6" s="73" t="e">
        <f t="shared" ref="AJ6:AS6" si="3">IF(AJ7="",NA(),AJ7)</f>
        <v>#N/A</v>
      </c>
      <c r="AK6" s="73" t="e">
        <f t="shared" si="3"/>
        <v>#N/A</v>
      </c>
      <c r="AL6" s="73" t="e">
        <f t="shared" si="3"/>
        <v>#N/A</v>
      </c>
      <c r="AM6" s="73" t="e">
        <f t="shared" si="3"/>
        <v>#N/A</v>
      </c>
      <c r="AN6" s="73" t="e">
        <f t="shared" si="3"/>
        <v>#N/A</v>
      </c>
      <c r="AO6" s="73" t="e">
        <f t="shared" si="3"/>
        <v>#N/A</v>
      </c>
      <c r="AP6" s="73" t="e">
        <f t="shared" si="3"/>
        <v>#N/A</v>
      </c>
      <c r="AQ6" s="73" t="e">
        <f t="shared" si="3"/>
        <v>#N/A</v>
      </c>
      <c r="AR6" s="73" t="e">
        <f t="shared" si="3"/>
        <v>#N/A</v>
      </c>
      <c r="AS6" s="73" t="e">
        <f t="shared" si="3"/>
        <v>#N/A</v>
      </c>
      <c r="AT6" s="73" t="str">
        <f>IF(AT7="","",IF(AT7="-","【-】","【"&amp;SUBSTITUTE(TEXT(AT7,"#,##0.00"),"-","△")&amp;"】"))</f>
        <v/>
      </c>
      <c r="AU6" s="73" t="e">
        <f t="shared" ref="AU6:BD6" si="4">IF(AU7="",NA(),AU7)</f>
        <v>#N/A</v>
      </c>
      <c r="AV6" s="73" t="e">
        <f t="shared" si="4"/>
        <v>#N/A</v>
      </c>
      <c r="AW6" s="73" t="e">
        <f t="shared" si="4"/>
        <v>#N/A</v>
      </c>
      <c r="AX6" s="73" t="e">
        <f t="shared" si="4"/>
        <v>#N/A</v>
      </c>
      <c r="AY6" s="73" t="e">
        <f t="shared" si="4"/>
        <v>#N/A</v>
      </c>
      <c r="AZ6" s="73" t="e">
        <f t="shared" si="4"/>
        <v>#N/A</v>
      </c>
      <c r="BA6" s="73" t="e">
        <f t="shared" si="4"/>
        <v>#N/A</v>
      </c>
      <c r="BB6" s="73" t="e">
        <f t="shared" si="4"/>
        <v>#N/A</v>
      </c>
      <c r="BC6" s="73" t="e">
        <f t="shared" si="4"/>
        <v>#N/A</v>
      </c>
      <c r="BD6" s="73" t="e">
        <f t="shared" si="4"/>
        <v>#N/A</v>
      </c>
      <c r="BE6" s="73" t="str">
        <f>IF(BE7="","",IF(BE7="-","【-】","【"&amp;SUBSTITUTE(TEXT(BE7,"#,##0.00"),"-","△")&amp;"】"))</f>
        <v/>
      </c>
      <c r="BF6" s="81">
        <f t="shared" ref="BF6:BO6" si="5">IF(BF7="",NA(),BF7)</f>
        <v>451.47</v>
      </c>
      <c r="BG6" s="81">
        <f t="shared" si="5"/>
        <v>551.13</v>
      </c>
      <c r="BH6" s="81">
        <f t="shared" si="5"/>
        <v>415.94</v>
      </c>
      <c r="BI6" s="81">
        <f t="shared" si="5"/>
        <v>447.71</v>
      </c>
      <c r="BJ6" s="81">
        <f t="shared" si="5"/>
        <v>1078.8</v>
      </c>
      <c r="BK6" s="81">
        <f t="shared" si="5"/>
        <v>1136.5</v>
      </c>
      <c r="BL6" s="81">
        <f t="shared" si="5"/>
        <v>1118.56</v>
      </c>
      <c r="BM6" s="81">
        <f t="shared" si="5"/>
        <v>1111.31</v>
      </c>
      <c r="BN6" s="81">
        <f t="shared" si="5"/>
        <v>966.33</v>
      </c>
      <c r="BO6" s="81">
        <f t="shared" si="5"/>
        <v>958.81</v>
      </c>
      <c r="BP6" s="73" t="str">
        <f>IF(BP7="","",IF(BP7="-","【-】","【"&amp;SUBSTITUTE(TEXT(BP7,"#,##0.00"),"-","△")&amp;"】"))</f>
        <v>【682.78】</v>
      </c>
      <c r="BQ6" s="81">
        <f t="shared" ref="BQ6:BZ6" si="6">IF(BQ7="",NA(),BQ7)</f>
        <v>95.66</v>
      </c>
      <c r="BR6" s="81">
        <f t="shared" si="6"/>
        <v>91.33</v>
      </c>
      <c r="BS6" s="81">
        <f t="shared" si="6"/>
        <v>95.1</v>
      </c>
      <c r="BT6" s="81">
        <f t="shared" si="6"/>
        <v>94.93</v>
      </c>
      <c r="BU6" s="81">
        <f t="shared" si="6"/>
        <v>99.91</v>
      </c>
      <c r="BV6" s="81">
        <f t="shared" si="6"/>
        <v>71.650000000000006</v>
      </c>
      <c r="BW6" s="81">
        <f t="shared" si="6"/>
        <v>72.33</v>
      </c>
      <c r="BX6" s="81">
        <f t="shared" si="6"/>
        <v>75.540000000000006</v>
      </c>
      <c r="BY6" s="81">
        <f t="shared" si="6"/>
        <v>81.739999999999995</v>
      </c>
      <c r="BZ6" s="81">
        <f t="shared" si="6"/>
        <v>82.88</v>
      </c>
      <c r="CA6" s="73" t="str">
        <f>IF(CA7="","",IF(CA7="-","【-】","【"&amp;SUBSTITUTE(TEXT(CA7,"#,##0.00"),"-","△")&amp;"】"))</f>
        <v>【100.91】</v>
      </c>
      <c r="CB6" s="81">
        <f t="shared" ref="CB6:CK6" si="7">IF(CB7="",NA(),CB7)</f>
        <v>157.4</v>
      </c>
      <c r="CC6" s="81">
        <f t="shared" si="7"/>
        <v>157.12</v>
      </c>
      <c r="CD6" s="81">
        <f t="shared" si="7"/>
        <v>167.65</v>
      </c>
      <c r="CE6" s="81">
        <f t="shared" si="7"/>
        <v>158.13999999999999</v>
      </c>
      <c r="CF6" s="81">
        <f t="shared" si="7"/>
        <v>150</v>
      </c>
      <c r="CG6" s="81">
        <f t="shared" si="7"/>
        <v>217.82</v>
      </c>
      <c r="CH6" s="81">
        <f t="shared" si="7"/>
        <v>215.28</v>
      </c>
      <c r="CI6" s="81">
        <f t="shared" si="7"/>
        <v>207.96</v>
      </c>
      <c r="CJ6" s="81">
        <f t="shared" si="7"/>
        <v>194.31</v>
      </c>
      <c r="CK6" s="81">
        <f t="shared" si="7"/>
        <v>190.99</v>
      </c>
      <c r="CL6" s="73" t="str">
        <f>IF(CL7="","",IF(CL7="-","【-】","【"&amp;SUBSTITUTE(TEXT(CL7,"#,##0.00"),"-","△")&amp;"】"))</f>
        <v>【136.86】</v>
      </c>
      <c r="CM6" s="81" t="str">
        <f t="shared" ref="CM6:CV6" si="8">IF(CM7="",NA(),CM7)</f>
        <v>-</v>
      </c>
      <c r="CN6" s="81" t="str">
        <f t="shared" si="8"/>
        <v>-</v>
      </c>
      <c r="CO6" s="81">
        <f t="shared" si="8"/>
        <v>0</v>
      </c>
      <c r="CP6" s="81">
        <f t="shared" si="8"/>
        <v>0</v>
      </c>
      <c r="CQ6" s="81" t="str">
        <f t="shared" si="8"/>
        <v>-</v>
      </c>
      <c r="CR6" s="81">
        <f t="shared" si="8"/>
        <v>54.44</v>
      </c>
      <c r="CS6" s="81">
        <f t="shared" si="8"/>
        <v>54.67</v>
      </c>
      <c r="CT6" s="81">
        <f t="shared" si="8"/>
        <v>53.51</v>
      </c>
      <c r="CU6" s="81">
        <f t="shared" si="8"/>
        <v>53.5</v>
      </c>
      <c r="CV6" s="81">
        <f t="shared" si="8"/>
        <v>52.58</v>
      </c>
      <c r="CW6" s="73" t="str">
        <f>IF(CW7="","",IF(CW7="-","【-】","【"&amp;SUBSTITUTE(TEXT(CW7,"#,##0.00"),"-","△")&amp;"】"))</f>
        <v>【58.98】</v>
      </c>
      <c r="CX6" s="81">
        <f t="shared" ref="CX6:DG6" si="9">IF(CX7="",NA(),CX7)</f>
        <v>76.8</v>
      </c>
      <c r="CY6" s="81">
        <f t="shared" si="9"/>
        <v>79.349999999999994</v>
      </c>
      <c r="CZ6" s="81">
        <f t="shared" si="9"/>
        <v>81.77</v>
      </c>
      <c r="DA6" s="81">
        <f t="shared" si="9"/>
        <v>83.12</v>
      </c>
      <c r="DB6" s="81">
        <f t="shared" si="9"/>
        <v>86.66</v>
      </c>
      <c r="DC6" s="81">
        <f t="shared" si="9"/>
        <v>84.2</v>
      </c>
      <c r="DD6" s="81">
        <f t="shared" si="9"/>
        <v>83.8</v>
      </c>
      <c r="DE6" s="81">
        <f t="shared" si="9"/>
        <v>83.91</v>
      </c>
      <c r="DF6" s="81">
        <f t="shared" si="9"/>
        <v>83.51</v>
      </c>
      <c r="DG6" s="81">
        <f t="shared" si="9"/>
        <v>83.02</v>
      </c>
      <c r="DH6" s="73" t="str">
        <f>IF(DH7="","",IF(DH7="-","【-】","【"&amp;SUBSTITUTE(TEXT(DH7,"#,##0.00"),"-","△")&amp;"】"))</f>
        <v>【95.20】</v>
      </c>
      <c r="DI6" s="73" t="e">
        <f t="shared" ref="DI6:DR6" si="10">IF(DI7="",NA(),DI7)</f>
        <v>#N/A</v>
      </c>
      <c r="DJ6" s="73" t="e">
        <f t="shared" si="10"/>
        <v>#N/A</v>
      </c>
      <c r="DK6" s="73" t="e">
        <f t="shared" si="10"/>
        <v>#N/A</v>
      </c>
      <c r="DL6" s="73" t="e">
        <f t="shared" si="10"/>
        <v>#N/A</v>
      </c>
      <c r="DM6" s="73" t="e">
        <f t="shared" si="10"/>
        <v>#N/A</v>
      </c>
      <c r="DN6" s="73" t="e">
        <f t="shared" si="10"/>
        <v>#N/A</v>
      </c>
      <c r="DO6" s="73" t="e">
        <f t="shared" si="10"/>
        <v>#N/A</v>
      </c>
      <c r="DP6" s="73" t="e">
        <f t="shared" si="10"/>
        <v>#N/A</v>
      </c>
      <c r="DQ6" s="73" t="e">
        <f t="shared" si="10"/>
        <v>#N/A</v>
      </c>
      <c r="DR6" s="73" t="e">
        <f t="shared" si="10"/>
        <v>#N/A</v>
      </c>
      <c r="DS6" s="73" t="str">
        <f>IF(DS7="","",IF(DS7="-","【-】","【"&amp;SUBSTITUTE(TEXT(DS7,"#,##0.00"),"-","△")&amp;"】"))</f>
        <v/>
      </c>
      <c r="DT6" s="73" t="e">
        <f t="shared" ref="DT6:EC6" si="11">IF(DT7="",NA(),DT7)</f>
        <v>#N/A</v>
      </c>
      <c r="DU6" s="73" t="e">
        <f t="shared" si="11"/>
        <v>#N/A</v>
      </c>
      <c r="DV6" s="73" t="e">
        <f t="shared" si="11"/>
        <v>#N/A</v>
      </c>
      <c r="DW6" s="73" t="e">
        <f t="shared" si="11"/>
        <v>#N/A</v>
      </c>
      <c r="DX6" s="73" t="e">
        <f t="shared" si="11"/>
        <v>#N/A</v>
      </c>
      <c r="DY6" s="73" t="e">
        <f t="shared" si="11"/>
        <v>#N/A</v>
      </c>
      <c r="DZ6" s="73" t="e">
        <f t="shared" si="11"/>
        <v>#N/A</v>
      </c>
      <c r="EA6" s="73" t="e">
        <f t="shared" si="11"/>
        <v>#N/A</v>
      </c>
      <c r="EB6" s="73" t="e">
        <f t="shared" si="11"/>
        <v>#N/A</v>
      </c>
      <c r="EC6" s="73" t="e">
        <f t="shared" si="11"/>
        <v>#N/A</v>
      </c>
      <c r="ED6" s="73" t="str">
        <f>IF(ED7="","",IF(ED7="-","【-】","【"&amp;SUBSTITUTE(TEXT(ED7,"#,##0.00"),"-","△")&amp;"】"))</f>
        <v/>
      </c>
      <c r="EE6" s="73">
        <f t="shared" ref="EE6:EN6" si="12">IF(EE7="",NA(),EE7)</f>
        <v>0</v>
      </c>
      <c r="EF6" s="73">
        <f t="shared" si="12"/>
        <v>0</v>
      </c>
      <c r="EG6" s="73">
        <f t="shared" si="12"/>
        <v>0</v>
      </c>
      <c r="EH6" s="73">
        <f t="shared" si="12"/>
        <v>0</v>
      </c>
      <c r="EI6" s="73">
        <f t="shared" si="12"/>
        <v>0</v>
      </c>
      <c r="EJ6" s="81">
        <f t="shared" si="12"/>
        <v>4.e-002</v>
      </c>
      <c r="EK6" s="81">
        <f t="shared" si="12"/>
        <v>0.11</v>
      </c>
      <c r="EL6" s="81">
        <f t="shared" si="12"/>
        <v>0.15</v>
      </c>
      <c r="EM6" s="81">
        <f t="shared" si="12"/>
        <v>0.16</v>
      </c>
      <c r="EN6" s="81">
        <f t="shared" si="12"/>
        <v>0.13</v>
      </c>
      <c r="EO6" s="73" t="str">
        <f>IF(EO7="","",IF(EO7="-","【-】","【"&amp;SUBSTITUTE(TEXT(EO7,"#,##0.00"),"-","△")&amp;"】"))</f>
        <v>【0.23】</v>
      </c>
    </row>
    <row r="7" spans="1:145" s="59" customFormat="1">
      <c r="A7" s="60"/>
      <c r="B7" s="66">
        <v>2018</v>
      </c>
      <c r="C7" s="66">
        <v>392120</v>
      </c>
      <c r="D7" s="66">
        <v>47</v>
      </c>
      <c r="E7" s="66">
        <v>17</v>
      </c>
      <c r="F7" s="66">
        <v>1</v>
      </c>
      <c r="G7" s="66">
        <v>0</v>
      </c>
      <c r="H7" s="66" t="s">
        <v>96</v>
      </c>
      <c r="I7" s="66" t="s">
        <v>97</v>
      </c>
      <c r="J7" s="66" t="s">
        <v>98</v>
      </c>
      <c r="K7" s="66" t="s">
        <v>99</v>
      </c>
      <c r="L7" s="66" t="s">
        <v>100</v>
      </c>
      <c r="M7" s="66" t="s">
        <v>101</v>
      </c>
      <c r="N7" s="74" t="s">
        <v>41</v>
      </c>
      <c r="O7" s="74" t="s">
        <v>102</v>
      </c>
      <c r="P7" s="74">
        <v>40.15</v>
      </c>
      <c r="Q7" s="74">
        <v>92.16</v>
      </c>
      <c r="R7" s="74">
        <v>2376</v>
      </c>
      <c r="S7" s="74">
        <v>26319</v>
      </c>
      <c r="T7" s="74">
        <v>537.86</v>
      </c>
      <c r="U7" s="74">
        <v>48.93</v>
      </c>
      <c r="V7" s="74">
        <v>10488</v>
      </c>
      <c r="W7" s="74">
        <v>2.31</v>
      </c>
      <c r="X7" s="74">
        <v>4540.26</v>
      </c>
      <c r="Y7" s="74">
        <v>98.15</v>
      </c>
      <c r="Z7" s="74">
        <v>96.17</v>
      </c>
      <c r="AA7" s="74">
        <v>100.43</v>
      </c>
      <c r="AB7" s="74">
        <v>103.12</v>
      </c>
      <c r="AC7" s="74">
        <v>105.5</v>
      </c>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BD7" s="74"/>
      <c r="BE7" s="74"/>
      <c r="BF7" s="74">
        <v>451.47</v>
      </c>
      <c r="BG7" s="74">
        <v>551.13</v>
      </c>
      <c r="BH7" s="74">
        <v>415.94</v>
      </c>
      <c r="BI7" s="74">
        <v>447.71</v>
      </c>
      <c r="BJ7" s="74">
        <v>1078.8</v>
      </c>
      <c r="BK7" s="74">
        <v>1136.5</v>
      </c>
      <c r="BL7" s="74">
        <v>1118.56</v>
      </c>
      <c r="BM7" s="74">
        <v>1111.31</v>
      </c>
      <c r="BN7" s="74">
        <v>966.33</v>
      </c>
      <c r="BO7" s="74">
        <v>958.81</v>
      </c>
      <c r="BP7" s="74">
        <v>682.78</v>
      </c>
      <c r="BQ7" s="74">
        <v>95.66</v>
      </c>
      <c r="BR7" s="74">
        <v>91.33</v>
      </c>
      <c r="BS7" s="74">
        <v>95.1</v>
      </c>
      <c r="BT7" s="74">
        <v>94.93</v>
      </c>
      <c r="BU7" s="74">
        <v>99.91</v>
      </c>
      <c r="BV7" s="74">
        <v>71.650000000000006</v>
      </c>
      <c r="BW7" s="74">
        <v>72.33</v>
      </c>
      <c r="BX7" s="74">
        <v>75.540000000000006</v>
      </c>
      <c r="BY7" s="74">
        <v>81.739999999999995</v>
      </c>
      <c r="BZ7" s="74">
        <v>82.88</v>
      </c>
      <c r="CA7" s="74">
        <v>100.91</v>
      </c>
      <c r="CB7" s="74">
        <v>157.4</v>
      </c>
      <c r="CC7" s="74">
        <v>157.12</v>
      </c>
      <c r="CD7" s="74">
        <v>167.65</v>
      </c>
      <c r="CE7" s="74">
        <v>158.13999999999999</v>
      </c>
      <c r="CF7" s="74">
        <v>150</v>
      </c>
      <c r="CG7" s="74">
        <v>217.82</v>
      </c>
      <c r="CH7" s="74">
        <v>215.28</v>
      </c>
      <c r="CI7" s="74">
        <v>207.96</v>
      </c>
      <c r="CJ7" s="74">
        <v>194.31</v>
      </c>
      <c r="CK7" s="74">
        <v>190.99</v>
      </c>
      <c r="CL7" s="74">
        <v>136.86000000000001</v>
      </c>
      <c r="CM7" s="74" t="s">
        <v>41</v>
      </c>
      <c r="CN7" s="74" t="s">
        <v>41</v>
      </c>
      <c r="CO7" s="74">
        <v>0</v>
      </c>
      <c r="CP7" s="74">
        <v>0</v>
      </c>
      <c r="CQ7" s="74" t="s">
        <v>41</v>
      </c>
      <c r="CR7" s="74">
        <v>54.44</v>
      </c>
      <c r="CS7" s="74">
        <v>54.67</v>
      </c>
      <c r="CT7" s="74">
        <v>53.51</v>
      </c>
      <c r="CU7" s="74">
        <v>53.5</v>
      </c>
      <c r="CV7" s="74">
        <v>52.58</v>
      </c>
      <c r="CW7" s="74">
        <v>58.98</v>
      </c>
      <c r="CX7" s="74">
        <v>76.8</v>
      </c>
      <c r="CY7" s="74">
        <v>79.349999999999994</v>
      </c>
      <c r="CZ7" s="74">
        <v>81.77</v>
      </c>
      <c r="DA7" s="74">
        <v>83.12</v>
      </c>
      <c r="DB7" s="74">
        <v>86.66</v>
      </c>
      <c r="DC7" s="74">
        <v>84.2</v>
      </c>
      <c r="DD7" s="74">
        <v>83.8</v>
      </c>
      <c r="DE7" s="74">
        <v>83.91</v>
      </c>
      <c r="DF7" s="74">
        <v>83.51</v>
      </c>
      <c r="DG7" s="74">
        <v>83.02</v>
      </c>
      <c r="DH7" s="74">
        <v>95.2</v>
      </c>
      <c r="DI7" s="74"/>
      <c r="DJ7" s="74"/>
      <c r="DK7" s="74"/>
      <c r="DL7" s="74"/>
      <c r="DM7" s="74"/>
      <c r="DN7" s="74"/>
      <c r="DO7" s="74"/>
      <c r="DP7" s="74"/>
      <c r="DQ7" s="74"/>
      <c r="DR7" s="74"/>
      <c r="DS7" s="74"/>
      <c r="DT7" s="74"/>
      <c r="DU7" s="74"/>
      <c r="DV7" s="74"/>
      <c r="DW7" s="74"/>
      <c r="DX7" s="74"/>
      <c r="DY7" s="74"/>
      <c r="DZ7" s="74"/>
      <c r="EA7" s="74"/>
      <c r="EB7" s="74"/>
      <c r="EC7" s="74"/>
      <c r="ED7" s="74"/>
      <c r="EE7" s="74">
        <v>0</v>
      </c>
      <c r="EF7" s="74">
        <v>0</v>
      </c>
      <c r="EG7" s="74">
        <v>0</v>
      </c>
      <c r="EH7" s="74">
        <v>0</v>
      </c>
      <c r="EI7" s="74">
        <v>0</v>
      </c>
      <c r="EJ7" s="74">
        <v>4.e-002</v>
      </c>
      <c r="EK7" s="74">
        <v>0.11</v>
      </c>
      <c r="EL7" s="74">
        <v>0.15</v>
      </c>
      <c r="EM7" s="74">
        <v>0.16</v>
      </c>
      <c r="EN7" s="74">
        <v>0.13</v>
      </c>
      <c r="EO7" s="74">
        <v>0.23</v>
      </c>
    </row>
    <row r="8" spans="1:145" ht="12.9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row>
    <row r="9" spans="1:145">
      <c r="A9" s="61"/>
      <c r="B9" s="61" t="s">
        <v>103</v>
      </c>
      <c r="C9" s="61" t="s">
        <v>104</v>
      </c>
      <c r="D9" s="61" t="s">
        <v>105</v>
      </c>
      <c r="E9" s="61" t="s">
        <v>106</v>
      </c>
      <c r="F9" s="61" t="s">
        <v>107</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5">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438560</cp:lastModifiedBy>
  <dcterms:created xsi:type="dcterms:W3CDTF">2019-12-05T05:07:22Z</dcterms:created>
  <dcterms:modified xsi:type="dcterms:W3CDTF">2020-02-07T06:04:40Z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2020-02-07T06:04:40Z</vt:filetime>
  </property>
</Properties>
</file>