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10247\Desktop\【経営比較分析表】2018_393444_47_010\"/>
    </mc:Choice>
  </mc:AlternateContent>
  <xr:revisionPtr revIDLastSave="0" documentId="13_ncr:1_{6C01D4D6-38B9-48D1-AD30-E2307FC408B4}" xr6:coauthVersionLast="43" xr6:coauthVersionMax="43" xr10:uidLastSave="{00000000-0000-0000-0000-000000000000}"/>
  <workbookProtection workbookAlgorithmName="SHA-512" workbookHashValue="VQ5zmq+F6FXH3qmbPJz7LIA3P0lNAIvyqPaEZYVRqtMkASY585vBlIC4mkrr+daRVzwPy3iGlhzgEVsIpmma/Q==" workbookSaltValue="wG/BraPXJvOTCmbo+Boldg==" workbookSpinCount="100000" lockStructure="1"/>
  <bookViews>
    <workbookView xWindow="-120" yWindow="-120" windowWidth="19440" windowHeight="1500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N6" i="5"/>
  <c r="M6" i="5"/>
  <c r="L6" i="5"/>
  <c r="W8" i="4" s="1"/>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BB10" i="4"/>
  <c r="AL10" i="4"/>
  <c r="W10" i="4"/>
  <c r="P10" i="4"/>
  <c r="I10" i="4"/>
  <c r="B10" i="4"/>
  <c r="BB8" i="4"/>
  <c r="AT8" i="4"/>
  <c r="AD8" i="4"/>
  <c r="P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<sst xmlns="http://schemas.openxmlformats.org/spreadsheetml/2006/main" count="225" uniqueCount="112">
  <si>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</si>
  <si>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</si>
  <si>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</si>
  <si>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</si>
  <si>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</si>
  <si>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</si>
  <si>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</si>
  <si>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</si>
  <si>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</si>
  <si>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</si>
  <si>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</si>
  <si>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</si>
  <si>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</si>
  <si>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</si>
  <si>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</si>
  <si>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</si>
  <si>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</si>
  <si>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</si>
  <si>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</si>
  <si>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</si>
  <si>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</si>
  <si>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</si>
  <si>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</si>
  <si>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</si>
  <si>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</si>
  <si>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</si>
  <si>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</si>
  <si>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</si>
  <si>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</si>
  <si>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</si>
  <si>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</si>
  <si>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</si>
  <si>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</si>
  <si>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</si>
  <si>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</si>
  <si>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</si>
  <si>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</si>
  <si>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</si>
  <si>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</si>
  <si>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</si>
  <si>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</si>
  <si>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</si>
  <si>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</si>
  <si>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</si>
  <si>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</si>
  <si>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</si>
  <si>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</si>
  <si>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</si>
  <si>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</si>
  <si>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</si>
  <si>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</si>
  <si>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</si>
  <si>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</si>
  <si>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</si>
  <si>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</si>
  <si>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</si>
  <si>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</si>
  <si>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</si>
  <si>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</si>
  <si>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</si>
  <si>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</si>
  <si>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</si>
  <si>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</si>
  <si>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</si>
  <si>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</si>
  <si>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</si>
  <si>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</si>
  <si>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</si>
  <si>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</si>
  <si>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</si>
  <si>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</si>
  <si>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</si>
  <si>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</si>
  <si>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</si>
  <si>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</si>
  <si>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</si>
  <si>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</si>
  <si>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</si>
  <si>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</si>
  <si>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</si>
  <si>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</si>
  <si>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</si>
  <si>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</si>
  <si>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</si>
  <si>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</si>
  <si>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</si>
  <si>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</si>
  <si>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</si>
  <si>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</si>
  <si>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</si>
  <si>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</si>
  <si>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</si>
  <si>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</si>
  <si>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</si>
  <si>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</si>
  <si>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</si>
  <si>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大豊町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</si>
  <si>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</si>
  <si>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</si>
  <si>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</si>
  <si>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</si>
  <si>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</si>
  <si>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</si>
  <si>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</si>
  <si>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</si>
  <si>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</si>
  <si>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</si>
  <si>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</si>
  <si>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</si>
  <si>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左図の指標からも分かるように、当町では赤字経営が続いている。　その一因として、既設管の老朽化に伴う改修や修繕、未普及地域への新設工事が毎年のように行われていることが挙げられ、それは④企業債残高対給水収益比率が平均と比較しても高い水準にあることからも見てとれる。⑤料金回収率並びに⑥給水原価は、昨年と横ばいである。給水原価が平均より高いのは、地方債償還金が多いことに加え人口が減少しているのも要因として挙げられる。⑦施設利用率は、昨年と比較や平均と比較しても伸びているので稼働率が良いと言える。一方、⑧有収率は、昨年より減少し、給水される水量が収益に結びついてないため、漏水調査をする必要性が生じた。</t>
    <rPh sb="0" eb="1">
      <t>ヒダリ</t>
    </rPh>
    <rPh sb="1" eb="2">
      <t>ズ</t>
    </rPh>
    <rPh sb="3" eb="5">
      <t>シヒョウ</t>
    </rPh>
    <rPh sb="8" eb="9">
      <t>ワ</t>
    </rPh>
    <rPh sb="15" eb="17">
      <t>トウチョウ</t>
    </rPh>
    <rPh sb="19" eb="21">
      <t>アカジ</t>
    </rPh>
    <rPh sb="21" eb="23">
      <t>ケイエイ</t>
    </rPh>
    <rPh sb="24" eb="25">
      <t>ツヅ</t>
    </rPh>
    <rPh sb="33" eb="35">
      <t>イチイン</t>
    </rPh>
    <rPh sb="39" eb="42">
      <t>キセツカン</t>
    </rPh>
    <rPh sb="43" eb="46">
      <t>ロウキュウカ</t>
    </rPh>
    <rPh sb="47" eb="48">
      <t>トモナ</t>
    </rPh>
    <rPh sb="49" eb="51">
      <t>カイシュウ</t>
    </rPh>
    <rPh sb="52" eb="54">
      <t>シュウゼン</t>
    </rPh>
    <rPh sb="55" eb="56">
      <t>ミ</t>
    </rPh>
    <rPh sb="56" eb="58">
      <t>フキュウ</t>
    </rPh>
    <rPh sb="58" eb="60">
      <t>チイキ</t>
    </rPh>
    <rPh sb="62" eb="64">
      <t>シンセツ</t>
    </rPh>
    <rPh sb="64" eb="66">
      <t>コウジ</t>
    </rPh>
    <rPh sb="67" eb="69">
      <t>マイネン</t>
    </rPh>
    <rPh sb="73" eb="74">
      <t>オコナ</t>
    </rPh>
    <rPh sb="82" eb="83">
      <t>ア</t>
    </rPh>
    <rPh sb="91" eb="93">
      <t>キギョウ</t>
    </rPh>
    <phoneticPr fontId="4"/>
  </si>
  <si>
    <t>当町は、管路の老朽化が著しく、年々改良、修繕を繰り返している。③管路更新率の図からも分かるように、ここ数年は、更新が出来てないことから財政的に許すのであれば計画性をもって管路の更新をしていきたい。</t>
    <rPh sb="0" eb="2">
      <t>トウチョウ</t>
    </rPh>
    <rPh sb="4" eb="6">
      <t>カンロ</t>
    </rPh>
    <rPh sb="7" eb="10">
      <t>ロウキュウカ</t>
    </rPh>
    <rPh sb="11" eb="12">
      <t>イチジル</t>
    </rPh>
    <rPh sb="15" eb="17">
      <t>ネンネン</t>
    </rPh>
    <rPh sb="17" eb="19">
      <t>カイリョウ</t>
    </rPh>
    <rPh sb="20" eb="22">
      <t>シュウゼン</t>
    </rPh>
    <rPh sb="23" eb="24">
      <t>ク</t>
    </rPh>
    <rPh sb="25" eb="26">
      <t>カエ</t>
    </rPh>
    <rPh sb="32" eb="34">
      <t>カンロ</t>
    </rPh>
    <rPh sb="34" eb="36">
      <t>コウシン</t>
    </rPh>
    <rPh sb="36" eb="37">
      <t>リツ</t>
    </rPh>
    <rPh sb="38" eb="39">
      <t>ズ</t>
    </rPh>
    <rPh sb="42" eb="43">
      <t>ワ</t>
    </rPh>
    <rPh sb="51" eb="53">
      <t>スウネン</t>
    </rPh>
    <rPh sb="55" eb="57">
      <t>コウシン</t>
    </rPh>
    <rPh sb="58" eb="60">
      <t>デキ</t>
    </rPh>
    <rPh sb="67" eb="70">
      <t>ザイセイテキ</t>
    </rPh>
    <rPh sb="71" eb="72">
      <t>ユル</t>
    </rPh>
    <rPh sb="78" eb="81">
      <t>ケイカクセイ</t>
    </rPh>
    <rPh sb="85" eb="87">
      <t>カンロ</t>
    </rPh>
    <rPh sb="88" eb="90">
      <t>コウシン</t>
    </rPh>
    <phoneticPr fontId="4"/>
  </si>
  <si>
    <t>上記のことから、当町が行うべきは赤字経営からの脱却のため料金引き上げかもしれないが、人口減少と伴に既設の老朽化と深刻な問題を抱えてきている。少ない人口で料金を上げると益々住民が住みづらい町へとなる。そこらへんは、政治判断によりバランスの取れた政策が求められると感じる。また、令和５年から公営企業会計が必須となるため、当初は運営費を多めに入れる必要があると思う。</t>
    <rPh sb="0" eb="2">
      <t>ジョウキ</t>
    </rPh>
    <rPh sb="8" eb="10">
      <t>トウチョウ</t>
    </rPh>
    <rPh sb="11" eb="12">
      <t>オコナ</t>
    </rPh>
    <rPh sb="16" eb="18">
      <t>アカジ</t>
    </rPh>
    <rPh sb="18" eb="20">
      <t>ケイエイ</t>
    </rPh>
    <rPh sb="23" eb="25">
      <t>ダッキャク</t>
    </rPh>
    <rPh sb="28" eb="30">
      <t>リョウキン</t>
    </rPh>
    <rPh sb="30" eb="31">
      <t>ヒ</t>
    </rPh>
    <rPh sb="32" eb="33">
      <t>ア</t>
    </rPh>
    <rPh sb="42" eb="44">
      <t>ジンコウ</t>
    </rPh>
    <rPh sb="44" eb="46">
      <t>ゲンショウ</t>
    </rPh>
    <rPh sb="47" eb="48">
      <t>トモ</t>
    </rPh>
    <rPh sb="49" eb="51">
      <t>キセツ</t>
    </rPh>
    <rPh sb="52" eb="55">
      <t>ロウキュウカ</t>
    </rPh>
    <rPh sb="56" eb="58">
      <t>シンコク</t>
    </rPh>
    <rPh sb="59" eb="61">
      <t>モンダイ</t>
    </rPh>
    <rPh sb="62" eb="63">
      <t>カカ</t>
    </rPh>
    <rPh sb="70" eb="71">
      <t>スク</t>
    </rPh>
    <rPh sb="73" eb="75">
      <t>ジンコウ</t>
    </rPh>
    <rPh sb="76" eb="78">
      <t>リョウキン</t>
    </rPh>
    <rPh sb="79" eb="80">
      <t>ア</t>
    </rPh>
    <rPh sb="83" eb="85">
      <t>マスマス</t>
    </rPh>
    <rPh sb="85" eb="87">
      <t>ジュウミン</t>
    </rPh>
    <rPh sb="88" eb="89">
      <t>ス</t>
    </rPh>
    <rPh sb="93" eb="94">
      <t>マチ</t>
    </rPh>
    <rPh sb="106" eb="108">
      <t>セイジ</t>
    </rPh>
    <rPh sb="108" eb="110">
      <t>ハンダン</t>
    </rPh>
    <rPh sb="118" eb="119">
      <t>ト</t>
    </rPh>
    <rPh sb="121" eb="123">
      <t>セイサク</t>
    </rPh>
    <rPh sb="124" eb="125">
      <t>モト</t>
    </rPh>
    <rPh sb="130" eb="131">
      <t>カン</t>
    </rPh>
    <rPh sb="137" eb="138">
      <t>レイ</t>
    </rPh>
    <rPh sb="138" eb="139">
      <t>ワ</t>
    </rPh>
    <rPh sb="140" eb="141">
      <t>ネン</t>
    </rPh>
    <rPh sb="143" eb="145">
      <t>コウエイ</t>
    </rPh>
    <rPh sb="145" eb="147">
      <t>キギョウ</t>
    </rPh>
    <rPh sb="147" eb="149">
      <t>カイケイ</t>
    </rPh>
    <rPh sb="150" eb="152">
      <t>ヒッスウ</t>
    </rPh>
    <rPh sb="158" eb="160">
      <t>トウショ</t>
    </rPh>
    <rPh sb="161" eb="164">
      <t>ウンエイヒ</t>
    </rPh>
    <rPh sb="165" eb="166">
      <t>オオ</t>
    </rPh>
    <rPh sb="168" eb="169">
      <t>イ</t>
    </rPh>
    <rPh sb="171" eb="173">
      <t>ヒツヨウ</t>
    </rPh>
    <rPh sb="177" eb="178">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</si>
</sst>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63-41DF-B03B-145271DB3B3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3D63-41DF-B03B-145271DB3B3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52.54</c:v>
                </c:pt>
                <c:pt idx="1">
                  <c:v>48.19</c:v>
                </c:pt>
                <c:pt idx="2">
                  <c:v>48.32</c:v>
                </c:pt>
                <c:pt idx="3">
                  <c:v>41.41</c:v>
                </c:pt>
                <c:pt idx="4">
                  <c:v>72.709999999999994</c:v>
                </c:pt>
              </c:numCache>
            </c:numRef>
          </c:val>
          <c:extLst>
            <c:ext xmlns:c16="http://schemas.microsoft.com/office/drawing/2014/chart" uri="{C3380CC4-5D6E-409C-BE32-E72D297353CC}">
              <c16:uniqueId val="{00000000-AF93-4F1B-B071-ABFC2D4C50D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AF93-4F1B-B071-ABFC2D4C50D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76.92</c:v>
                </c:pt>
                <c:pt idx="1">
                  <c:v>83.33</c:v>
                </c:pt>
                <c:pt idx="2">
                  <c:v>83.33</c:v>
                </c:pt>
                <c:pt idx="3">
                  <c:v>83.33</c:v>
                </c:pt>
                <c:pt idx="4">
                  <c:v>42.64</c:v>
                </c:pt>
              </c:numCache>
            </c:numRef>
          </c:val>
          <c:extLst>
            <c:ext xmlns:c16="http://schemas.microsoft.com/office/drawing/2014/chart" uri="{C3380CC4-5D6E-409C-BE32-E72D297353CC}">
              <c16:uniqueId val="{00000000-B290-422A-BE54-C8EFD52E7DA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B290-422A-BE54-C8EFD52E7DA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53.71</c:v>
                </c:pt>
                <c:pt idx="1">
                  <c:v>54.54</c:v>
                </c:pt>
                <c:pt idx="2">
                  <c:v>46.67</c:v>
                </c:pt>
                <c:pt idx="3">
                  <c:v>47.72</c:v>
                </c:pt>
                <c:pt idx="4">
                  <c:v>47.35</c:v>
                </c:pt>
              </c:numCache>
            </c:numRef>
          </c:val>
          <c:extLst>
            <c:ext xmlns:c16="http://schemas.microsoft.com/office/drawing/2014/chart" uri="{C3380CC4-5D6E-409C-BE32-E72D297353CC}">
              <c16:uniqueId val="{00000000-7295-4986-8708-B8F8004237D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7295-4986-8708-B8F8004237D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40-409B-B076-D947C65399B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40-409B-B076-D947C65399B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3C-475A-BD54-37B4D547172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3C-475A-BD54-37B4D547172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1F-4D96-97C7-49E12BBAF92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1F-4D96-97C7-49E12BBAF92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20-4AC1-9501-FC880D724BF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20-4AC1-9501-FC880D724BF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1442.42</c:v>
                </c:pt>
                <c:pt idx="1">
                  <c:v>1354.66</c:v>
                </c:pt>
                <c:pt idx="2">
                  <c:v>1269.1600000000001</c:v>
                </c:pt>
                <c:pt idx="3">
                  <c:v>1497.42</c:v>
                </c:pt>
                <c:pt idx="4">
                  <c:v>1395.93</c:v>
                </c:pt>
              </c:numCache>
            </c:numRef>
          </c:val>
          <c:extLst>
            <c:ext xmlns:c16="http://schemas.microsoft.com/office/drawing/2014/chart" uri="{C3380CC4-5D6E-409C-BE32-E72D297353CC}">
              <c16:uniqueId val="{00000000-4C9C-4FF9-AD06-58AC2029EFC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4C9C-4FF9-AD06-58AC2029EFC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49.23</c:v>
                </c:pt>
                <c:pt idx="1">
                  <c:v>54.22</c:v>
                </c:pt>
                <c:pt idx="2">
                  <c:v>46.43</c:v>
                </c:pt>
                <c:pt idx="3">
                  <c:v>46.79</c:v>
                </c:pt>
                <c:pt idx="4">
                  <c:v>46.87</c:v>
                </c:pt>
              </c:numCache>
            </c:numRef>
          </c:val>
          <c:extLst>
            <c:ext xmlns:c16="http://schemas.microsoft.com/office/drawing/2014/chart" uri="{C3380CC4-5D6E-409C-BE32-E72D297353CC}">
              <c16:uniqueId val="{00000000-8471-4ED5-8BD1-A80F60232ED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8471-4ED5-8BD1-A80F60232ED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320.32</c:v>
                </c:pt>
                <c:pt idx="1">
                  <c:v>292.22000000000003</c:v>
                </c:pt>
                <c:pt idx="2">
                  <c:v>343.28</c:v>
                </c:pt>
                <c:pt idx="3">
                  <c:v>341.09</c:v>
                </c:pt>
                <c:pt idx="4">
                  <c:v>351.98</c:v>
                </c:pt>
              </c:numCache>
            </c:numRef>
          </c:val>
          <c:extLst>
            <c:ext xmlns:c16="http://schemas.microsoft.com/office/drawing/2014/chart" uri="{C3380CC4-5D6E-409C-BE32-E72D297353CC}">
              <c16:uniqueId val="{00000000-0BB7-428F-8076-D0E16E6CBCB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0BB7-428F-8076-D0E16E6CBCB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大豊町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3693</v>
      </c>
      <c r="AM8" s="66"/>
      <c r="AN8" s="66"/>
      <c r="AO8" s="66"/>
      <c r="AP8" s="66"/>
      <c r="AQ8" s="66"/>
      <c r="AR8" s="66"/>
      <c r="AS8" s="66"/>
      <c r="AT8" s="65">
        <f>データ!$S$6</f>
        <v>315.06</v>
      </c>
      <c r="AU8" s="65"/>
      <c r="AV8" s="65"/>
      <c r="AW8" s="65"/>
      <c r="AX8" s="65"/>
      <c r="AY8" s="65"/>
      <c r="AZ8" s="65"/>
      <c r="BA8" s="65"/>
      <c r="BB8" s="65">
        <f>データ!$T$6</f>
        <v>11.72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58.89</v>
      </c>
      <c r="Q10" s="65"/>
      <c r="R10" s="65"/>
      <c r="S10" s="65"/>
      <c r="T10" s="65"/>
      <c r="U10" s="65"/>
      <c r="V10" s="65"/>
      <c r="W10" s="66">
        <f>データ!$Q$6</f>
        <v>2484</v>
      </c>
      <c r="X10" s="66"/>
      <c r="Y10" s="66"/>
      <c r="Z10" s="66"/>
      <c r="AA10" s="66"/>
      <c r="AB10" s="66"/>
      <c r="AC10" s="66"/>
      <c r="AD10" s="2"/>
      <c r="AE10" s="2"/>
      <c r="AF10" s="2"/>
      <c r="AG10" s="2"/>
      <c r="AH10" s="2"/>
      <c r="AI10" s="2"/>
      <c r="AJ10" s="2"/>
      <c r="AK10" s="2"/>
      <c r="AL10" s="66">
        <f>データ!$U$6</f>
        <v>2140</v>
      </c>
      <c r="AM10" s="66"/>
      <c r="AN10" s="66"/>
      <c r="AO10" s="66"/>
      <c r="AP10" s="66"/>
      <c r="AQ10" s="66"/>
      <c r="AR10" s="66"/>
      <c r="AS10" s="66"/>
      <c r="AT10" s="65">
        <f>データ!$V$6</f>
        <v>131.44999999999999</v>
      </c>
      <c r="AU10" s="65"/>
      <c r="AV10" s="65"/>
      <c r="AW10" s="65"/>
      <c r="AX10" s="65"/>
      <c r="AY10" s="65"/>
      <c r="AZ10" s="65"/>
      <c r="BA10" s="65"/>
      <c r="BB10" s="65">
        <f>データ!$W$6</f>
        <v>16.28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Ork+aTMo5s8CW/ymvcGU06ExaOVR9OC2cQT3ttRAZ0dRtt/alDNrVH95eLC7xCwAYjZb04X4vaRnwKLNm7SWrQ==" saltValue="WzKU5vUcYDAHKVsFVL9nR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393444</v>
      </c>
      <c r="D6" s="34">
        <f t="shared" si="3"/>
        <v>47</v>
      </c>
      <c r="E6" s="34">
        <f t="shared" si="3"/>
        <v>1</v>
      </c>
      <c r="F6" s="34">
        <f t="shared" si="3"/>
        <v>0</v>
      </c>
      <c r="G6" s="34">
        <f t="shared" si="3"/>
        <v>0</v>
      </c>
      <c r="H6" s="34" t="str">
        <f t="shared" si="3"/>
        <v>高知県　大豊町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58.89</v>
      </c>
      <c r="Q6" s="35">
        <f t="shared" si="3"/>
        <v>2484</v>
      </c>
      <c r="R6" s="35">
        <f t="shared" si="3"/>
        <v>3693</v>
      </c>
      <c r="S6" s="35">
        <f t="shared" si="3"/>
        <v>315.06</v>
      </c>
      <c r="T6" s="35">
        <f t="shared" si="3"/>
        <v>11.72</v>
      </c>
      <c r="U6" s="35">
        <f t="shared" si="3"/>
        <v>2140</v>
      </c>
      <c r="V6" s="35">
        <f t="shared" si="3"/>
        <v>131.44999999999999</v>
      </c>
      <c r="W6" s="35">
        <f t="shared" si="3"/>
        <v>16.28</v>
      </c>
      <c r="X6" s="36">
        <f>IF(X7="",NA(),X7)</f>
        <v>53.71</v>
      </c>
      <c r="Y6" s="36">
        <f t="shared" ref="Y6:AG6" si="4">IF(Y7="",NA(),Y7)</f>
        <v>54.54</v>
      </c>
      <c r="Z6" s="36">
        <f t="shared" si="4"/>
        <v>46.67</v>
      </c>
      <c r="AA6" s="36">
        <f t="shared" si="4"/>
        <v>47.72</v>
      </c>
      <c r="AB6" s="36">
        <f t="shared" si="4"/>
        <v>47.35</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1442.42</v>
      </c>
      <c r="BF6" s="36">
        <f t="shared" ref="BF6:BN6" si="7">IF(BF7="",NA(),BF7)</f>
        <v>1354.66</v>
      </c>
      <c r="BG6" s="36">
        <f t="shared" si="7"/>
        <v>1269.1600000000001</v>
      </c>
      <c r="BH6" s="36">
        <f t="shared" si="7"/>
        <v>1497.42</v>
      </c>
      <c r="BI6" s="36">
        <f t="shared" si="7"/>
        <v>1395.93</v>
      </c>
      <c r="BJ6" s="36">
        <f t="shared" si="7"/>
        <v>1125.69</v>
      </c>
      <c r="BK6" s="36">
        <f t="shared" si="7"/>
        <v>1134.67</v>
      </c>
      <c r="BL6" s="36">
        <f t="shared" si="7"/>
        <v>1144.79</v>
      </c>
      <c r="BM6" s="36">
        <f t="shared" si="7"/>
        <v>1061.58</v>
      </c>
      <c r="BN6" s="36">
        <f t="shared" si="7"/>
        <v>1007.7</v>
      </c>
      <c r="BO6" s="35" t="str">
        <f>IF(BO7="","",IF(BO7="-","【-】","【"&amp;SUBSTITUTE(TEXT(BO7,"#,##0.00"),"-","△")&amp;"】"))</f>
        <v>【1,074.14】</v>
      </c>
      <c r="BP6" s="36">
        <f>IF(BP7="",NA(),BP7)</f>
        <v>49.23</v>
      </c>
      <c r="BQ6" s="36">
        <f t="shared" ref="BQ6:BY6" si="8">IF(BQ7="",NA(),BQ7)</f>
        <v>54.22</v>
      </c>
      <c r="BR6" s="36">
        <f t="shared" si="8"/>
        <v>46.43</v>
      </c>
      <c r="BS6" s="36">
        <f t="shared" si="8"/>
        <v>46.79</v>
      </c>
      <c r="BT6" s="36">
        <f t="shared" si="8"/>
        <v>46.87</v>
      </c>
      <c r="BU6" s="36">
        <f t="shared" si="8"/>
        <v>46.48</v>
      </c>
      <c r="BV6" s="36">
        <f t="shared" si="8"/>
        <v>40.6</v>
      </c>
      <c r="BW6" s="36">
        <f t="shared" si="8"/>
        <v>56.04</v>
      </c>
      <c r="BX6" s="36">
        <f t="shared" si="8"/>
        <v>58.52</v>
      </c>
      <c r="BY6" s="36">
        <f t="shared" si="8"/>
        <v>59.22</v>
      </c>
      <c r="BZ6" s="35" t="str">
        <f>IF(BZ7="","",IF(BZ7="-","【-】","【"&amp;SUBSTITUTE(TEXT(BZ7,"#,##0.00"),"-","△")&amp;"】"))</f>
        <v>【54.36】</v>
      </c>
      <c r="CA6" s="36">
        <f>IF(CA7="",NA(),CA7)</f>
        <v>320.32</v>
      </c>
      <c r="CB6" s="36">
        <f t="shared" ref="CB6:CJ6" si="9">IF(CB7="",NA(),CB7)</f>
        <v>292.22000000000003</v>
      </c>
      <c r="CC6" s="36">
        <f t="shared" si="9"/>
        <v>343.28</v>
      </c>
      <c r="CD6" s="36">
        <f t="shared" si="9"/>
        <v>341.09</v>
      </c>
      <c r="CE6" s="36">
        <f t="shared" si="9"/>
        <v>351.98</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52.54</v>
      </c>
      <c r="CM6" s="36">
        <f t="shared" ref="CM6:CU6" si="10">IF(CM7="",NA(),CM7)</f>
        <v>48.19</v>
      </c>
      <c r="CN6" s="36">
        <f t="shared" si="10"/>
        <v>48.32</v>
      </c>
      <c r="CO6" s="36">
        <f t="shared" si="10"/>
        <v>41.41</v>
      </c>
      <c r="CP6" s="36">
        <f t="shared" si="10"/>
        <v>72.709999999999994</v>
      </c>
      <c r="CQ6" s="36">
        <f t="shared" si="10"/>
        <v>57.43</v>
      </c>
      <c r="CR6" s="36">
        <f t="shared" si="10"/>
        <v>57.29</v>
      </c>
      <c r="CS6" s="36">
        <f t="shared" si="10"/>
        <v>55.9</v>
      </c>
      <c r="CT6" s="36">
        <f t="shared" si="10"/>
        <v>57.3</v>
      </c>
      <c r="CU6" s="36">
        <f t="shared" si="10"/>
        <v>56.76</v>
      </c>
      <c r="CV6" s="35" t="str">
        <f>IF(CV7="","",IF(CV7="-","【-】","【"&amp;SUBSTITUTE(TEXT(CV7,"#,##0.00"),"-","△")&amp;"】"))</f>
        <v>【55.95】</v>
      </c>
      <c r="CW6" s="36">
        <f>IF(CW7="",NA(),CW7)</f>
        <v>76.92</v>
      </c>
      <c r="CX6" s="36">
        <f t="shared" ref="CX6:DF6" si="11">IF(CX7="",NA(),CX7)</f>
        <v>83.33</v>
      </c>
      <c r="CY6" s="36">
        <f t="shared" si="11"/>
        <v>83.33</v>
      </c>
      <c r="CZ6" s="36">
        <f t="shared" si="11"/>
        <v>83.33</v>
      </c>
      <c r="DA6" s="36">
        <f t="shared" si="11"/>
        <v>42.64</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393444</v>
      </c>
      <c r="D7" s="38">
        <v>47</v>
      </c>
      <c r="E7" s="38">
        <v>1</v>
      </c>
      <c r="F7" s="38">
        <v>0</v>
      </c>
      <c r="G7" s="38">
        <v>0</v>
      </c>
      <c r="H7" s="38" t="s">
        <v>96</v>
      </c>
      <c r="I7" s="38" t="s">
        <v>97</v>
      </c>
      <c r="J7" s="38" t="s">
        <v>98</v>
      </c>
      <c r="K7" s="38" t="s">
        <v>99</v>
      </c>
      <c r="L7" s="38" t="s">
        <v>100</v>
      </c>
      <c r="M7" s="38" t="s">
        <v>101</v>
      </c>
      <c r="N7" s="39" t="s">
        <v>102</v>
      </c>
      <c r="O7" s="39" t="s">
        <v>103</v>
      </c>
      <c r="P7" s="39">
        <v>58.89</v>
      </c>
      <c r="Q7" s="39">
        <v>2484</v>
      </c>
      <c r="R7" s="39">
        <v>3693</v>
      </c>
      <c r="S7" s="39">
        <v>315.06</v>
      </c>
      <c r="T7" s="39">
        <v>11.72</v>
      </c>
      <c r="U7" s="39">
        <v>2140</v>
      </c>
      <c r="V7" s="39">
        <v>131.44999999999999</v>
      </c>
      <c r="W7" s="39">
        <v>16.28</v>
      </c>
      <c r="X7" s="39">
        <v>53.71</v>
      </c>
      <c r="Y7" s="39">
        <v>54.54</v>
      </c>
      <c r="Z7" s="39">
        <v>46.67</v>
      </c>
      <c r="AA7" s="39">
        <v>47.72</v>
      </c>
      <c r="AB7" s="39">
        <v>47.35</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1442.42</v>
      </c>
      <c r="BF7" s="39">
        <v>1354.66</v>
      </c>
      <c r="BG7" s="39">
        <v>1269.1600000000001</v>
      </c>
      <c r="BH7" s="39">
        <v>1497.42</v>
      </c>
      <c r="BI7" s="39">
        <v>1395.93</v>
      </c>
      <c r="BJ7" s="39">
        <v>1125.69</v>
      </c>
      <c r="BK7" s="39">
        <v>1134.67</v>
      </c>
      <c r="BL7" s="39">
        <v>1144.79</v>
      </c>
      <c r="BM7" s="39">
        <v>1061.58</v>
      </c>
      <c r="BN7" s="39">
        <v>1007.7</v>
      </c>
      <c r="BO7" s="39">
        <v>1074.1400000000001</v>
      </c>
      <c r="BP7" s="39">
        <v>49.23</v>
      </c>
      <c r="BQ7" s="39">
        <v>54.22</v>
      </c>
      <c r="BR7" s="39">
        <v>46.43</v>
      </c>
      <c r="BS7" s="39">
        <v>46.79</v>
      </c>
      <c r="BT7" s="39">
        <v>46.87</v>
      </c>
      <c r="BU7" s="39">
        <v>46.48</v>
      </c>
      <c r="BV7" s="39">
        <v>40.6</v>
      </c>
      <c r="BW7" s="39">
        <v>56.04</v>
      </c>
      <c r="BX7" s="39">
        <v>58.52</v>
      </c>
      <c r="BY7" s="39">
        <v>59.22</v>
      </c>
      <c r="BZ7" s="39">
        <v>54.36</v>
      </c>
      <c r="CA7" s="39">
        <v>320.32</v>
      </c>
      <c r="CB7" s="39">
        <v>292.22000000000003</v>
      </c>
      <c r="CC7" s="39">
        <v>343.28</v>
      </c>
      <c r="CD7" s="39">
        <v>341.09</v>
      </c>
      <c r="CE7" s="39">
        <v>351.98</v>
      </c>
      <c r="CF7" s="39">
        <v>376.61</v>
      </c>
      <c r="CG7" s="39">
        <v>440.03</v>
      </c>
      <c r="CH7" s="39">
        <v>304.35000000000002</v>
      </c>
      <c r="CI7" s="39">
        <v>296.3</v>
      </c>
      <c r="CJ7" s="39">
        <v>292.89999999999998</v>
      </c>
      <c r="CK7" s="39">
        <v>296.39999999999998</v>
      </c>
      <c r="CL7" s="39">
        <v>52.54</v>
      </c>
      <c r="CM7" s="39">
        <v>48.19</v>
      </c>
      <c r="CN7" s="39">
        <v>48.32</v>
      </c>
      <c r="CO7" s="39">
        <v>41.41</v>
      </c>
      <c r="CP7" s="39">
        <v>72.709999999999994</v>
      </c>
      <c r="CQ7" s="39">
        <v>57.43</v>
      </c>
      <c r="CR7" s="39">
        <v>57.29</v>
      </c>
      <c r="CS7" s="39">
        <v>55.9</v>
      </c>
      <c r="CT7" s="39">
        <v>57.3</v>
      </c>
      <c r="CU7" s="39">
        <v>56.76</v>
      </c>
      <c r="CV7" s="39">
        <v>55.95</v>
      </c>
      <c r="CW7" s="39">
        <v>76.92</v>
      </c>
      <c r="CX7" s="39">
        <v>83.33</v>
      </c>
      <c r="CY7" s="39">
        <v>83.33</v>
      </c>
      <c r="CZ7" s="39">
        <v>83.33</v>
      </c>
      <c r="DA7" s="39">
        <v>42.64</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坂本　諭</cp:lastModifiedBy>
  <cp:lastPrinted>2020-01-15T09:21:19Z</cp:lastPrinted>
  <dcterms:created xsi:type="dcterms:W3CDTF">2019-12-05T04:39:31Z</dcterms:created>
  <dcterms:modified xsi:type="dcterms:W3CDTF">2020-01-15T09:21:28Z</dcterms:modified>
  <cp:category/>
</cp:coreProperties>
</file>