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0191\Desktop\"/>
    </mc:Choice>
  </mc:AlternateContent>
  <xr:revisionPtr revIDLastSave="0" documentId="13_ncr:1_{13482136-22E1-4DF8-93A8-07BC781A5BF8}" xr6:coauthVersionLast="36" xr6:coauthVersionMax="36" xr10:uidLastSave="{00000000-0000-0000-0000-000000000000}"/>
  <workbookProtection workbookAlgorithmName="SHA-512" workbookHashValue="Piih097grXpKCtf874dy4HPO1NYVMVEWzSCJwaJ9ecJtLjz0pbEAo+ZUJG0UOuYwid4xB0RmTU6fzWRtY21DBg==" workbookSaltValue="WX/ilXoo06K+UdPsT2+xrw==" workbookSpinCount="100000" lockStructure="1"/>
  <bookViews>
    <workbookView xWindow="0" yWindow="0" windowWidth="23040" windowHeight="8964"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P10" i="4" s="1"/>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E85" i="4"/>
  <c r="AL10" i="4"/>
  <c r="W10" i="4"/>
  <c r="B10" i="4"/>
  <c r="BB8" i="4"/>
  <c r="AT8" i="4"/>
  <c r="AD8" i="4"/>
  <c r="W8" i="4"/>
  <c r="P8" i="4"/>
  <c r="I8" i="4"/>
  <c r="B8" i="4"/>
  <c r="B6" i="4"/>
  <c r="C10" i="5" l="1"/>
  <c r="D10" i="5"/>
  <c r="E10" i="5"/>
  <c r="B10" i="5"/>
</calcChain>
</file>

<file path=xl/sharedStrings.xml><?xml version="1.0" encoding="utf-8"?>
<sst xmlns="http://schemas.openxmlformats.org/spreadsheetml/2006/main" count="225" uniqueCount="110">
  <si>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</si>
  <si>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</si>
  <si>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</si>
  <si>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</si>
  <si>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</si>
  <si>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</si>
  <si>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</si>
  <si>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</si>
  <si>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</si>
  <si>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</si>
  <si>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</si>
  <si>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</si>
  <si>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</si>
  <si>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</si>
  <si>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</si>
  <si>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</si>
  <si>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</si>
  <si>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</si>
  <si>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</si>
  <si>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</si>
  <si>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</si>
  <si>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</si>
  <si>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</si>
  <si>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</si>
  <si>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</si>
  <si>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</si>
  <si>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</si>
  <si>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</si>
  <si>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</si>
  <si>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</si>
  <si>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</si>
  <si>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</si>
  <si>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</si>
  <si>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</si>
  <si>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</si>
  <si>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</si>
  <si>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</si>
  <si>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</si>
  <si>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</si>
  <si>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</si>
  <si>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</si>
  <si>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</si>
  <si>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</si>
  <si>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</si>
  <si>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</si>
  <si>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</si>
  <si>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</si>
  <si>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</si>
  <si>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</si>
  <si>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</si>
  <si>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</si>
  <si>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</si>
  <si>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</si>
  <si>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</si>
  <si>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</si>
  <si>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</si>
  <si>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</si>
  <si>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</si>
  <si>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</si>
  <si>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</si>
  <si>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</si>
  <si>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</si>
  <si>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</si>
  <si>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</si>
  <si>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</si>
  <si>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</si>
  <si>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</si>
  <si>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</si>
  <si>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</si>
  <si>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</si>
  <si>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</si>
  <si>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</si>
  <si>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</si>
  <si>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</si>
  <si>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</si>
  <si>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</si>
  <si>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</si>
  <si>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</si>
  <si>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</si>
  <si>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</si>
  <si>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</si>
  <si>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</si>
  <si>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</si>
  <si>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</si>
  <si>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</si>
  <si>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</si>
  <si>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</si>
  <si>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</si>
  <si>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</si>
  <si>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</si>
  <si>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</si>
  <si>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</si>
  <si>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</si>
  <si>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</si>
  <si>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芸西村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</si>
  <si>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</si>
  <si>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</si>
  <si>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</si>
  <si>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</si>
  <si>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</si>
  <si>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</si>
  <si>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</si>
  <si>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</si>
  <si>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</si>
  <si>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</si>
  <si>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</si>
  <si>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</si>
  <si>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収益的収支比率はH28年度に料金改正を行い100％を上回ったが、H29年度は、地方債の増加および料金収入の減少により100％を下回っている。　　　　　　企業債残高対給水収益比率につては、新規拡張工事及びダム建設が完了するまで増加する。　　　　　　　料金回収率、給水原価については、平均より良好である。　　　　　　　　　　　　　　　　　　　　　施設利用率については、施設拡張により、平均より下回っている。　　　　　　　　　　　　　　　　　　有収率については、平均より良好であるが、漏水箇所の特定や改修を行い改善していく必要がある。</t>
    <rPh sb="35" eb="37">
      <t>ネンド</t>
    </rPh>
    <rPh sb="39" eb="42">
      <t>チホウサイ</t>
    </rPh>
    <rPh sb="43" eb="45">
      <t>ゾウカ</t>
    </rPh>
    <rPh sb="48" eb="50">
      <t>リョウキン</t>
    </rPh>
    <rPh sb="50" eb="52">
      <t>シュウニュウ</t>
    </rPh>
    <rPh sb="53" eb="55">
      <t>ゲンショウ</t>
    </rPh>
    <rPh sb="63" eb="65">
      <t>シタマワ</t>
    </rPh>
    <phoneticPr fontId="4"/>
  </si>
  <si>
    <t>新規拡張工事及び和食ダム建設負担金を単独事業実施しており、債務残高は増加傾向にある。今後は老朽管の更新及び配水施設の耐震補強工事を施工する必要がある。補助事業等を活用し、経費の削減に努めたい。</t>
    <phoneticPr fontId="4"/>
  </si>
  <si>
    <t>施設の耐震診断をH26年度に実施した、その結果を基に、
 配水池3ヶ所のうち1ヶ所は建替、2ヶ所は劣化対策及び耐震補強工事を実施する予定である。 
 取水施設はコンクリートが劣化しており、立替を実施する予定である。                            管渠については、下水道工事と同時に布設替えを実施しており、大部分が更新されている。残りの一部については、毎年度計画的に施工する予定である。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</si>
</sst>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0.76</c:v>
                </c:pt>
                <c:pt idx="2">
                  <c:v>0.54</c:v>
                </c:pt>
                <c:pt idx="3" formatCode="#,##0.00;&quot;△&quot;#,##0.00">
                  <c:v>0</c:v>
                </c:pt>
                <c:pt idx="4" formatCode="#,##0.00;&quot;△&quot;#,##0.00">
                  <c:v>0</c:v>
                </c:pt>
              </c:numCache>
            </c:numRef>
          </c:val>
          <c:extLst>
            <c:ext xmlns:c16="http://schemas.microsoft.com/office/drawing/2014/chart" uri="{C3380CC4-5D6E-409C-BE32-E72D297353CC}">
              <c16:uniqueId val="{00000000-9BA8-4B8A-9F07-293817FB515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9BA8-4B8A-9F07-293817FB515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123.23</c:v>
                </c:pt>
                <c:pt idx="1">
                  <c:v>104.4</c:v>
                </c:pt>
                <c:pt idx="2">
                  <c:v>39.58</c:v>
                </c:pt>
                <c:pt idx="3">
                  <c:v>35.880000000000003</c:v>
                </c:pt>
                <c:pt idx="4">
                  <c:v>35.39</c:v>
                </c:pt>
              </c:numCache>
            </c:numRef>
          </c:val>
          <c:extLst>
            <c:ext xmlns:c16="http://schemas.microsoft.com/office/drawing/2014/chart" uri="{C3380CC4-5D6E-409C-BE32-E72D297353CC}">
              <c16:uniqueId val="{00000000-F495-48CD-AD05-EF7DF33DC6D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F495-48CD-AD05-EF7DF33DC6D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75.900000000000006</c:v>
                </c:pt>
                <c:pt idx="1">
                  <c:v>87.13</c:v>
                </c:pt>
                <c:pt idx="2">
                  <c:v>83.42</c:v>
                </c:pt>
                <c:pt idx="3">
                  <c:v>89.61</c:v>
                </c:pt>
                <c:pt idx="4">
                  <c:v>89.73</c:v>
                </c:pt>
              </c:numCache>
            </c:numRef>
          </c:val>
          <c:extLst>
            <c:ext xmlns:c16="http://schemas.microsoft.com/office/drawing/2014/chart" uri="{C3380CC4-5D6E-409C-BE32-E72D297353CC}">
              <c16:uniqueId val="{00000000-5A64-4DCF-AAE8-8C374508D77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5A64-4DCF-AAE8-8C374508D77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87.84</c:v>
                </c:pt>
                <c:pt idx="1">
                  <c:v>94.31</c:v>
                </c:pt>
                <c:pt idx="2">
                  <c:v>102.8</c:v>
                </c:pt>
                <c:pt idx="3">
                  <c:v>93.91</c:v>
                </c:pt>
                <c:pt idx="4">
                  <c:v>97.14</c:v>
                </c:pt>
              </c:numCache>
            </c:numRef>
          </c:val>
          <c:extLst>
            <c:ext xmlns:c16="http://schemas.microsoft.com/office/drawing/2014/chart" uri="{C3380CC4-5D6E-409C-BE32-E72D297353CC}">
              <c16:uniqueId val="{00000000-95BD-4865-9964-8510C575A24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95BD-4865-9964-8510C575A24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A7-4E05-9022-27F536648F4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A7-4E05-9022-27F536648F4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55-451D-916A-927BEDFA734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55-451D-916A-927BEDFA734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AA-4D29-8F89-372B1AC54E2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AA-4D29-8F89-372B1AC54E2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64-4292-A5CE-914B1353DC0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64-4292-A5CE-914B1353DC0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1684.61</c:v>
                </c:pt>
                <c:pt idx="1">
                  <c:v>1808.21</c:v>
                </c:pt>
                <c:pt idx="2">
                  <c:v>1601.38</c:v>
                </c:pt>
                <c:pt idx="3">
                  <c:v>1758.13</c:v>
                </c:pt>
                <c:pt idx="4">
                  <c:v>1752.67</c:v>
                </c:pt>
              </c:numCache>
            </c:numRef>
          </c:val>
          <c:extLst>
            <c:ext xmlns:c16="http://schemas.microsoft.com/office/drawing/2014/chart" uri="{C3380CC4-5D6E-409C-BE32-E72D297353CC}">
              <c16:uniqueId val="{00000000-47C2-49DA-A43F-5EBB7DB2AF7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47C2-49DA-A43F-5EBB7DB2AF7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83.97</c:v>
                </c:pt>
                <c:pt idx="1">
                  <c:v>82.28</c:v>
                </c:pt>
                <c:pt idx="2">
                  <c:v>91.24</c:v>
                </c:pt>
                <c:pt idx="3">
                  <c:v>81.98</c:v>
                </c:pt>
                <c:pt idx="4">
                  <c:v>85.61</c:v>
                </c:pt>
              </c:numCache>
            </c:numRef>
          </c:val>
          <c:extLst>
            <c:ext xmlns:c16="http://schemas.microsoft.com/office/drawing/2014/chart" uri="{C3380CC4-5D6E-409C-BE32-E72D297353CC}">
              <c16:uniqueId val="{00000000-CE52-40C2-87B1-AACF1408AEA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CE52-40C2-87B1-AACF1408AEA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111.78</c:v>
                </c:pt>
                <c:pt idx="1">
                  <c:v>114.51</c:v>
                </c:pt>
                <c:pt idx="2">
                  <c:v>129.63999999999999</c:v>
                </c:pt>
                <c:pt idx="3">
                  <c:v>140.21</c:v>
                </c:pt>
                <c:pt idx="4">
                  <c:v>136.80000000000001</c:v>
                </c:pt>
              </c:numCache>
            </c:numRef>
          </c:val>
          <c:extLst>
            <c:ext xmlns:c16="http://schemas.microsoft.com/office/drawing/2014/chart" uri="{C3380CC4-5D6E-409C-BE32-E72D297353CC}">
              <c16:uniqueId val="{00000000-9A64-4702-8C39-AFEAE4DD02E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9A64-4702-8C39-AFEAE4DD02E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F12" sqref="BF1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高知県　芸西村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3785</v>
      </c>
      <c r="AM8" s="66"/>
      <c r="AN8" s="66"/>
      <c r="AO8" s="66"/>
      <c r="AP8" s="66"/>
      <c r="AQ8" s="66"/>
      <c r="AR8" s="66"/>
      <c r="AS8" s="66"/>
      <c r="AT8" s="65">
        <f>データ!$S$6</f>
        <v>39.6</v>
      </c>
      <c r="AU8" s="65"/>
      <c r="AV8" s="65"/>
      <c r="AW8" s="65"/>
      <c r="AX8" s="65"/>
      <c r="AY8" s="65"/>
      <c r="AZ8" s="65"/>
      <c r="BA8" s="65"/>
      <c r="BB8" s="65">
        <f>データ!$T$6</f>
        <v>95.58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99.44</v>
      </c>
      <c r="Q10" s="65"/>
      <c r="R10" s="65"/>
      <c r="S10" s="65"/>
      <c r="T10" s="65"/>
      <c r="U10" s="65"/>
      <c r="V10" s="65"/>
      <c r="W10" s="66">
        <f>データ!$Q$6</f>
        <v>1770</v>
      </c>
      <c r="X10" s="66"/>
      <c r="Y10" s="66"/>
      <c r="Z10" s="66"/>
      <c r="AA10" s="66"/>
      <c r="AB10" s="66"/>
      <c r="AC10" s="66"/>
      <c r="AD10" s="2"/>
      <c r="AE10" s="2"/>
      <c r="AF10" s="2"/>
      <c r="AG10" s="2"/>
      <c r="AH10" s="2"/>
      <c r="AI10" s="2"/>
      <c r="AJ10" s="2"/>
      <c r="AK10" s="2"/>
      <c r="AL10" s="66">
        <f>データ!$U$6</f>
        <v>3740</v>
      </c>
      <c r="AM10" s="66"/>
      <c r="AN10" s="66"/>
      <c r="AO10" s="66"/>
      <c r="AP10" s="66"/>
      <c r="AQ10" s="66"/>
      <c r="AR10" s="66"/>
      <c r="AS10" s="66"/>
      <c r="AT10" s="65">
        <f>データ!$V$6</f>
        <v>6.7</v>
      </c>
      <c r="AU10" s="65"/>
      <c r="AV10" s="65"/>
      <c r="AW10" s="65"/>
      <c r="AX10" s="65"/>
      <c r="AY10" s="65"/>
      <c r="AZ10" s="65"/>
      <c r="BA10" s="65"/>
      <c r="BB10" s="65">
        <f>データ!$W$6</f>
        <v>558.21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107</v>
      </c>
      <c r="BM16" s="50"/>
      <c r="BN16" s="50"/>
      <c r="BO16" s="50"/>
      <c r="BP16" s="50"/>
      <c r="BQ16" s="50"/>
      <c r="BR16" s="50"/>
      <c r="BS16" s="50"/>
      <c r="BT16" s="50"/>
      <c r="BU16" s="50"/>
      <c r="BV16" s="50"/>
      <c r="BW16" s="50"/>
      <c r="BX16" s="50"/>
      <c r="BY16" s="50"/>
      <c r="BZ16" s="5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108</v>
      </c>
      <c r="BM66" s="50"/>
      <c r="BN66" s="50"/>
      <c r="BO66" s="50"/>
      <c r="BP66" s="50"/>
      <c r="BQ66" s="50"/>
      <c r="BR66" s="50"/>
      <c r="BS66" s="50"/>
      <c r="BT66" s="50"/>
      <c r="BU66" s="50"/>
      <c r="BV66" s="50"/>
      <c r="BW66" s="50"/>
      <c r="BX66" s="50"/>
      <c r="BY66" s="50"/>
      <c r="BZ66" s="5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fII49VsxLgD4GFI3HIpDIGRC1P8tK40tjiyo/XNGqbY62zSAUHe2XB0S+AlcHcDSX7opmKSSVuAckCJkkGiERw==" saltValue="bY+/iarOwOl+zGISSDp7l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27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53</v>
      </c>
      <c r="B4" s="31"/>
      <c r="C4" s="31"/>
      <c r="D4" s="31"/>
      <c r="E4" s="31"/>
      <c r="F4" s="31"/>
      <c r="G4" s="31"/>
      <c r="H4" s="79"/>
      <c r="I4" s="80"/>
      <c r="J4" s="80"/>
      <c r="K4" s="80"/>
      <c r="L4" s="80"/>
      <c r="M4" s="80"/>
      <c r="N4" s="80"/>
      <c r="O4" s="80"/>
      <c r="P4" s="80"/>
      <c r="Q4" s="80"/>
      <c r="R4" s="80"/>
      <c r="S4" s="80"/>
      <c r="T4" s="80"/>
      <c r="U4" s="80"/>
      <c r="V4" s="80"/>
      <c r="W4" s="81"/>
      <c r="X4" s="75" t="s">
        <v>54</v>
      </c>
      <c r="Y4" s="75"/>
      <c r="Z4" s="75"/>
      <c r="AA4" s="75"/>
      <c r="AB4" s="75"/>
      <c r="AC4" s="75"/>
      <c r="AD4" s="75"/>
      <c r="AE4" s="75"/>
      <c r="AF4" s="75"/>
      <c r="AG4" s="75"/>
      <c r="AH4" s="75"/>
      <c r="AI4" s="75" t="s">
        <v>55</v>
      </c>
      <c r="AJ4" s="75"/>
      <c r="AK4" s="75"/>
      <c r="AL4" s="75"/>
      <c r="AM4" s="75"/>
      <c r="AN4" s="75"/>
      <c r="AO4" s="75"/>
      <c r="AP4" s="75"/>
      <c r="AQ4" s="75"/>
      <c r="AR4" s="75"/>
      <c r="AS4" s="75"/>
      <c r="AT4" s="75" t="s">
        <v>56</v>
      </c>
      <c r="AU4" s="75"/>
      <c r="AV4" s="75"/>
      <c r="AW4" s="75"/>
      <c r="AX4" s="75"/>
      <c r="AY4" s="75"/>
      <c r="AZ4" s="75"/>
      <c r="BA4" s="75"/>
      <c r="BB4" s="75"/>
      <c r="BC4" s="75"/>
      <c r="BD4" s="75"/>
      <c r="BE4" s="75" t="s">
        <v>57</v>
      </c>
      <c r="BF4" s="75"/>
      <c r="BG4" s="75"/>
      <c r="BH4" s="75"/>
      <c r="BI4" s="75"/>
      <c r="BJ4" s="75"/>
      <c r="BK4" s="75"/>
      <c r="BL4" s="75"/>
      <c r="BM4" s="75"/>
      <c r="BN4" s="75"/>
      <c r="BO4" s="75"/>
      <c r="BP4" s="75" t="s">
        <v>58</v>
      </c>
      <c r="BQ4" s="75"/>
      <c r="BR4" s="75"/>
      <c r="BS4" s="75"/>
      <c r="BT4" s="75"/>
      <c r="BU4" s="75"/>
      <c r="BV4" s="75"/>
      <c r="BW4" s="75"/>
      <c r="BX4" s="75"/>
      <c r="BY4" s="75"/>
      <c r="BZ4" s="75"/>
      <c r="CA4" s="75" t="s">
        <v>59</v>
      </c>
      <c r="CB4" s="75"/>
      <c r="CC4" s="75"/>
      <c r="CD4" s="75"/>
      <c r="CE4" s="75"/>
      <c r="CF4" s="75"/>
      <c r="CG4" s="75"/>
      <c r="CH4" s="75"/>
      <c r="CI4" s="75"/>
      <c r="CJ4" s="75"/>
      <c r="CK4" s="75"/>
      <c r="CL4" s="75" t="s">
        <v>60</v>
      </c>
      <c r="CM4" s="75"/>
      <c r="CN4" s="75"/>
      <c r="CO4" s="75"/>
      <c r="CP4" s="75"/>
      <c r="CQ4" s="75"/>
      <c r="CR4" s="75"/>
      <c r="CS4" s="75"/>
      <c r="CT4" s="75"/>
      <c r="CU4" s="75"/>
      <c r="CV4" s="75"/>
      <c r="CW4" s="75" t="s">
        <v>61</v>
      </c>
      <c r="CX4" s="75"/>
      <c r="CY4" s="75"/>
      <c r="CZ4" s="75"/>
      <c r="DA4" s="75"/>
      <c r="DB4" s="75"/>
      <c r="DC4" s="75"/>
      <c r="DD4" s="75"/>
      <c r="DE4" s="75"/>
      <c r="DF4" s="75"/>
      <c r="DG4" s="75"/>
      <c r="DH4" s="75" t="s">
        <v>62</v>
      </c>
      <c r="DI4" s="75"/>
      <c r="DJ4" s="75"/>
      <c r="DK4" s="75"/>
      <c r="DL4" s="75"/>
      <c r="DM4" s="75"/>
      <c r="DN4" s="75"/>
      <c r="DO4" s="75"/>
      <c r="DP4" s="75"/>
      <c r="DQ4" s="75"/>
      <c r="DR4" s="75"/>
      <c r="DS4" s="75" t="s">
        <v>63</v>
      </c>
      <c r="DT4" s="75"/>
      <c r="DU4" s="75"/>
      <c r="DV4" s="75"/>
      <c r="DW4" s="75"/>
      <c r="DX4" s="75"/>
      <c r="DY4" s="75"/>
      <c r="DZ4" s="75"/>
      <c r="EA4" s="75"/>
      <c r="EB4" s="75"/>
      <c r="EC4" s="75"/>
      <c r="ED4" s="75" t="s">
        <v>64</v>
      </c>
      <c r="EE4" s="75"/>
      <c r="EF4" s="75"/>
      <c r="EG4" s="75"/>
      <c r="EH4" s="75"/>
      <c r="EI4" s="75"/>
      <c r="EJ4" s="75"/>
      <c r="EK4" s="75"/>
      <c r="EL4" s="75"/>
      <c r="EM4" s="75"/>
      <c r="EN4" s="75"/>
    </row>
    <row r="5" spans="1:144" x14ac:dyDescent="0.2">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2">
      <c r="A6" s="29" t="s">
        <v>93</v>
      </c>
      <c r="B6" s="34">
        <f>B7</f>
        <v>2018</v>
      </c>
      <c r="C6" s="34">
        <f t="shared" ref="C6:W6" si="3">C7</f>
        <v>393070</v>
      </c>
      <c r="D6" s="34">
        <f t="shared" si="3"/>
        <v>47</v>
      </c>
      <c r="E6" s="34">
        <f t="shared" si="3"/>
        <v>1</v>
      </c>
      <c r="F6" s="34">
        <f t="shared" si="3"/>
        <v>0</v>
      </c>
      <c r="G6" s="34">
        <f t="shared" si="3"/>
        <v>0</v>
      </c>
      <c r="H6" s="34" t="str">
        <f t="shared" si="3"/>
        <v>高知県　芸西村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99.44</v>
      </c>
      <c r="Q6" s="35">
        <f t="shared" si="3"/>
        <v>1770</v>
      </c>
      <c r="R6" s="35">
        <f t="shared" si="3"/>
        <v>3785</v>
      </c>
      <c r="S6" s="35">
        <f t="shared" si="3"/>
        <v>39.6</v>
      </c>
      <c r="T6" s="35">
        <f t="shared" si="3"/>
        <v>95.58</v>
      </c>
      <c r="U6" s="35">
        <f t="shared" si="3"/>
        <v>3740</v>
      </c>
      <c r="V6" s="35">
        <f t="shared" si="3"/>
        <v>6.7</v>
      </c>
      <c r="W6" s="35">
        <f t="shared" si="3"/>
        <v>558.21</v>
      </c>
      <c r="X6" s="36">
        <f>IF(X7="",NA(),X7)</f>
        <v>87.84</v>
      </c>
      <c r="Y6" s="36">
        <f t="shared" ref="Y6:AG6" si="4">IF(Y7="",NA(),Y7)</f>
        <v>94.31</v>
      </c>
      <c r="Z6" s="36">
        <f t="shared" si="4"/>
        <v>102.8</v>
      </c>
      <c r="AA6" s="36">
        <f t="shared" si="4"/>
        <v>93.91</v>
      </c>
      <c r="AB6" s="36">
        <f t="shared" si="4"/>
        <v>97.14</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1684.61</v>
      </c>
      <c r="BF6" s="36">
        <f t="shared" ref="BF6:BN6" si="7">IF(BF7="",NA(),BF7)</f>
        <v>1808.21</v>
      </c>
      <c r="BG6" s="36">
        <f t="shared" si="7"/>
        <v>1601.38</v>
      </c>
      <c r="BH6" s="36">
        <f t="shared" si="7"/>
        <v>1758.13</v>
      </c>
      <c r="BI6" s="36">
        <f t="shared" si="7"/>
        <v>1752.67</v>
      </c>
      <c r="BJ6" s="36">
        <f t="shared" si="7"/>
        <v>1125.69</v>
      </c>
      <c r="BK6" s="36">
        <f t="shared" si="7"/>
        <v>1134.67</v>
      </c>
      <c r="BL6" s="36">
        <f t="shared" si="7"/>
        <v>1144.79</v>
      </c>
      <c r="BM6" s="36">
        <f t="shared" si="7"/>
        <v>1061.58</v>
      </c>
      <c r="BN6" s="36">
        <f t="shared" si="7"/>
        <v>1007.7</v>
      </c>
      <c r="BO6" s="35" t="str">
        <f>IF(BO7="","",IF(BO7="-","【-】","【"&amp;SUBSTITUTE(TEXT(BO7,"#,##0.00"),"-","△")&amp;"】"))</f>
        <v>【1,074.14】</v>
      </c>
      <c r="BP6" s="36">
        <f>IF(BP7="",NA(),BP7)</f>
        <v>83.97</v>
      </c>
      <c r="BQ6" s="36">
        <f t="shared" ref="BQ6:BY6" si="8">IF(BQ7="",NA(),BQ7)</f>
        <v>82.28</v>
      </c>
      <c r="BR6" s="36">
        <f t="shared" si="8"/>
        <v>91.24</v>
      </c>
      <c r="BS6" s="36">
        <f t="shared" si="8"/>
        <v>81.98</v>
      </c>
      <c r="BT6" s="36">
        <f t="shared" si="8"/>
        <v>85.61</v>
      </c>
      <c r="BU6" s="36">
        <f t="shared" si="8"/>
        <v>46.48</v>
      </c>
      <c r="BV6" s="36">
        <f t="shared" si="8"/>
        <v>40.6</v>
      </c>
      <c r="BW6" s="36">
        <f t="shared" si="8"/>
        <v>56.04</v>
      </c>
      <c r="BX6" s="36">
        <f t="shared" si="8"/>
        <v>58.52</v>
      </c>
      <c r="BY6" s="36">
        <f t="shared" si="8"/>
        <v>59.22</v>
      </c>
      <c r="BZ6" s="35" t="str">
        <f>IF(BZ7="","",IF(BZ7="-","【-】","【"&amp;SUBSTITUTE(TEXT(BZ7,"#,##0.00"),"-","△")&amp;"】"))</f>
        <v>【54.36】</v>
      </c>
      <c r="CA6" s="36">
        <f>IF(CA7="",NA(),CA7)</f>
        <v>111.78</v>
      </c>
      <c r="CB6" s="36">
        <f t="shared" ref="CB6:CJ6" si="9">IF(CB7="",NA(),CB7)</f>
        <v>114.51</v>
      </c>
      <c r="CC6" s="36">
        <f t="shared" si="9"/>
        <v>129.63999999999999</v>
      </c>
      <c r="CD6" s="36">
        <f t="shared" si="9"/>
        <v>140.21</v>
      </c>
      <c r="CE6" s="36">
        <f t="shared" si="9"/>
        <v>136.80000000000001</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123.23</v>
      </c>
      <c r="CM6" s="36">
        <f t="shared" ref="CM6:CU6" si="10">IF(CM7="",NA(),CM7)</f>
        <v>104.4</v>
      </c>
      <c r="CN6" s="36">
        <f t="shared" si="10"/>
        <v>39.58</v>
      </c>
      <c r="CO6" s="36">
        <f t="shared" si="10"/>
        <v>35.880000000000003</v>
      </c>
      <c r="CP6" s="36">
        <f t="shared" si="10"/>
        <v>35.39</v>
      </c>
      <c r="CQ6" s="36">
        <f t="shared" si="10"/>
        <v>57.43</v>
      </c>
      <c r="CR6" s="36">
        <f t="shared" si="10"/>
        <v>57.29</v>
      </c>
      <c r="CS6" s="36">
        <f t="shared" si="10"/>
        <v>55.9</v>
      </c>
      <c r="CT6" s="36">
        <f t="shared" si="10"/>
        <v>57.3</v>
      </c>
      <c r="CU6" s="36">
        <f t="shared" si="10"/>
        <v>56.76</v>
      </c>
      <c r="CV6" s="35" t="str">
        <f>IF(CV7="","",IF(CV7="-","【-】","【"&amp;SUBSTITUTE(TEXT(CV7,"#,##0.00"),"-","△")&amp;"】"))</f>
        <v>【55.95】</v>
      </c>
      <c r="CW6" s="36">
        <f>IF(CW7="",NA(),CW7)</f>
        <v>75.900000000000006</v>
      </c>
      <c r="CX6" s="36">
        <f t="shared" ref="CX6:DF6" si="11">IF(CX7="",NA(),CX7)</f>
        <v>87.13</v>
      </c>
      <c r="CY6" s="36">
        <f t="shared" si="11"/>
        <v>83.42</v>
      </c>
      <c r="CZ6" s="36">
        <f t="shared" si="11"/>
        <v>89.61</v>
      </c>
      <c r="DA6" s="36">
        <f t="shared" si="11"/>
        <v>89.73</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0.76</v>
      </c>
      <c r="EF6" s="36">
        <f t="shared" si="14"/>
        <v>0.54</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2">
      <c r="A7" s="29"/>
      <c r="B7" s="38">
        <v>2018</v>
      </c>
      <c r="C7" s="38">
        <v>393070</v>
      </c>
      <c r="D7" s="38">
        <v>47</v>
      </c>
      <c r="E7" s="38">
        <v>1</v>
      </c>
      <c r="F7" s="38">
        <v>0</v>
      </c>
      <c r="G7" s="38">
        <v>0</v>
      </c>
      <c r="H7" s="38" t="s">
        <v>94</v>
      </c>
      <c r="I7" s="38" t="s">
        <v>95</v>
      </c>
      <c r="J7" s="38" t="s">
        <v>96</v>
      </c>
      <c r="K7" s="38" t="s">
        <v>97</v>
      </c>
      <c r="L7" s="38" t="s">
        <v>98</v>
      </c>
      <c r="M7" s="38" t="s">
        <v>99</v>
      </c>
      <c r="N7" s="39" t="s">
        <v>100</v>
      </c>
      <c r="O7" s="39" t="s">
        <v>101</v>
      </c>
      <c r="P7" s="39">
        <v>99.44</v>
      </c>
      <c r="Q7" s="39">
        <v>1770</v>
      </c>
      <c r="R7" s="39">
        <v>3785</v>
      </c>
      <c r="S7" s="39">
        <v>39.6</v>
      </c>
      <c r="T7" s="39">
        <v>95.58</v>
      </c>
      <c r="U7" s="39">
        <v>3740</v>
      </c>
      <c r="V7" s="39">
        <v>6.7</v>
      </c>
      <c r="W7" s="39">
        <v>558.21</v>
      </c>
      <c r="X7" s="39">
        <v>87.84</v>
      </c>
      <c r="Y7" s="39">
        <v>94.31</v>
      </c>
      <c r="Z7" s="39">
        <v>102.8</v>
      </c>
      <c r="AA7" s="39">
        <v>93.91</v>
      </c>
      <c r="AB7" s="39">
        <v>97.14</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1684.61</v>
      </c>
      <c r="BF7" s="39">
        <v>1808.21</v>
      </c>
      <c r="BG7" s="39">
        <v>1601.38</v>
      </c>
      <c r="BH7" s="39">
        <v>1758.13</v>
      </c>
      <c r="BI7" s="39">
        <v>1752.67</v>
      </c>
      <c r="BJ7" s="39">
        <v>1125.69</v>
      </c>
      <c r="BK7" s="39">
        <v>1134.67</v>
      </c>
      <c r="BL7" s="39">
        <v>1144.79</v>
      </c>
      <c r="BM7" s="39">
        <v>1061.58</v>
      </c>
      <c r="BN7" s="39">
        <v>1007.7</v>
      </c>
      <c r="BO7" s="39">
        <v>1074.1400000000001</v>
      </c>
      <c r="BP7" s="39">
        <v>83.97</v>
      </c>
      <c r="BQ7" s="39">
        <v>82.28</v>
      </c>
      <c r="BR7" s="39">
        <v>91.24</v>
      </c>
      <c r="BS7" s="39">
        <v>81.98</v>
      </c>
      <c r="BT7" s="39">
        <v>85.61</v>
      </c>
      <c r="BU7" s="39">
        <v>46.48</v>
      </c>
      <c r="BV7" s="39">
        <v>40.6</v>
      </c>
      <c r="BW7" s="39">
        <v>56.04</v>
      </c>
      <c r="BX7" s="39">
        <v>58.52</v>
      </c>
      <c r="BY7" s="39">
        <v>59.22</v>
      </c>
      <c r="BZ7" s="39">
        <v>54.36</v>
      </c>
      <c r="CA7" s="39">
        <v>111.78</v>
      </c>
      <c r="CB7" s="39">
        <v>114.51</v>
      </c>
      <c r="CC7" s="39">
        <v>129.63999999999999</v>
      </c>
      <c r="CD7" s="39">
        <v>140.21</v>
      </c>
      <c r="CE7" s="39">
        <v>136.80000000000001</v>
      </c>
      <c r="CF7" s="39">
        <v>376.61</v>
      </c>
      <c r="CG7" s="39">
        <v>440.03</v>
      </c>
      <c r="CH7" s="39">
        <v>304.35000000000002</v>
      </c>
      <c r="CI7" s="39">
        <v>296.3</v>
      </c>
      <c r="CJ7" s="39">
        <v>292.89999999999998</v>
      </c>
      <c r="CK7" s="39">
        <v>296.39999999999998</v>
      </c>
      <c r="CL7" s="39">
        <v>123.23</v>
      </c>
      <c r="CM7" s="39">
        <v>104.4</v>
      </c>
      <c r="CN7" s="39">
        <v>39.58</v>
      </c>
      <c r="CO7" s="39">
        <v>35.880000000000003</v>
      </c>
      <c r="CP7" s="39">
        <v>35.39</v>
      </c>
      <c r="CQ7" s="39">
        <v>57.43</v>
      </c>
      <c r="CR7" s="39">
        <v>57.29</v>
      </c>
      <c r="CS7" s="39">
        <v>55.9</v>
      </c>
      <c r="CT7" s="39">
        <v>57.3</v>
      </c>
      <c r="CU7" s="39">
        <v>56.76</v>
      </c>
      <c r="CV7" s="39">
        <v>55.95</v>
      </c>
      <c r="CW7" s="39">
        <v>75.900000000000006</v>
      </c>
      <c r="CX7" s="39">
        <v>87.13</v>
      </c>
      <c r="CY7" s="39">
        <v>83.42</v>
      </c>
      <c r="CZ7" s="39">
        <v>89.61</v>
      </c>
      <c r="DA7" s="39">
        <v>89.73</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0.76</v>
      </c>
      <c r="EF7" s="39">
        <v>0.54</v>
      </c>
      <c r="EG7" s="39">
        <v>0</v>
      </c>
      <c r="EH7" s="39">
        <v>0</v>
      </c>
      <c r="EI7" s="39">
        <v>0.69</v>
      </c>
      <c r="EJ7" s="39">
        <v>0.65</v>
      </c>
      <c r="EK7" s="39">
        <v>0.53</v>
      </c>
      <c r="EL7" s="39">
        <v>0.72</v>
      </c>
      <c r="EM7" s="39">
        <v>0.53</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品原 司</cp:lastModifiedBy>
  <dcterms:created xsi:type="dcterms:W3CDTF">2019-12-05T04:39:29Z</dcterms:created>
  <dcterms:modified xsi:type="dcterms:W3CDTF">2020-01-14T04:48:01Z</dcterms:modified>
  <cp:category/>
</cp:coreProperties>
</file>