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-komatsu\Desktop\【リマインド】 【依頼：128〆】公営企業に係る経営比較分析表（平成30年度決算）の分析等について（依頼）\"/>
    </mc:Choice>
  </mc:AlternateContent>
  <xr:revisionPtr revIDLastSave="0" documentId="13_ncr:1_{AFF78DB8-3645-4FFC-9010-DD28B3F991A6}" xr6:coauthVersionLast="41" xr6:coauthVersionMax="41" xr10:uidLastSave="{00000000-0000-0000-0000-000000000000}"/>
  <workbookProtection workbookAlgorithmName="SHA-512" workbookHashValue="f1YRK2bSRhSk/NxU7de8Vi/4xHLqPuH85gFOlqliKSWKTRLjoy3bbdbIntrFio7VtDihFSfINbiYVp3jNq4NUA==" workbookSaltValue="/NGSs7HHcAppsHB4aTG5Vw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BB10" i="4"/>
  <c r="AT10" i="4"/>
  <c r="AL10" i="4"/>
  <c r="P10" i="4"/>
  <c r="I10" i="4"/>
  <c r="BB8" i="4"/>
  <c r="AT8" i="4"/>
  <c r="AL8" i="4"/>
  <c r="AD8" i="4"/>
  <c r="W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<sst xmlns="http://schemas.openxmlformats.org/spreadsheetml/2006/main" count="225" uniqueCount="112">
  <si>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</si>
  <si>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</si>
  <si>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</si>
  <si>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</si>
  <si>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</si>
  <si>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</si>
  <si>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</si>
  <si>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</si>
  <si>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</si>
  <si>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</si>
  <si>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</si>
  <si>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</si>
  <si>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</si>
  <si>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</si>
  <si>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</si>
  <si>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</si>
  <si>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</si>
  <si>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</si>
  <si>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</si>
  <si>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</si>
  <si>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</si>
  <si>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</si>
  <si>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</si>
  <si>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</si>
  <si>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</si>
  <si>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</si>
  <si>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</si>
  <si>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</si>
  <si>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</si>
  <si>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</si>
  <si>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</si>
  <si>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</si>
  <si>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</si>
  <si>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</si>
  <si>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</si>
  <si>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</si>
  <si>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</si>
  <si>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</si>
  <si>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</si>
  <si>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</si>
  <si>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</si>
  <si>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</si>
  <si>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</si>
  <si>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</si>
  <si>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</si>
  <si>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</si>
  <si>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</si>
  <si>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</si>
  <si>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</si>
  <si>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</si>
  <si>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</si>
  <si>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</si>
  <si>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</si>
  <si>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</si>
  <si>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</si>
  <si>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</si>
  <si>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</si>
  <si>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</si>
  <si>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</si>
  <si>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</si>
  <si>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</si>
  <si>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</si>
  <si>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</si>
  <si>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</si>
  <si>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</si>
  <si>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</si>
  <si>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</si>
  <si>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</si>
  <si>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</si>
  <si>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</si>
  <si>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</si>
  <si>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</si>
  <si>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</si>
  <si>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</si>
  <si>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</si>
  <si>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</si>
  <si>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</si>
  <si>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</si>
  <si>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</si>
  <si>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</si>
  <si>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</si>
  <si>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</si>
  <si>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</si>
  <si>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</si>
  <si>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</si>
  <si>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</si>
  <si>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</si>
  <si>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</si>
  <si>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</si>
  <si>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</si>
  <si>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</si>
  <si>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</si>
  <si>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</si>
  <si>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</si>
  <si>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</si>
  <si>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</si>
  <si>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</si>
  <si>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</si>
  <si>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</si>
  <si>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</si>
  <si>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</si>
  <si>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</si>
  <si>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</si>
  <si>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</si>
  <si>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</si>
  <si>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</si>
  <si>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</si>
  <si>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</si>
  <si>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</si>
  <si>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①収益的収支比率が100％を下回る。
④企業債残高給水収益比率が上がっている。
⑤料金回収率も下がってきている。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phoneticPr fontId="4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</si>
  <si>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  <phoneticPr fontId="4"/>
  </si>
  <si>
    <r>
      <t>管路更新については、国及び県の補助金等を活用し、老朽化した管路の更新、耐震化を積極的に進めている。</t>
    </r>
    <r>
      <rPr>
        <sz val="11"/>
        <color rgb="FFFF0000"/>
        <rFont val="ＭＳ ゴシック"/>
        <family val="3"/>
        <charset val="128"/>
      </rPr>
      <t>(管路更新率0となっているが実際は6.05％更新)</t>
    </r>
    <rPh sb="50" eb="52">
      <t>カンロ</t>
    </rPh>
    <rPh sb="52" eb="54">
      <t>コウシン</t>
    </rPh>
    <rPh sb="54" eb="55">
      <t>リツ</t>
    </rPh>
    <rPh sb="63" eb="65">
      <t>ジッサイ</t>
    </rPh>
    <rPh sb="71" eb="73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</si>
</sst>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3.77</c:v>
                </c:pt>
                <c:pt idx="2">
                  <c:v>3.84</c:v>
                </c:pt>
                <c:pt idx="3">
                  <c:v>9.41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B-412F-8A2A-81AEB3140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B-412F-8A2A-81AEB3140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42.43</c:v>
                </c:pt>
                <c:pt idx="1">
                  <c:v>38.07</c:v>
                </c:pt>
                <c:pt idx="2">
                  <c:v>38.75</c:v>
                </c:pt>
                <c:pt idx="3">
                  <c:v>36.22</c:v>
                </c:pt>
                <c:pt idx="4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D5A-9014-6318D353F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5-4D5A-9014-6318D353F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52.21</c:v>
                </c:pt>
                <c:pt idx="2">
                  <c:v>53.41</c:v>
                </c:pt>
                <c:pt idx="3">
                  <c:v>53.07</c:v>
                </c:pt>
                <c:pt idx="4">
                  <c:v>53.07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E-467B-BE7B-54C6E867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E-467B-BE7B-54C6E867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77.02</c:v>
                </c:pt>
                <c:pt idx="1">
                  <c:v>72.44</c:v>
                </c:pt>
                <c:pt idx="2">
                  <c:v>81.87</c:v>
                </c:pt>
                <c:pt idx="3">
                  <c:v>66.09</c:v>
                </c:pt>
                <c:pt idx="4">
                  <c:v>74.08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1-46FC-8DEE-0D4F459A0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1-46FC-8DEE-0D4F459A0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B-4673-8EA5-8E804EC3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B-4673-8EA5-8E804EC3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5-45F7-8F7A-2B922EC0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5-45F7-8F7A-2B922EC0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2-4C39-BC12-C15A9DCE0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2-4C39-BC12-C15A9DCE0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2-4A12-9DC1-4A37DEFC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2-4A12-9DC1-4A37DEFC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1170.0899999999999</c:v>
                </c:pt>
                <c:pt idx="1">
                  <c:v>1232.22</c:v>
                </c:pt>
                <c:pt idx="2">
                  <c:v>1307.3499999999999</c:v>
                </c:pt>
                <c:pt idx="3">
                  <c:v>1663.81</c:v>
                </c:pt>
                <c:pt idx="4">
                  <c:v>1751.94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E-47CC-83ED-588C3AD6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E-47CC-83ED-588C3AD6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65.13</c:v>
                </c:pt>
                <c:pt idx="1">
                  <c:v>63.37</c:v>
                </c:pt>
                <c:pt idx="2">
                  <c:v>53.59</c:v>
                </c:pt>
                <c:pt idx="3">
                  <c:v>53.95</c:v>
                </c:pt>
                <c:pt idx="4">
                  <c:v>52.55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A-45A1-9CFB-6758960B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A-45A1-9CFB-6758960B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149.63999999999999</c:v>
                </c:pt>
                <c:pt idx="1">
                  <c:v>153.41999999999999</c:v>
                </c:pt>
                <c:pt idx="2">
                  <c:v>180.61</c:v>
                </c:pt>
                <c:pt idx="3">
                  <c:v>182.19</c:v>
                </c:pt>
                <c:pt idx="4">
                  <c:v>187.3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C-45CD-8154-FF05AFE7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C-45CD-8154-FF05AFE7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43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高知県　安田町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2700</v>
      </c>
      <c r="AM8" s="66"/>
      <c r="AN8" s="66"/>
      <c r="AO8" s="66"/>
      <c r="AP8" s="66"/>
      <c r="AQ8" s="66"/>
      <c r="AR8" s="66"/>
      <c r="AS8" s="66"/>
      <c r="AT8" s="65">
        <f>データ!$S$6</f>
        <v>52.36</v>
      </c>
      <c r="AU8" s="65"/>
      <c r="AV8" s="65"/>
      <c r="AW8" s="65"/>
      <c r="AX8" s="65"/>
      <c r="AY8" s="65"/>
      <c r="AZ8" s="65"/>
      <c r="BA8" s="65"/>
      <c r="BB8" s="65">
        <f>データ!$T$6</f>
        <v>51.57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99.78</v>
      </c>
      <c r="Q10" s="65"/>
      <c r="R10" s="65"/>
      <c r="S10" s="65"/>
      <c r="T10" s="65"/>
      <c r="U10" s="65"/>
      <c r="V10" s="65"/>
      <c r="W10" s="66">
        <f>データ!$Q$6</f>
        <v>1620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2684</v>
      </c>
      <c r="AM10" s="66"/>
      <c r="AN10" s="66"/>
      <c r="AO10" s="66"/>
      <c r="AP10" s="66"/>
      <c r="AQ10" s="66"/>
      <c r="AR10" s="66"/>
      <c r="AS10" s="66"/>
      <c r="AT10" s="65">
        <f>データ!$V$6</f>
        <v>1.35</v>
      </c>
      <c r="AU10" s="65"/>
      <c r="AV10" s="65"/>
      <c r="AW10" s="65"/>
      <c r="AX10" s="65"/>
      <c r="AY10" s="65"/>
      <c r="AZ10" s="65"/>
      <c r="BA10" s="65"/>
      <c r="BB10" s="65">
        <f>データ!$W$6</f>
        <v>1988.15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109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42</v>
      </c>
      <c r="O85" s="27" t="str">
        <f>データ!EN6</f>
        <v>【0.54】</v>
      </c>
    </row>
  </sheetData>
  <sheetProtection algorithmName="SHA-512" hashValue="E83h9rh3VYG5PEnfMij1IhsFZKBtQZJFmych4zp2mKc04GUBsiDREnZO8T3AbN+rPdCqQsynRjR2clgucH3oVg==" saltValue="95F5OkqKmPS0cEGf/IzSP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393045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安田町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99.78</v>
      </c>
      <c r="Q6" s="35">
        <f t="shared" si="3"/>
        <v>1620</v>
      </c>
      <c r="R6" s="35">
        <f t="shared" si="3"/>
        <v>2700</v>
      </c>
      <c r="S6" s="35">
        <f t="shared" si="3"/>
        <v>52.36</v>
      </c>
      <c r="T6" s="35">
        <f t="shared" si="3"/>
        <v>51.57</v>
      </c>
      <c r="U6" s="35">
        <f t="shared" si="3"/>
        <v>2684</v>
      </c>
      <c r="V6" s="35">
        <f t="shared" si="3"/>
        <v>1.35</v>
      </c>
      <c r="W6" s="35">
        <f t="shared" si="3"/>
        <v>1988.15</v>
      </c>
      <c r="X6" s="36">
        <f>IF(X7="",NA(),X7)</f>
        <v>77.02</v>
      </c>
      <c r="Y6" s="36">
        <f t="shared" ref="Y6:AG6" si="4">IF(Y7="",NA(),Y7)</f>
        <v>72.44</v>
      </c>
      <c r="Z6" s="36">
        <f t="shared" si="4"/>
        <v>81.87</v>
      </c>
      <c r="AA6" s="36">
        <f t="shared" si="4"/>
        <v>66.09</v>
      </c>
      <c r="AB6" s="36">
        <f t="shared" si="4"/>
        <v>74.08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1170.0899999999999</v>
      </c>
      <c r="BF6" s="36">
        <f t="shared" ref="BF6:BN6" si="7">IF(BF7="",NA(),BF7)</f>
        <v>1232.22</v>
      </c>
      <c r="BG6" s="36">
        <f t="shared" si="7"/>
        <v>1307.3499999999999</v>
      </c>
      <c r="BH6" s="36">
        <f t="shared" si="7"/>
        <v>1663.81</v>
      </c>
      <c r="BI6" s="36">
        <f t="shared" si="7"/>
        <v>1751.94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65.13</v>
      </c>
      <c r="BQ6" s="36">
        <f t="shared" ref="BQ6:BY6" si="8">IF(BQ7="",NA(),BQ7)</f>
        <v>63.37</v>
      </c>
      <c r="BR6" s="36">
        <f t="shared" si="8"/>
        <v>53.59</v>
      </c>
      <c r="BS6" s="36">
        <f t="shared" si="8"/>
        <v>53.95</v>
      </c>
      <c r="BT6" s="36">
        <f t="shared" si="8"/>
        <v>52.55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149.63999999999999</v>
      </c>
      <c r="CB6" s="36">
        <f t="shared" ref="CB6:CJ6" si="9">IF(CB7="",NA(),CB7)</f>
        <v>153.41999999999999</v>
      </c>
      <c r="CC6" s="36">
        <f t="shared" si="9"/>
        <v>180.61</v>
      </c>
      <c r="CD6" s="36">
        <f t="shared" si="9"/>
        <v>182.19</v>
      </c>
      <c r="CE6" s="36">
        <f t="shared" si="9"/>
        <v>187.3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42.43</v>
      </c>
      <c r="CM6" s="36">
        <f t="shared" ref="CM6:CU6" si="10">IF(CM7="",NA(),CM7)</f>
        <v>38.07</v>
      </c>
      <c r="CN6" s="36">
        <f t="shared" si="10"/>
        <v>38.75</v>
      </c>
      <c r="CO6" s="36">
        <f t="shared" si="10"/>
        <v>36.22</v>
      </c>
      <c r="CP6" s="36">
        <f t="shared" si="10"/>
        <v>36.700000000000003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47.62</v>
      </c>
      <c r="CX6" s="36">
        <f t="shared" ref="CX6:DF6" si="11">IF(CX7="",NA(),CX7)</f>
        <v>52.21</v>
      </c>
      <c r="CY6" s="36">
        <f t="shared" si="11"/>
        <v>53.41</v>
      </c>
      <c r="CZ6" s="36">
        <f t="shared" si="11"/>
        <v>53.07</v>
      </c>
      <c r="DA6" s="36">
        <f t="shared" si="11"/>
        <v>53.07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0.35</v>
      </c>
      <c r="EE6" s="36">
        <f t="shared" ref="EE6:EM6" si="14">IF(EE7="",NA(),EE7)</f>
        <v>3.77</v>
      </c>
      <c r="EF6" s="36">
        <f t="shared" si="14"/>
        <v>3.84</v>
      </c>
      <c r="EG6" s="36">
        <f t="shared" si="14"/>
        <v>9.41</v>
      </c>
      <c r="EH6" s="35">
        <f t="shared" si="14"/>
        <v>0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393045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99.78</v>
      </c>
      <c r="Q7" s="39">
        <v>1620</v>
      </c>
      <c r="R7" s="39">
        <v>2700</v>
      </c>
      <c r="S7" s="39">
        <v>52.36</v>
      </c>
      <c r="T7" s="39">
        <v>51.57</v>
      </c>
      <c r="U7" s="39">
        <v>2684</v>
      </c>
      <c r="V7" s="39">
        <v>1.35</v>
      </c>
      <c r="W7" s="39">
        <v>1988.15</v>
      </c>
      <c r="X7" s="39">
        <v>77.02</v>
      </c>
      <c r="Y7" s="39">
        <v>72.44</v>
      </c>
      <c r="Z7" s="39">
        <v>81.87</v>
      </c>
      <c r="AA7" s="39">
        <v>66.09</v>
      </c>
      <c r="AB7" s="39">
        <v>74.08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1170.0899999999999</v>
      </c>
      <c r="BF7" s="39">
        <v>1232.22</v>
      </c>
      <c r="BG7" s="39">
        <v>1307.3499999999999</v>
      </c>
      <c r="BH7" s="39">
        <v>1663.81</v>
      </c>
      <c r="BI7" s="39">
        <v>1751.94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65.13</v>
      </c>
      <c r="BQ7" s="39">
        <v>63.37</v>
      </c>
      <c r="BR7" s="39">
        <v>53.59</v>
      </c>
      <c r="BS7" s="39">
        <v>53.95</v>
      </c>
      <c r="BT7" s="39">
        <v>52.55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149.63999999999999</v>
      </c>
      <c r="CB7" s="39">
        <v>153.41999999999999</v>
      </c>
      <c r="CC7" s="39">
        <v>180.61</v>
      </c>
      <c r="CD7" s="39">
        <v>182.19</v>
      </c>
      <c r="CE7" s="39">
        <v>187.3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42.43</v>
      </c>
      <c r="CM7" s="39">
        <v>38.07</v>
      </c>
      <c r="CN7" s="39">
        <v>38.75</v>
      </c>
      <c r="CO7" s="39">
        <v>36.22</v>
      </c>
      <c r="CP7" s="39">
        <v>36.700000000000003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47.62</v>
      </c>
      <c r="CX7" s="39">
        <v>52.21</v>
      </c>
      <c r="CY7" s="39">
        <v>53.41</v>
      </c>
      <c r="CZ7" s="39">
        <v>53.07</v>
      </c>
      <c r="DA7" s="39">
        <v>53.07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0.35</v>
      </c>
      <c r="EE7" s="39">
        <v>3.77</v>
      </c>
      <c r="EF7" s="39">
        <v>3.84</v>
      </c>
      <c r="EG7" s="39">
        <v>9.41</v>
      </c>
      <c r="EH7" s="39">
        <v>0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小松　伸昌</cp:lastModifiedBy>
  <cp:lastPrinted>2020-01-29T23:32:14Z</cp:lastPrinted>
  <dcterms:created xsi:type="dcterms:W3CDTF">2019-12-05T04:39:26Z</dcterms:created>
  <dcterms:modified xsi:type="dcterms:W3CDTF">2020-02-06T02:58:54Z</dcterms:modified>
  <cp:category/>
</cp:coreProperties>
</file>