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yo\Desktop\"/>
    </mc:Choice>
  </mc:AlternateContent>
  <workbookProtection workbookAlgorithmName="SHA-512" workbookHashValue="HKJZfBLwFemKkmUm44MOIWb1n+vE4cW+H2UOciCTig59IC4laP2pYsG94HPBfNqRar/MMhW0sjdMxroqpUxkFA==" workbookSaltValue="DNs+2u/AiB/VVE/uWNE8g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DS32" i="4"/>
  <c r="AN78" i="4"/>
  <c r="AE54" i="4"/>
  <c r="AE32" i="4"/>
  <c r="HG32" i="4"/>
  <c r="KU54" i="4"/>
  <c r="KU32" i="4"/>
  <c r="JJ78" i="4"/>
  <c r="GR54" i="4"/>
  <c r="GR32" i="4"/>
  <c r="KF32" i="4"/>
  <c r="EO78" i="4"/>
  <c r="DD54" i="4"/>
  <c r="DD32" i="4"/>
  <c r="U78" i="4"/>
  <c r="P54" i="4"/>
  <c r="P32" i="4"/>
  <c r="KF54" i="4"/>
  <c r="BZ78" i="4"/>
  <c r="BI32" i="4"/>
  <c r="LY54" i="4"/>
  <c r="LY32" i="4"/>
  <c r="LO78" i="4"/>
  <c r="IK54" i="4"/>
  <c r="IK32" i="4"/>
  <c r="GT78" i="4"/>
  <c r="EW54" i="4"/>
  <c r="EW32" i="4"/>
  <c r="BI54" i="4"/>
  <c r="BG78" i="4"/>
  <c r="AT54" i="4"/>
  <c r="AT32" i="4"/>
  <c r="LJ54" i="4"/>
  <c r="LJ32" i="4"/>
  <c r="EH54" i="4"/>
  <c r="KV78" i="4"/>
  <c r="HV54" i="4"/>
  <c r="HV32" i="4"/>
  <c r="GA78" i="4"/>
  <c r="EH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<sst xmlns="http://schemas.openxmlformats.org/spreadsheetml/2006/main" count="320" uniqueCount="180">
  <si>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</si>
  <si>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</si>
  <si>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</si>
  <si>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</si>
  <si>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</si>
  <si>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</si>
  <si>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</si>
  <si>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</si>
  <si>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</si>
  <si>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</si>
  <si>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</si>
  <si>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</si>
  <si>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</si>
  <si>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</si>
  <si>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</si>
  <si>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</si>
  <si>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</si>
  <si>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</si>
  <si>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</si>
  <si>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</si>
  <si>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</si>
  <si>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</si>
  <si>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</si>
  <si>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</si>
  <si>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</si>
  <si>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</si>
  <si>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</si>
  <si>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</si>
  <si>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</si>
  <si>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</si>
  <si>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</si>
  <si>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</si>
  <si>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</si>
  <si>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</si>
  <si>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</si>
  <si>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</si>
  <si>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</si>
  <si>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</si>
  <si>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</si>
  <si>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</si>
  <si>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</si>
  <si>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</si>
  <si>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</si>
  <si>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</si>
  <si>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</si>
  <si>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</si>
  <si>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</si>
  <si>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</si>
  <si>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</si>
  <si>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</si>
  <si>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</si>
  <si>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</si>
  <si>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</si>
  <si>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</si>
  <si>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</si>
  <si>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</si>
  <si>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</si>
  <si>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</si>
  <si>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</si>
  <si>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</si>
  <si>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</si>
  <si>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</si>
  <si>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</si>
  <si>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</si>
  <si>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</si>
  <si>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</si>
  <si>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</si>
  <si>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</si>
  <si>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</si>
  <si>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</si>
  <si>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</si>
  <si>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</si>
  <si>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</si>
  <si>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</si>
  <si>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</si>
  <si>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</si>
  <si>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</si>
  <si>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</si>
  <si>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</si>
  <si>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</si>
  <si>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</si>
  <si>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</si>
  <si>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</si>
  <si>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</si>
  <si>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</si>
  <si>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</si>
  <si>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</si>
  <si>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</si>
  <si>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</si>
  <si>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</si>
  <si>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</si>
  <si>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</si>
  <si>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</si>
  <si>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</si>
  <si>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</si>
  <si>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</si>
  <si>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</si>
  <si>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</si>
  <si>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</si>
  <si>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</si>
  <si>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</si>
  <si>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</si>
  <si>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</si>
  <si>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</si>
  <si>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</si>
  <si>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</si>
  <si>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</si>
  <si>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</si>
  <si>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</si>
  <si>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</si>
  <si>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</si>
  <si>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</si>
  <si>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</si>
  <si>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</si>
  <si>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</si>
  <si>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</si>
  <si>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</si>
  <si>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</si>
  <si>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</si>
  <si>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</si>
  <si>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</si>
  <si>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</si>
  <si>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</si>
  <si>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</si>
  <si>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</si>
  <si>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</si>
  <si>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</si>
  <si>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</si>
  <si>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</si>
  <si>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</si>
  <si>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</si>
  <si>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</si>
  <si>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</si>
  <si>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</si>
  <si>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</si>
  <si>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</si>
  <si>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</si>
  <si>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</si>
  <si>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</si>
  <si>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</si>
  <si>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</si>
  <si>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</si>
  <si>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</si>
  <si>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</si>
  <si>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</si>
  <si>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</si>
  <si>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</si>
  <si>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</si>
  <si>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</si>
  <si>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</si>
  <si>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</si>
  <si>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</si>
  <si>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</si>
  <si>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</si>
  <si>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</si>
  <si>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</si>
  <si>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</si>
  <si>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</si>
  <si>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佐川町</t>
  </si>
  <si>
    <t>高北国保病院</t>
  </si>
  <si>
    <t>条例全部</t>
  </si>
  <si>
    <t>病院事業</t>
  </si>
  <si>
    <t>一般病院</t>
  </si>
  <si>
    <t>50床以上～100床未満</t>
  </si>
  <si>
    <t>自治体職員 その他</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</si>
  <si>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</si>
  <si>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</si>
  <si>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</si>
  <si>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</si>
  <si>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</si>
  <si>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</si>
  <si>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</si>
  <si>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</si>
  <si>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</si>
  <si>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</si>
  <si>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</si>
  <si>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25年度に病院耐震化改修工事が完了し、老朽化した施設は新しくなり、併せて医療器械備品等も新設・更新された。このことにより、有形固定資産の減価償却率は低く、また、建設投資を行ったことにより、1床当たりの保有有形固定資産は類似病院より多くなっている。　　　　　　　　　　施設の老朽化は解消したが、これに伴う建設投資による減価償却費や企業債償還等にかかる費用は増大した。　　　　　　　　　　　　　　　　　　また、新設・更新した施設・医療機械備品も年々老朽化が進むため、今後も計画的な更新等を検討していく必要がある。</t>
    <rPh sb="0" eb="2">
      <t>ヘイセイ</t>
    </rPh>
    <rPh sb="4" eb="6">
      <t>ネンド</t>
    </rPh>
    <rPh sb="7" eb="9">
      <t>ビョウイン</t>
    </rPh>
    <rPh sb="9" eb="12">
      <t>タイシンカ</t>
    </rPh>
    <rPh sb="12" eb="14">
      <t>カイシュウ</t>
    </rPh>
    <rPh sb="14" eb="16">
      <t>コウジ</t>
    </rPh>
    <rPh sb="17" eb="19">
      <t>カンリョウ</t>
    </rPh>
    <rPh sb="21" eb="24">
      <t>ロウキュウカ</t>
    </rPh>
    <rPh sb="26" eb="28">
      <t>シセツ</t>
    </rPh>
    <rPh sb="29" eb="30">
      <t>アタラ</t>
    </rPh>
    <rPh sb="35" eb="36">
      <t>アワ</t>
    </rPh>
    <rPh sb="38" eb="40">
      <t>イリョウ</t>
    </rPh>
    <rPh sb="40" eb="42">
      <t>キカイ</t>
    </rPh>
    <rPh sb="42" eb="44">
      <t>ビヒン</t>
    </rPh>
    <rPh sb="44" eb="45">
      <t>トウ</t>
    </rPh>
    <rPh sb="46" eb="48">
      <t>シンセツ</t>
    </rPh>
    <rPh sb="49" eb="51">
      <t>コウシン</t>
    </rPh>
    <rPh sb="63" eb="65">
      <t>ユウケイ</t>
    </rPh>
    <rPh sb="65" eb="67">
      <t>コテイ</t>
    </rPh>
    <rPh sb="67" eb="69">
      <t>シサン</t>
    </rPh>
    <rPh sb="70" eb="72">
      <t>ゲンカ</t>
    </rPh>
    <rPh sb="72" eb="74">
      <t>ショウキャク</t>
    </rPh>
    <rPh sb="74" eb="75">
      <t>リツ</t>
    </rPh>
    <rPh sb="76" eb="77">
      <t>ヒク</t>
    </rPh>
    <rPh sb="82" eb="84">
      <t>ケンセツ</t>
    </rPh>
    <rPh sb="84" eb="86">
      <t>トウシ</t>
    </rPh>
    <rPh sb="87" eb="88">
      <t>オコナ</t>
    </rPh>
    <rPh sb="97" eb="98">
      <t>ユカ</t>
    </rPh>
    <rPh sb="98" eb="99">
      <t>ア</t>
    </rPh>
    <rPh sb="102" eb="104">
      <t>ホユウ</t>
    </rPh>
    <rPh sb="104" eb="106">
      <t>ユウケイ</t>
    </rPh>
    <rPh sb="106" eb="108">
      <t>コテイ</t>
    </rPh>
    <rPh sb="108" eb="110">
      <t>シサン</t>
    </rPh>
    <rPh sb="111" eb="113">
      <t>ルイジ</t>
    </rPh>
    <rPh sb="113" eb="115">
      <t>ビョウイン</t>
    </rPh>
    <rPh sb="117" eb="118">
      <t>オオ</t>
    </rPh>
    <rPh sb="135" eb="137">
      <t>シセツ</t>
    </rPh>
    <rPh sb="138" eb="141">
      <t>ロウキュウカ</t>
    </rPh>
    <rPh sb="142" eb="144">
      <t>カイショウ</t>
    </rPh>
    <rPh sb="151" eb="152">
      <t>トモナ</t>
    </rPh>
    <rPh sb="153" eb="155">
      <t>ケンセツ</t>
    </rPh>
    <rPh sb="155" eb="157">
      <t>トウシ</t>
    </rPh>
    <rPh sb="160" eb="162">
      <t>ゲンカ</t>
    </rPh>
    <rPh sb="162" eb="164">
      <t>ショウキャク</t>
    </rPh>
    <rPh sb="164" eb="165">
      <t>ヒ</t>
    </rPh>
    <rPh sb="166" eb="168">
      <t>キギョウ</t>
    </rPh>
    <rPh sb="168" eb="169">
      <t>サイ</t>
    </rPh>
    <rPh sb="169" eb="171">
      <t>ショウカン</t>
    </rPh>
    <rPh sb="171" eb="172">
      <t>トウ</t>
    </rPh>
    <rPh sb="176" eb="178">
      <t>ヒヨウ</t>
    </rPh>
    <rPh sb="179" eb="181">
      <t>ゾウダイ</t>
    </rPh>
    <rPh sb="205" eb="207">
      <t>シンセツ</t>
    </rPh>
    <rPh sb="208" eb="210">
      <t>コウシン</t>
    </rPh>
    <rPh sb="212" eb="214">
      <t>シセツ</t>
    </rPh>
    <rPh sb="215" eb="217">
      <t>イリョウ</t>
    </rPh>
    <rPh sb="217" eb="219">
      <t>キカイ</t>
    </rPh>
    <rPh sb="219" eb="221">
      <t>ビヒン</t>
    </rPh>
    <rPh sb="222" eb="224">
      <t>ネンネン</t>
    </rPh>
    <rPh sb="224" eb="227">
      <t>ロウキュウカ</t>
    </rPh>
    <rPh sb="228" eb="229">
      <t>スス</t>
    </rPh>
    <rPh sb="233" eb="235">
      <t>コンゴ</t>
    </rPh>
    <rPh sb="236" eb="239">
      <t>ケイカクテキ</t>
    </rPh>
    <rPh sb="240" eb="242">
      <t>コウシン</t>
    </rPh>
    <rPh sb="242" eb="243">
      <t>トウ</t>
    </rPh>
    <rPh sb="244" eb="246">
      <t>ケントウ</t>
    </rPh>
    <rPh sb="250" eb="252">
      <t>ヒツヨウ</t>
    </rPh>
    <phoneticPr fontId="5"/>
  </si>
  <si>
    <t>「病院での療養から地域での療養へ」、また、「地域での在宅療養の後方支援機能として」高吾北地域では他地域に増して地域包括ケア病床（回復期）が必要である。当院ではそうした医療需要に応じ、慢性期病床を減らし、回復期病床を増やす病床改編を平成29年度に行ったところである。　　　　今後とも当院は、地域包括ケアシステムの拠点病院、救急告示病院、災害救護病院としての機能を益々充実させ、地域住民の期待に応えていかなくてはならない。　　　　　　　　　　　　　　　　　　　類似病院と比べ病床利用率も高く、経常黒字を維持してはいるが、今後の課題として、医師の働き方改革を早期に実施するためにも、医師の確保が重要となっている。</t>
    <rPh sb="1" eb="3">
      <t>ビョウイン</t>
    </rPh>
    <rPh sb="5" eb="7">
      <t>リョウヨウ</t>
    </rPh>
    <rPh sb="9" eb="11">
      <t>チイキ</t>
    </rPh>
    <rPh sb="13" eb="15">
      <t>リョウヨウ</t>
    </rPh>
    <rPh sb="22" eb="24">
      <t>チイキ</t>
    </rPh>
    <rPh sb="26" eb="28">
      <t>ザイタク</t>
    </rPh>
    <rPh sb="28" eb="30">
      <t>リョウヨウ</t>
    </rPh>
    <rPh sb="31" eb="33">
      <t>コウホウ</t>
    </rPh>
    <rPh sb="33" eb="35">
      <t>シエン</t>
    </rPh>
    <rPh sb="35" eb="37">
      <t>キノウ</t>
    </rPh>
    <rPh sb="41" eb="42">
      <t>コウ</t>
    </rPh>
    <rPh sb="42" eb="44">
      <t>ゴホク</t>
    </rPh>
    <rPh sb="44" eb="46">
      <t>チイキ</t>
    </rPh>
    <rPh sb="48" eb="51">
      <t>タチイキ</t>
    </rPh>
    <rPh sb="52" eb="53">
      <t>マ</t>
    </rPh>
    <rPh sb="55" eb="57">
      <t>チイキ</t>
    </rPh>
    <rPh sb="57" eb="59">
      <t>ホウカツ</t>
    </rPh>
    <rPh sb="61" eb="63">
      <t>ビョウショウ</t>
    </rPh>
    <rPh sb="64" eb="66">
      <t>カイフク</t>
    </rPh>
    <rPh sb="66" eb="67">
      <t>キ</t>
    </rPh>
    <rPh sb="69" eb="71">
      <t>ヒツヨウ</t>
    </rPh>
    <rPh sb="75" eb="77">
      <t>トウイン</t>
    </rPh>
    <rPh sb="83" eb="85">
      <t>イリョウ</t>
    </rPh>
    <rPh sb="85" eb="87">
      <t>ジュヨウ</t>
    </rPh>
    <rPh sb="88" eb="89">
      <t>オウ</t>
    </rPh>
    <rPh sb="91" eb="94">
      <t>マンセイキ</t>
    </rPh>
    <rPh sb="94" eb="96">
      <t>ビョウショウ</t>
    </rPh>
    <rPh sb="97" eb="98">
      <t>ヘ</t>
    </rPh>
    <rPh sb="101" eb="103">
      <t>カイフク</t>
    </rPh>
    <rPh sb="103" eb="104">
      <t>キ</t>
    </rPh>
    <rPh sb="104" eb="106">
      <t>ビョウショウ</t>
    </rPh>
    <rPh sb="107" eb="108">
      <t>フ</t>
    </rPh>
    <rPh sb="110" eb="112">
      <t>ビョウショウ</t>
    </rPh>
    <rPh sb="112" eb="114">
      <t>カイヘン</t>
    </rPh>
    <rPh sb="115" eb="117">
      <t>ヘイセイ</t>
    </rPh>
    <rPh sb="119" eb="121">
      <t>ネンド</t>
    </rPh>
    <rPh sb="122" eb="123">
      <t>オコナ</t>
    </rPh>
    <rPh sb="136" eb="138">
      <t>コンゴ</t>
    </rPh>
    <rPh sb="140" eb="142">
      <t>トウイン</t>
    </rPh>
    <rPh sb="144" eb="146">
      <t>チイキ</t>
    </rPh>
    <rPh sb="146" eb="148">
      <t>ホウカツ</t>
    </rPh>
    <rPh sb="155" eb="157">
      <t>キョテン</t>
    </rPh>
    <rPh sb="157" eb="159">
      <t>ビョウイン</t>
    </rPh>
    <rPh sb="160" eb="162">
      <t>キュウキュウ</t>
    </rPh>
    <rPh sb="162" eb="164">
      <t>コクジ</t>
    </rPh>
    <rPh sb="164" eb="166">
      <t>ビョウイン</t>
    </rPh>
    <rPh sb="167" eb="169">
      <t>サイガイ</t>
    </rPh>
    <rPh sb="169" eb="171">
      <t>キュウゴ</t>
    </rPh>
    <rPh sb="171" eb="173">
      <t>ビョウイン</t>
    </rPh>
    <rPh sb="177" eb="179">
      <t>キノウ</t>
    </rPh>
    <rPh sb="180" eb="182">
      <t>マスマス</t>
    </rPh>
    <rPh sb="182" eb="184">
      <t>ジュウジツ</t>
    </rPh>
    <rPh sb="187" eb="189">
      <t>チイキ</t>
    </rPh>
    <rPh sb="189" eb="191">
      <t>ジュウミン</t>
    </rPh>
    <rPh sb="192" eb="194">
      <t>キタイ</t>
    </rPh>
    <rPh sb="195" eb="196">
      <t>コタ</t>
    </rPh>
    <rPh sb="228" eb="230">
      <t>ルイジ</t>
    </rPh>
    <rPh sb="230" eb="232">
      <t>ビョウイン</t>
    </rPh>
    <rPh sb="233" eb="234">
      <t>クラ</t>
    </rPh>
    <rPh sb="235" eb="237">
      <t>ビョウショウ</t>
    </rPh>
    <rPh sb="237" eb="240">
      <t>リヨウリツ</t>
    </rPh>
    <rPh sb="241" eb="242">
      <t>タカ</t>
    </rPh>
    <rPh sb="244" eb="246">
      <t>ケイジョウ</t>
    </rPh>
    <rPh sb="246" eb="248">
      <t>クロジ</t>
    </rPh>
    <rPh sb="249" eb="251">
      <t>イジ</t>
    </rPh>
    <rPh sb="258" eb="260">
      <t>コンゴ</t>
    </rPh>
    <rPh sb="261" eb="263">
      <t>カダイ</t>
    </rPh>
    <rPh sb="267" eb="269">
      <t>イシ</t>
    </rPh>
    <rPh sb="270" eb="271">
      <t>ハタラ</t>
    </rPh>
    <rPh sb="272" eb="273">
      <t>カタ</t>
    </rPh>
    <rPh sb="273" eb="275">
      <t>カイカク</t>
    </rPh>
    <rPh sb="276" eb="278">
      <t>ソウキ</t>
    </rPh>
    <rPh sb="279" eb="281">
      <t>ジッシ</t>
    </rPh>
    <rPh sb="288" eb="290">
      <t>イシ</t>
    </rPh>
    <rPh sb="291" eb="293">
      <t>カクホ</t>
    </rPh>
    <rPh sb="294" eb="296">
      <t>ジュウヨウ</t>
    </rPh>
    <phoneticPr fontId="5"/>
  </si>
  <si>
    <t>　当院は、地域包括ケアシステムの拠点病院として、医療・介護の役割を担い、関連病院・介護施設・福祉施設と連携している。また、救急告示病院、災害救護病院として認定され、高吾北地域唯一の公立病院として重要な役割を担っている。　　　　平成29年度には、県の地域医療構想に基づき、病床改編を行い、過多の医療療養病床（慢性期）から不足する地域包括ケア病床（回復期）へ6床転換し、医療療養病床の質の向上を図るとともに、必要な地域包括ケア病床を確保することで、在宅復帰支援体制を強化した。</t>
    <rPh sb="1" eb="3">
      <t>トウイン</t>
    </rPh>
    <rPh sb="5" eb="7">
      <t>チイキ</t>
    </rPh>
    <rPh sb="7" eb="9">
      <t>ホウカツ</t>
    </rPh>
    <rPh sb="16" eb="18">
      <t>キョテン</t>
    </rPh>
    <rPh sb="18" eb="20">
      <t>ビョウイン</t>
    </rPh>
    <rPh sb="24" eb="26">
      <t>イリョウ</t>
    </rPh>
    <rPh sb="27" eb="29">
      <t>カイゴ</t>
    </rPh>
    <rPh sb="30" eb="32">
      <t>ヤクワリ</t>
    </rPh>
    <rPh sb="33" eb="34">
      <t>ニナ</t>
    </rPh>
    <rPh sb="36" eb="38">
      <t>カンレン</t>
    </rPh>
    <rPh sb="38" eb="40">
      <t>ビョウイン</t>
    </rPh>
    <rPh sb="41" eb="43">
      <t>カイゴ</t>
    </rPh>
    <rPh sb="43" eb="45">
      <t>シセツ</t>
    </rPh>
    <rPh sb="46" eb="48">
      <t>フクシ</t>
    </rPh>
    <rPh sb="48" eb="50">
      <t>シセツ</t>
    </rPh>
    <rPh sb="51" eb="53">
      <t>レンケイ</t>
    </rPh>
    <rPh sb="61" eb="63">
      <t>キュウキュウ</t>
    </rPh>
    <rPh sb="63" eb="65">
      <t>コクジ</t>
    </rPh>
    <rPh sb="65" eb="67">
      <t>ビョウイン</t>
    </rPh>
    <rPh sb="68" eb="70">
      <t>サイガイ</t>
    </rPh>
    <rPh sb="70" eb="72">
      <t>キュウゴ</t>
    </rPh>
    <rPh sb="72" eb="74">
      <t>ビョウイン</t>
    </rPh>
    <rPh sb="77" eb="79">
      <t>ニンテイ</t>
    </rPh>
    <rPh sb="82" eb="83">
      <t>コウ</t>
    </rPh>
    <rPh sb="83" eb="85">
      <t>ゴホク</t>
    </rPh>
    <rPh sb="85" eb="87">
      <t>チイキ</t>
    </rPh>
    <rPh sb="87" eb="89">
      <t>ユイイツ</t>
    </rPh>
    <rPh sb="90" eb="92">
      <t>コウリツ</t>
    </rPh>
    <rPh sb="92" eb="94">
      <t>ビョウイン</t>
    </rPh>
    <rPh sb="97" eb="99">
      <t>ジュウヨウ</t>
    </rPh>
    <rPh sb="100" eb="102">
      <t>ヤクワリ</t>
    </rPh>
    <rPh sb="103" eb="104">
      <t>ニナ</t>
    </rPh>
    <rPh sb="113" eb="115">
      <t>ヘイセイ</t>
    </rPh>
    <rPh sb="117" eb="119">
      <t>ネンド</t>
    </rPh>
    <rPh sb="122" eb="123">
      <t>ケン</t>
    </rPh>
    <rPh sb="124" eb="126">
      <t>チイキ</t>
    </rPh>
    <rPh sb="126" eb="128">
      <t>イリョウ</t>
    </rPh>
    <rPh sb="128" eb="130">
      <t>コウソウ</t>
    </rPh>
    <rPh sb="131" eb="132">
      <t>モト</t>
    </rPh>
    <rPh sb="135" eb="137">
      <t>ビョウショウ</t>
    </rPh>
    <rPh sb="137" eb="139">
      <t>カイヘン</t>
    </rPh>
    <rPh sb="140" eb="141">
      <t>オコナ</t>
    </rPh>
    <rPh sb="143" eb="145">
      <t>カタ</t>
    </rPh>
    <rPh sb="146" eb="148">
      <t>イリョウ</t>
    </rPh>
    <rPh sb="148" eb="150">
      <t>リョウヨウ</t>
    </rPh>
    <rPh sb="150" eb="152">
      <t>ビョウショウ</t>
    </rPh>
    <rPh sb="153" eb="156">
      <t>マンセイキ</t>
    </rPh>
    <rPh sb="159" eb="161">
      <t>フソク</t>
    </rPh>
    <rPh sb="163" eb="165">
      <t>チイキ</t>
    </rPh>
    <rPh sb="165" eb="167">
      <t>ホウカツ</t>
    </rPh>
    <rPh sb="169" eb="171">
      <t>ビョウショウ</t>
    </rPh>
    <rPh sb="172" eb="174">
      <t>カイフク</t>
    </rPh>
    <rPh sb="174" eb="175">
      <t>キ</t>
    </rPh>
    <rPh sb="178" eb="179">
      <t>ユカ</t>
    </rPh>
    <rPh sb="179" eb="181">
      <t>テンカン</t>
    </rPh>
    <rPh sb="183" eb="185">
      <t>イリョウ</t>
    </rPh>
    <rPh sb="185" eb="187">
      <t>リョウヨウ</t>
    </rPh>
    <rPh sb="187" eb="189">
      <t>ビョウショウ</t>
    </rPh>
    <rPh sb="190" eb="191">
      <t>シツ</t>
    </rPh>
    <rPh sb="192" eb="194">
      <t>コウジョウ</t>
    </rPh>
    <rPh sb="195" eb="196">
      <t>ハカ</t>
    </rPh>
    <rPh sb="202" eb="204">
      <t>ヒツヨウ</t>
    </rPh>
    <rPh sb="205" eb="207">
      <t>チイキ</t>
    </rPh>
    <rPh sb="207" eb="209">
      <t>ホウカツ</t>
    </rPh>
    <rPh sb="211" eb="213">
      <t>ビョウショウ</t>
    </rPh>
    <rPh sb="214" eb="216">
      <t>カクホ</t>
    </rPh>
    <rPh sb="222" eb="224">
      <t>ザイタク</t>
    </rPh>
    <rPh sb="224" eb="226">
      <t>フッキ</t>
    </rPh>
    <rPh sb="226" eb="228">
      <t>シエン</t>
    </rPh>
    <rPh sb="228" eb="230">
      <t>タイセイ</t>
    </rPh>
    <rPh sb="231" eb="233">
      <t>キョウカ</t>
    </rPh>
    <phoneticPr fontId="5"/>
  </si>
  <si>
    <t>経常収支比率は100パーセントを超え、経常黒字を続けている。病床利用率も類似病院と比べて高く、病院施設は有効に活用されている。　　　　　　　収益の効率性は、注射、投薬、検査等が包括になる地域包括ケア病床と療養病床が全病床の約6割を占めることと、常勤外科医不在のため手術件数が少ないこと等により、入院患者・外来患者1人1日当たりの収益は類似病院と比べて低くなっているが、30年度の入院患者の同収益については、29年度の病床改編により改善に向かっている。　　　　　職員給与費・材料費の対医業収益比率は類似病院と比べて低く、費用の効率性は高い。</t>
    <rPh sb="0" eb="2">
      <t>ケイジョウ</t>
    </rPh>
    <rPh sb="2" eb="4">
      <t>シュウシ</t>
    </rPh>
    <rPh sb="4" eb="6">
      <t>ヒリツ</t>
    </rPh>
    <rPh sb="16" eb="17">
      <t>コ</t>
    </rPh>
    <rPh sb="19" eb="21">
      <t>ケイジョウ</t>
    </rPh>
    <rPh sb="21" eb="23">
      <t>クロジ</t>
    </rPh>
    <rPh sb="24" eb="25">
      <t>ツヅ</t>
    </rPh>
    <rPh sb="30" eb="32">
      <t>ビョウショウ</t>
    </rPh>
    <rPh sb="32" eb="35">
      <t>リヨウリツ</t>
    </rPh>
    <rPh sb="36" eb="38">
      <t>ルイジ</t>
    </rPh>
    <rPh sb="38" eb="40">
      <t>ビョウイン</t>
    </rPh>
    <rPh sb="41" eb="42">
      <t>クラ</t>
    </rPh>
    <rPh sb="44" eb="45">
      <t>タカ</t>
    </rPh>
    <rPh sb="47" eb="49">
      <t>ビョウイン</t>
    </rPh>
    <rPh sb="49" eb="51">
      <t>シセツ</t>
    </rPh>
    <rPh sb="52" eb="54">
      <t>ユウコウ</t>
    </rPh>
    <rPh sb="55" eb="57">
      <t>カツヨウ</t>
    </rPh>
    <rPh sb="70" eb="72">
      <t>シュウエキ</t>
    </rPh>
    <rPh sb="73" eb="76">
      <t>コウリツセイ</t>
    </rPh>
    <rPh sb="78" eb="80">
      <t>チュウシャ</t>
    </rPh>
    <rPh sb="81" eb="83">
      <t>トウヤク</t>
    </rPh>
    <rPh sb="84" eb="86">
      <t>ケンサ</t>
    </rPh>
    <rPh sb="86" eb="87">
      <t>トウ</t>
    </rPh>
    <rPh sb="88" eb="90">
      <t>ホウカツ</t>
    </rPh>
    <rPh sb="93" eb="95">
      <t>チイキ</t>
    </rPh>
    <rPh sb="95" eb="97">
      <t>ホウカツ</t>
    </rPh>
    <rPh sb="99" eb="101">
      <t>ビョウショウ</t>
    </rPh>
    <rPh sb="102" eb="104">
      <t>リョウヨウ</t>
    </rPh>
    <rPh sb="104" eb="106">
      <t>ビョウショウ</t>
    </rPh>
    <rPh sb="107" eb="108">
      <t>ゼン</t>
    </rPh>
    <rPh sb="108" eb="110">
      <t>ビョウショウ</t>
    </rPh>
    <rPh sb="111" eb="112">
      <t>ヤク</t>
    </rPh>
    <rPh sb="113" eb="114">
      <t>ワリ</t>
    </rPh>
    <rPh sb="115" eb="116">
      <t>シ</t>
    </rPh>
    <rPh sb="122" eb="124">
      <t>ジョウキン</t>
    </rPh>
    <rPh sb="124" eb="127">
      <t>ゲカイ</t>
    </rPh>
    <rPh sb="127" eb="129">
      <t>フザイ</t>
    </rPh>
    <rPh sb="132" eb="134">
      <t>シュジュツ</t>
    </rPh>
    <rPh sb="134" eb="136">
      <t>ケンスウ</t>
    </rPh>
    <rPh sb="137" eb="138">
      <t>スク</t>
    </rPh>
    <rPh sb="142" eb="143">
      <t>トウ</t>
    </rPh>
    <rPh sb="147" eb="149">
      <t>ニュウイン</t>
    </rPh>
    <rPh sb="149" eb="151">
      <t>カンジャ</t>
    </rPh>
    <rPh sb="152" eb="154">
      <t>ガイライ</t>
    </rPh>
    <rPh sb="154" eb="156">
      <t>カンジャ</t>
    </rPh>
    <rPh sb="157" eb="158">
      <t>ニン</t>
    </rPh>
    <rPh sb="159" eb="160">
      <t>ニチ</t>
    </rPh>
    <rPh sb="160" eb="161">
      <t>ア</t>
    </rPh>
    <rPh sb="164" eb="166">
      <t>シュウエキ</t>
    </rPh>
    <rPh sb="167" eb="169">
      <t>ルイジ</t>
    </rPh>
    <rPh sb="169" eb="171">
      <t>ビョウイン</t>
    </rPh>
    <rPh sb="172" eb="173">
      <t>クラ</t>
    </rPh>
    <rPh sb="175" eb="176">
      <t>ヒク</t>
    </rPh>
    <rPh sb="186" eb="188">
      <t>ネンド</t>
    </rPh>
    <rPh sb="189" eb="191">
      <t>ニュウイン</t>
    </rPh>
    <rPh sb="191" eb="193">
      <t>カンジャ</t>
    </rPh>
    <rPh sb="194" eb="195">
      <t>ドウ</t>
    </rPh>
    <rPh sb="195" eb="197">
      <t>シュウエキ</t>
    </rPh>
    <rPh sb="205" eb="207">
      <t>ネンド</t>
    </rPh>
    <rPh sb="208" eb="210">
      <t>ビョウショウ</t>
    </rPh>
    <rPh sb="210" eb="212">
      <t>カイヘン</t>
    </rPh>
    <rPh sb="215" eb="217">
      <t>カイゼン</t>
    </rPh>
    <rPh sb="218" eb="219">
      <t>ム</t>
    </rPh>
    <rPh sb="230" eb="232">
      <t>ショクイン</t>
    </rPh>
    <rPh sb="232" eb="234">
      <t>キュウヨ</t>
    </rPh>
    <rPh sb="234" eb="235">
      <t>ヒ</t>
    </rPh>
    <rPh sb="236" eb="239">
      <t>ザイリョウヒ</t>
    </rPh>
    <rPh sb="240" eb="241">
      <t>タイ</t>
    </rPh>
    <rPh sb="241" eb="243">
      <t>イギョウ</t>
    </rPh>
    <rPh sb="243" eb="245">
      <t>シュウエキ</t>
    </rPh>
    <rPh sb="245" eb="247">
      <t>ヒリツ</t>
    </rPh>
    <rPh sb="248" eb="250">
      <t>ルイジ</t>
    </rPh>
    <rPh sb="250" eb="252">
      <t>ビョウイン</t>
    </rPh>
    <rPh sb="253" eb="254">
      <t>クラ</t>
    </rPh>
    <rPh sb="256" eb="257">
      <t>ヒク</t>
    </rPh>
    <rPh sb="259" eb="261">
      <t>ヒヨウ</t>
    </rPh>
    <rPh sb="262" eb="265">
      <t>コウリツセイ</t>
    </rPh>
    <rPh sb="266" eb="26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</si>
</sst>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94.2</c:v>
                </c:pt>
                <c:pt idx="1">
                  <c:v>92.5</c:v>
                </c:pt>
                <c:pt idx="2">
                  <c:v>94.1</c:v>
                </c:pt>
                <c:pt idx="3">
                  <c:v>92.8</c:v>
                </c:pt>
                <c:pt idx="4">
                  <c:v>91.4</c:v>
                </c:pt>
              </c:numCache>
            </c:numRef>
          </c:val>
          <c:extLst xmlns:c16r2="http://schemas.microsoft.com/office/drawing/2015/06/chart">
            <c:ext xmlns:c16="http://schemas.microsoft.com/office/drawing/2014/chart" uri="{C3380CC4-5D6E-409C-BE32-E72D297353CC}">
              <c16:uniqueId val="{00000000-9ADA-4300-BA8B-4420D9462538}"/>
            </c:ext>
          </c:extLst>
        </c:ser>
        <c:dLbls>
          <c:showLegendKey val="0"/>
          <c:showVal val="0"/>
          <c:showCatName val="0"/>
          <c:showSerName val="0"/>
          <c:showPercent val="0"/>
          <c:showBubbleSize val="0"/>
        </c:dLbls>
        <c:gapWidth val="150"/>
        <c:axId val="228035472"/>
        <c:axId val="22803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9ADA-4300-BA8B-4420D9462538}"/>
            </c:ext>
          </c:extLst>
        </c:ser>
        <c:dLbls>
          <c:showLegendKey val="0"/>
          <c:showVal val="0"/>
          <c:showCatName val="0"/>
          <c:showSerName val="0"/>
          <c:showPercent val="0"/>
          <c:showBubbleSize val="0"/>
        </c:dLbls>
        <c:marker val="1"/>
        <c:smooth val="0"/>
        <c:axId val="228035472"/>
        <c:axId val="228035856"/>
      </c:lineChart>
      <c:dateAx>
        <c:axId val="228035472"/>
        <c:scaling>
          <c:orientation val="minMax"/>
        </c:scaling>
        <c:delete val="1"/>
        <c:axPos val="b"/>
        <c:numFmt formatCode="ge" sourceLinked="1"/>
        <c:majorTickMark val="none"/>
        <c:minorTickMark val="none"/>
        <c:tickLblPos val="none"/>
        <c:crossAx val="228035856"/>
        <c:crosses val="autoZero"/>
        <c:auto val="1"/>
        <c:lblOffset val="100"/>
        <c:baseTimeUnit val="years"/>
      </c:dateAx>
      <c:valAx>
        <c:axId val="22803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03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7145</c:v>
                </c:pt>
                <c:pt idx="1">
                  <c:v>7386</c:v>
                </c:pt>
                <c:pt idx="2">
                  <c:v>7326</c:v>
                </c:pt>
                <c:pt idx="3">
                  <c:v>7435</c:v>
                </c:pt>
                <c:pt idx="4">
                  <c:v>7630</c:v>
                </c:pt>
              </c:numCache>
            </c:numRef>
          </c:val>
          <c:extLst xmlns:c16r2="http://schemas.microsoft.com/office/drawing/2015/06/chart">
            <c:ext xmlns:c16="http://schemas.microsoft.com/office/drawing/2014/chart" uri="{C3380CC4-5D6E-409C-BE32-E72D297353CC}">
              <c16:uniqueId val="{00000000-1C86-4A9E-8396-EAA165EED98E}"/>
            </c:ext>
          </c:extLst>
        </c:ser>
        <c:dLbls>
          <c:showLegendKey val="0"/>
          <c:showVal val="0"/>
          <c:showCatName val="0"/>
          <c:showSerName val="0"/>
          <c:showPercent val="0"/>
          <c:showBubbleSize val="0"/>
        </c:dLbls>
        <c:gapWidth val="150"/>
        <c:axId val="226464288"/>
        <c:axId val="2264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1C86-4A9E-8396-EAA165EED98E}"/>
            </c:ext>
          </c:extLst>
        </c:ser>
        <c:dLbls>
          <c:showLegendKey val="0"/>
          <c:showVal val="0"/>
          <c:showCatName val="0"/>
          <c:showSerName val="0"/>
          <c:showPercent val="0"/>
          <c:showBubbleSize val="0"/>
        </c:dLbls>
        <c:marker val="1"/>
        <c:smooth val="0"/>
        <c:axId val="226464288"/>
        <c:axId val="226464680"/>
      </c:lineChart>
      <c:dateAx>
        <c:axId val="226464288"/>
        <c:scaling>
          <c:orientation val="minMax"/>
        </c:scaling>
        <c:delete val="1"/>
        <c:axPos val="b"/>
        <c:numFmt formatCode="ge" sourceLinked="1"/>
        <c:majorTickMark val="none"/>
        <c:minorTickMark val="none"/>
        <c:tickLblPos val="none"/>
        <c:crossAx val="226464680"/>
        <c:crosses val="autoZero"/>
        <c:auto val="1"/>
        <c:lblOffset val="100"/>
        <c:baseTimeUnit val="years"/>
      </c:dateAx>
      <c:valAx>
        <c:axId val="226464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4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23571</c:v>
                </c:pt>
                <c:pt idx="1">
                  <c:v>23709</c:v>
                </c:pt>
                <c:pt idx="2">
                  <c:v>23596</c:v>
                </c:pt>
                <c:pt idx="3">
                  <c:v>23562</c:v>
                </c:pt>
                <c:pt idx="4">
                  <c:v>25394</c:v>
                </c:pt>
              </c:numCache>
            </c:numRef>
          </c:val>
          <c:extLst xmlns:c16r2="http://schemas.microsoft.com/office/drawing/2015/06/chart">
            <c:ext xmlns:c16="http://schemas.microsoft.com/office/drawing/2014/chart" uri="{C3380CC4-5D6E-409C-BE32-E72D297353CC}">
              <c16:uniqueId val="{00000000-F0FC-4868-B168-3DAFDC3574DF}"/>
            </c:ext>
          </c:extLst>
        </c:ser>
        <c:dLbls>
          <c:showLegendKey val="0"/>
          <c:showVal val="0"/>
          <c:showCatName val="0"/>
          <c:showSerName val="0"/>
          <c:showPercent val="0"/>
          <c:showBubbleSize val="0"/>
        </c:dLbls>
        <c:gapWidth val="150"/>
        <c:axId val="226465464"/>
        <c:axId val="2290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F0FC-4868-B168-3DAFDC3574DF}"/>
            </c:ext>
          </c:extLst>
        </c:ser>
        <c:dLbls>
          <c:showLegendKey val="0"/>
          <c:showVal val="0"/>
          <c:showCatName val="0"/>
          <c:showSerName val="0"/>
          <c:showPercent val="0"/>
          <c:showBubbleSize val="0"/>
        </c:dLbls>
        <c:marker val="1"/>
        <c:smooth val="0"/>
        <c:axId val="226465464"/>
        <c:axId val="229097248"/>
      </c:lineChart>
      <c:dateAx>
        <c:axId val="226465464"/>
        <c:scaling>
          <c:orientation val="minMax"/>
        </c:scaling>
        <c:delete val="1"/>
        <c:axPos val="b"/>
        <c:numFmt formatCode="ge" sourceLinked="1"/>
        <c:majorTickMark val="none"/>
        <c:minorTickMark val="none"/>
        <c:tickLblPos val="none"/>
        <c:crossAx val="229097248"/>
        <c:crosses val="autoZero"/>
        <c:auto val="1"/>
        <c:lblOffset val="100"/>
        <c:baseTimeUnit val="years"/>
      </c:dateAx>
      <c:valAx>
        <c:axId val="229097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46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4D-4285-AC8A-F7CF3DA9A76B}"/>
            </c:ext>
          </c:extLst>
        </c:ser>
        <c:dLbls>
          <c:showLegendKey val="0"/>
          <c:showVal val="0"/>
          <c:showCatName val="0"/>
          <c:showSerName val="0"/>
          <c:showPercent val="0"/>
          <c:showBubbleSize val="0"/>
        </c:dLbls>
        <c:gapWidth val="150"/>
        <c:axId val="227187312"/>
        <c:axId val="22811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F44D-4285-AC8A-F7CF3DA9A76B}"/>
            </c:ext>
          </c:extLst>
        </c:ser>
        <c:dLbls>
          <c:showLegendKey val="0"/>
          <c:showVal val="0"/>
          <c:showCatName val="0"/>
          <c:showSerName val="0"/>
          <c:showPercent val="0"/>
          <c:showBubbleSize val="0"/>
        </c:dLbls>
        <c:marker val="1"/>
        <c:smooth val="0"/>
        <c:axId val="227187312"/>
        <c:axId val="228117264"/>
      </c:lineChart>
      <c:dateAx>
        <c:axId val="227187312"/>
        <c:scaling>
          <c:orientation val="minMax"/>
        </c:scaling>
        <c:delete val="1"/>
        <c:axPos val="b"/>
        <c:numFmt formatCode="ge" sourceLinked="1"/>
        <c:majorTickMark val="none"/>
        <c:minorTickMark val="none"/>
        <c:tickLblPos val="none"/>
        <c:crossAx val="228117264"/>
        <c:crosses val="autoZero"/>
        <c:auto val="1"/>
        <c:lblOffset val="100"/>
        <c:baseTimeUnit val="years"/>
      </c:dateAx>
      <c:valAx>
        <c:axId val="22811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8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88.3</c:v>
                </c:pt>
                <c:pt idx="1">
                  <c:v>88.9</c:v>
                </c:pt>
                <c:pt idx="2">
                  <c:v>88.5</c:v>
                </c:pt>
                <c:pt idx="3">
                  <c:v>85</c:v>
                </c:pt>
                <c:pt idx="4">
                  <c:v>89.2</c:v>
                </c:pt>
              </c:numCache>
            </c:numRef>
          </c:val>
          <c:extLst xmlns:c16r2="http://schemas.microsoft.com/office/drawing/2015/06/chart">
            <c:ext xmlns:c16="http://schemas.microsoft.com/office/drawing/2014/chart" uri="{C3380CC4-5D6E-409C-BE32-E72D297353CC}">
              <c16:uniqueId val="{00000000-F099-4DAD-87EB-BC86B7E9C0EC}"/>
            </c:ext>
          </c:extLst>
        </c:ser>
        <c:dLbls>
          <c:showLegendKey val="0"/>
          <c:showVal val="0"/>
          <c:showCatName val="0"/>
          <c:showSerName val="0"/>
          <c:showPercent val="0"/>
          <c:showBubbleSize val="0"/>
        </c:dLbls>
        <c:gapWidth val="150"/>
        <c:axId val="228595808"/>
        <c:axId val="2286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F099-4DAD-87EB-BC86B7E9C0EC}"/>
            </c:ext>
          </c:extLst>
        </c:ser>
        <c:dLbls>
          <c:showLegendKey val="0"/>
          <c:showVal val="0"/>
          <c:showCatName val="0"/>
          <c:showSerName val="0"/>
          <c:showPercent val="0"/>
          <c:showBubbleSize val="0"/>
        </c:dLbls>
        <c:marker val="1"/>
        <c:smooth val="0"/>
        <c:axId val="228595808"/>
        <c:axId val="228600288"/>
      </c:lineChart>
      <c:dateAx>
        <c:axId val="228595808"/>
        <c:scaling>
          <c:orientation val="minMax"/>
        </c:scaling>
        <c:delete val="1"/>
        <c:axPos val="b"/>
        <c:numFmt formatCode="ge" sourceLinked="1"/>
        <c:majorTickMark val="none"/>
        <c:minorTickMark val="none"/>
        <c:tickLblPos val="none"/>
        <c:crossAx val="228600288"/>
        <c:crosses val="autoZero"/>
        <c:auto val="1"/>
        <c:lblOffset val="100"/>
        <c:baseTimeUnit val="years"/>
      </c:dateAx>
      <c:valAx>
        <c:axId val="22860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9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105.7</c:v>
                </c:pt>
                <c:pt idx="1">
                  <c:v>106.4</c:v>
                </c:pt>
                <c:pt idx="2">
                  <c:v>106</c:v>
                </c:pt>
                <c:pt idx="3">
                  <c:v>101.9</c:v>
                </c:pt>
                <c:pt idx="4">
                  <c:v>102.5</c:v>
                </c:pt>
              </c:numCache>
            </c:numRef>
          </c:val>
          <c:extLst xmlns:c16r2="http://schemas.microsoft.com/office/drawing/2015/06/chart">
            <c:ext xmlns:c16="http://schemas.microsoft.com/office/drawing/2014/chart" uri="{C3380CC4-5D6E-409C-BE32-E72D297353CC}">
              <c16:uniqueId val="{00000000-5F9B-450F-8E74-3E9375321595}"/>
            </c:ext>
          </c:extLst>
        </c:ser>
        <c:dLbls>
          <c:showLegendKey val="0"/>
          <c:showVal val="0"/>
          <c:showCatName val="0"/>
          <c:showSerName val="0"/>
          <c:showPercent val="0"/>
          <c:showBubbleSize val="0"/>
        </c:dLbls>
        <c:gapWidth val="150"/>
        <c:axId val="228643688"/>
        <c:axId val="22864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5F9B-450F-8E74-3E9375321595}"/>
            </c:ext>
          </c:extLst>
        </c:ser>
        <c:dLbls>
          <c:showLegendKey val="0"/>
          <c:showVal val="0"/>
          <c:showCatName val="0"/>
          <c:showSerName val="0"/>
          <c:showPercent val="0"/>
          <c:showBubbleSize val="0"/>
        </c:dLbls>
        <c:marker val="1"/>
        <c:smooth val="0"/>
        <c:axId val="228643688"/>
        <c:axId val="228644072"/>
      </c:lineChart>
      <c:dateAx>
        <c:axId val="228643688"/>
        <c:scaling>
          <c:orientation val="minMax"/>
        </c:scaling>
        <c:delete val="1"/>
        <c:axPos val="b"/>
        <c:numFmt formatCode="ge" sourceLinked="1"/>
        <c:majorTickMark val="none"/>
        <c:minorTickMark val="none"/>
        <c:tickLblPos val="none"/>
        <c:crossAx val="228644072"/>
        <c:crosses val="autoZero"/>
        <c:auto val="1"/>
        <c:lblOffset val="100"/>
        <c:baseTimeUnit val="years"/>
      </c:dateAx>
      <c:valAx>
        <c:axId val="22864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864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27.7</c:v>
                </c:pt>
                <c:pt idx="1">
                  <c:v>32.6</c:v>
                </c:pt>
                <c:pt idx="2">
                  <c:v>37.299999999999997</c:v>
                </c:pt>
                <c:pt idx="3">
                  <c:v>41.3</c:v>
                </c:pt>
                <c:pt idx="4">
                  <c:v>45.7</c:v>
                </c:pt>
              </c:numCache>
            </c:numRef>
          </c:val>
          <c:extLst xmlns:c16r2="http://schemas.microsoft.com/office/drawing/2015/06/chart">
            <c:ext xmlns:c16="http://schemas.microsoft.com/office/drawing/2014/chart" uri="{C3380CC4-5D6E-409C-BE32-E72D297353CC}">
              <c16:uniqueId val="{00000000-4ECC-4442-9E9A-62E9273848B3}"/>
            </c:ext>
          </c:extLst>
        </c:ser>
        <c:dLbls>
          <c:showLegendKey val="0"/>
          <c:showVal val="0"/>
          <c:showCatName val="0"/>
          <c:showSerName val="0"/>
          <c:showPercent val="0"/>
          <c:showBubbleSize val="0"/>
        </c:dLbls>
        <c:gapWidth val="150"/>
        <c:axId val="228639928"/>
        <c:axId val="22873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4ECC-4442-9E9A-62E9273848B3}"/>
            </c:ext>
          </c:extLst>
        </c:ser>
        <c:dLbls>
          <c:showLegendKey val="0"/>
          <c:showVal val="0"/>
          <c:showCatName val="0"/>
          <c:showSerName val="0"/>
          <c:showPercent val="0"/>
          <c:showBubbleSize val="0"/>
        </c:dLbls>
        <c:marker val="1"/>
        <c:smooth val="0"/>
        <c:axId val="228639928"/>
        <c:axId val="228732032"/>
      </c:lineChart>
      <c:dateAx>
        <c:axId val="228639928"/>
        <c:scaling>
          <c:orientation val="minMax"/>
        </c:scaling>
        <c:delete val="1"/>
        <c:axPos val="b"/>
        <c:numFmt formatCode="ge" sourceLinked="1"/>
        <c:majorTickMark val="none"/>
        <c:minorTickMark val="none"/>
        <c:tickLblPos val="none"/>
        <c:crossAx val="228732032"/>
        <c:crosses val="autoZero"/>
        <c:auto val="1"/>
        <c:lblOffset val="100"/>
        <c:baseTimeUnit val="years"/>
      </c:dateAx>
      <c:valAx>
        <c:axId val="22873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639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43.1</c:v>
                </c:pt>
                <c:pt idx="1">
                  <c:v>53.2</c:v>
                </c:pt>
                <c:pt idx="2">
                  <c:v>62.1</c:v>
                </c:pt>
                <c:pt idx="3">
                  <c:v>69.599999999999994</c:v>
                </c:pt>
                <c:pt idx="4">
                  <c:v>76.3</c:v>
                </c:pt>
              </c:numCache>
            </c:numRef>
          </c:val>
          <c:extLst xmlns:c16r2="http://schemas.microsoft.com/office/drawing/2015/06/chart">
            <c:ext xmlns:c16="http://schemas.microsoft.com/office/drawing/2014/chart" uri="{C3380CC4-5D6E-409C-BE32-E72D297353CC}">
              <c16:uniqueId val="{00000000-FF63-45CE-B398-5AEDC6526F51}"/>
            </c:ext>
          </c:extLst>
        </c:ser>
        <c:dLbls>
          <c:showLegendKey val="0"/>
          <c:showVal val="0"/>
          <c:showCatName val="0"/>
          <c:showSerName val="0"/>
          <c:showPercent val="0"/>
          <c:showBubbleSize val="0"/>
        </c:dLbls>
        <c:gapWidth val="150"/>
        <c:axId val="226461544"/>
        <c:axId val="22646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FF63-45CE-B398-5AEDC6526F51}"/>
            </c:ext>
          </c:extLst>
        </c:ser>
        <c:dLbls>
          <c:showLegendKey val="0"/>
          <c:showVal val="0"/>
          <c:showCatName val="0"/>
          <c:showSerName val="0"/>
          <c:showPercent val="0"/>
          <c:showBubbleSize val="0"/>
        </c:dLbls>
        <c:marker val="1"/>
        <c:smooth val="0"/>
        <c:axId val="226461544"/>
        <c:axId val="226461936"/>
      </c:lineChart>
      <c:dateAx>
        <c:axId val="226461544"/>
        <c:scaling>
          <c:orientation val="minMax"/>
        </c:scaling>
        <c:delete val="1"/>
        <c:axPos val="b"/>
        <c:numFmt formatCode="ge" sourceLinked="1"/>
        <c:majorTickMark val="none"/>
        <c:minorTickMark val="none"/>
        <c:tickLblPos val="none"/>
        <c:crossAx val="226461936"/>
        <c:crosses val="autoZero"/>
        <c:auto val="1"/>
        <c:lblOffset val="100"/>
        <c:baseTimeUnit val="years"/>
      </c:dateAx>
      <c:valAx>
        <c:axId val="22646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46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39697204</c:v>
                </c:pt>
                <c:pt idx="1">
                  <c:v>39891776</c:v>
                </c:pt>
                <c:pt idx="2">
                  <c:v>40004204</c:v>
                </c:pt>
                <c:pt idx="3">
                  <c:v>40456684</c:v>
                </c:pt>
                <c:pt idx="4">
                  <c:v>40618347</c:v>
                </c:pt>
              </c:numCache>
            </c:numRef>
          </c:val>
          <c:extLst xmlns:c16r2="http://schemas.microsoft.com/office/drawing/2015/06/chart">
            <c:ext xmlns:c16="http://schemas.microsoft.com/office/drawing/2014/chart" uri="{C3380CC4-5D6E-409C-BE32-E72D297353CC}">
              <c16:uniqueId val="{00000000-14AF-49A6-8205-D8D0744FF15D}"/>
            </c:ext>
          </c:extLst>
        </c:ser>
        <c:dLbls>
          <c:showLegendKey val="0"/>
          <c:showVal val="0"/>
          <c:showCatName val="0"/>
          <c:showSerName val="0"/>
          <c:showPercent val="0"/>
          <c:showBubbleSize val="0"/>
        </c:dLbls>
        <c:gapWidth val="150"/>
        <c:axId val="226462720"/>
        <c:axId val="22646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14AF-49A6-8205-D8D0744FF15D}"/>
            </c:ext>
          </c:extLst>
        </c:ser>
        <c:dLbls>
          <c:showLegendKey val="0"/>
          <c:showVal val="0"/>
          <c:showCatName val="0"/>
          <c:showSerName val="0"/>
          <c:showPercent val="0"/>
          <c:showBubbleSize val="0"/>
        </c:dLbls>
        <c:marker val="1"/>
        <c:smooth val="0"/>
        <c:axId val="226462720"/>
        <c:axId val="226463112"/>
      </c:lineChart>
      <c:dateAx>
        <c:axId val="226462720"/>
        <c:scaling>
          <c:orientation val="minMax"/>
        </c:scaling>
        <c:delete val="1"/>
        <c:axPos val="b"/>
        <c:numFmt formatCode="ge" sourceLinked="1"/>
        <c:majorTickMark val="none"/>
        <c:minorTickMark val="none"/>
        <c:tickLblPos val="none"/>
        <c:crossAx val="226463112"/>
        <c:crosses val="autoZero"/>
        <c:auto val="1"/>
        <c:lblOffset val="100"/>
        <c:baseTimeUnit val="years"/>
      </c:dateAx>
      <c:valAx>
        <c:axId val="226463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4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14.9</c:v>
                </c:pt>
                <c:pt idx="1">
                  <c:v>15.3</c:v>
                </c:pt>
                <c:pt idx="2">
                  <c:v>15.2</c:v>
                </c:pt>
                <c:pt idx="3">
                  <c:v>14.3</c:v>
                </c:pt>
                <c:pt idx="4">
                  <c:v>14</c:v>
                </c:pt>
              </c:numCache>
            </c:numRef>
          </c:val>
          <c:extLst xmlns:c16r2="http://schemas.microsoft.com/office/drawing/2015/06/chart">
            <c:ext xmlns:c16="http://schemas.microsoft.com/office/drawing/2014/chart" uri="{C3380CC4-5D6E-409C-BE32-E72D297353CC}">
              <c16:uniqueId val="{00000000-E90C-4B4C-8112-07CAB1056C4A}"/>
            </c:ext>
          </c:extLst>
        </c:ser>
        <c:dLbls>
          <c:showLegendKey val="0"/>
          <c:showVal val="0"/>
          <c:showCatName val="0"/>
          <c:showSerName val="0"/>
          <c:showPercent val="0"/>
          <c:showBubbleSize val="0"/>
        </c:dLbls>
        <c:gapWidth val="150"/>
        <c:axId val="226460368"/>
        <c:axId val="22645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E90C-4B4C-8112-07CAB1056C4A}"/>
            </c:ext>
          </c:extLst>
        </c:ser>
        <c:dLbls>
          <c:showLegendKey val="0"/>
          <c:showVal val="0"/>
          <c:showCatName val="0"/>
          <c:showSerName val="0"/>
          <c:showPercent val="0"/>
          <c:showBubbleSize val="0"/>
        </c:dLbls>
        <c:marker val="1"/>
        <c:smooth val="0"/>
        <c:axId val="226460368"/>
        <c:axId val="226459976"/>
      </c:lineChart>
      <c:dateAx>
        <c:axId val="226460368"/>
        <c:scaling>
          <c:orientation val="minMax"/>
        </c:scaling>
        <c:delete val="1"/>
        <c:axPos val="b"/>
        <c:numFmt formatCode="ge" sourceLinked="1"/>
        <c:majorTickMark val="none"/>
        <c:minorTickMark val="none"/>
        <c:tickLblPos val="none"/>
        <c:crossAx val="226459976"/>
        <c:crosses val="autoZero"/>
        <c:auto val="1"/>
        <c:lblOffset val="100"/>
        <c:baseTimeUnit val="years"/>
      </c:dateAx>
      <c:valAx>
        <c:axId val="22645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46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63.3</c:v>
                </c:pt>
                <c:pt idx="1">
                  <c:v>61.8</c:v>
                </c:pt>
                <c:pt idx="2">
                  <c:v>62.4</c:v>
                </c:pt>
                <c:pt idx="3">
                  <c:v>67</c:v>
                </c:pt>
                <c:pt idx="4">
                  <c:v>64.400000000000006</c:v>
                </c:pt>
              </c:numCache>
            </c:numRef>
          </c:val>
          <c:extLst xmlns:c16r2="http://schemas.microsoft.com/office/drawing/2015/06/chart">
            <c:ext xmlns:c16="http://schemas.microsoft.com/office/drawing/2014/chart" uri="{C3380CC4-5D6E-409C-BE32-E72D297353CC}">
              <c16:uniqueId val="{00000000-51C0-4760-8073-A817A296F5FD}"/>
            </c:ext>
          </c:extLst>
        </c:ser>
        <c:dLbls>
          <c:showLegendKey val="0"/>
          <c:showVal val="0"/>
          <c:showCatName val="0"/>
          <c:showSerName val="0"/>
          <c:showPercent val="0"/>
          <c:showBubbleSize val="0"/>
        </c:dLbls>
        <c:gapWidth val="150"/>
        <c:axId val="226460760"/>
        <c:axId val="22645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51C0-4760-8073-A817A296F5FD}"/>
            </c:ext>
          </c:extLst>
        </c:ser>
        <c:dLbls>
          <c:showLegendKey val="0"/>
          <c:showVal val="0"/>
          <c:showCatName val="0"/>
          <c:showSerName val="0"/>
          <c:showPercent val="0"/>
          <c:showBubbleSize val="0"/>
        </c:dLbls>
        <c:marker val="1"/>
        <c:smooth val="0"/>
        <c:axId val="226460760"/>
        <c:axId val="226459192"/>
      </c:lineChart>
      <c:dateAx>
        <c:axId val="226460760"/>
        <c:scaling>
          <c:orientation val="minMax"/>
        </c:scaling>
        <c:delete val="1"/>
        <c:axPos val="b"/>
        <c:numFmt formatCode="ge" sourceLinked="1"/>
        <c:majorTickMark val="none"/>
        <c:minorTickMark val="none"/>
        <c:tickLblPos val="none"/>
        <c:crossAx val="226459192"/>
        <c:crosses val="autoZero"/>
        <c:auto val="1"/>
        <c:lblOffset val="100"/>
        <c:baseTimeUnit val="years"/>
      </c:dateAx>
      <c:valAx>
        <c:axId val="22645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46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Q67"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高知県佐川町　高北国保病院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12929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10215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105.7</v>
      </c>
      <c r="Q33" s="132"/>
      <c r="R33" s="132"/>
      <c r="S33" s="132"/>
      <c r="T33" s="132"/>
      <c r="U33" s="132"/>
      <c r="V33" s="132"/>
      <c r="W33" s="132"/>
      <c r="X33" s="132"/>
      <c r="Y33" s="132"/>
      <c r="Z33" s="132"/>
      <c r="AA33" s="132"/>
      <c r="AB33" s="132"/>
      <c r="AC33" s="132"/>
      <c r="AD33" s="133"/>
      <c r="AE33" s="131">
        <f>データ!AI7</f>
        <v>106.4</v>
      </c>
      <c r="AF33" s="132"/>
      <c r="AG33" s="132"/>
      <c r="AH33" s="132"/>
      <c r="AI33" s="132"/>
      <c r="AJ33" s="132"/>
      <c r="AK33" s="132"/>
      <c r="AL33" s="132"/>
      <c r="AM33" s="132"/>
      <c r="AN33" s="132"/>
      <c r="AO33" s="132"/>
      <c r="AP33" s="132"/>
      <c r="AQ33" s="132"/>
      <c r="AR33" s="132"/>
      <c r="AS33" s="133"/>
      <c r="AT33" s="131">
        <f>データ!AJ7</f>
        <v>106</v>
      </c>
      <c r="AU33" s="132"/>
      <c r="AV33" s="132"/>
      <c r="AW33" s="132"/>
      <c r="AX33" s="132"/>
      <c r="AY33" s="132"/>
      <c r="AZ33" s="132"/>
      <c r="BA33" s="132"/>
      <c r="BB33" s="132"/>
      <c r="BC33" s="132"/>
      <c r="BD33" s="132"/>
      <c r="BE33" s="132"/>
      <c r="BF33" s="132"/>
      <c r="BG33" s="132"/>
      <c r="BH33" s="133"/>
      <c r="BI33" s="131">
        <f>データ!AK7</f>
        <v>101.9</v>
      </c>
      <c r="BJ33" s="132"/>
      <c r="BK33" s="132"/>
      <c r="BL33" s="132"/>
      <c r="BM33" s="132"/>
      <c r="BN33" s="132"/>
      <c r="BO33" s="132"/>
      <c r="BP33" s="132"/>
      <c r="BQ33" s="132"/>
      <c r="BR33" s="132"/>
      <c r="BS33" s="132"/>
      <c r="BT33" s="132"/>
      <c r="BU33" s="132"/>
      <c r="BV33" s="132"/>
      <c r="BW33" s="133"/>
      <c r="BX33" s="131">
        <f>データ!AL7</f>
        <v>102.5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88.3</v>
      </c>
      <c r="DE33" s="132"/>
      <c r="DF33" s="132"/>
      <c r="DG33" s="132"/>
      <c r="DH33" s="132"/>
      <c r="DI33" s="132"/>
      <c r="DJ33" s="132"/>
      <c r="DK33" s="132"/>
      <c r="DL33" s="132"/>
      <c r="DM33" s="132"/>
      <c r="DN33" s="132"/>
      <c r="DO33" s="132"/>
      <c r="DP33" s="132"/>
      <c r="DQ33" s="132"/>
      <c r="DR33" s="133"/>
      <c r="DS33" s="131">
        <f>データ!AT7</f>
        <v>88.9</v>
      </c>
      <c r="DT33" s="132"/>
      <c r="DU33" s="132"/>
      <c r="DV33" s="132"/>
      <c r="DW33" s="132"/>
      <c r="DX33" s="132"/>
      <c r="DY33" s="132"/>
      <c r="DZ33" s="132"/>
      <c r="EA33" s="132"/>
      <c r="EB33" s="132"/>
      <c r="EC33" s="132"/>
      <c r="ED33" s="132"/>
      <c r="EE33" s="132"/>
      <c r="EF33" s="132"/>
      <c r="EG33" s="133"/>
      <c r="EH33" s="131">
        <f>データ!AU7</f>
        <v>88.5</v>
      </c>
      <c r="EI33" s="132"/>
      <c r="EJ33" s="132"/>
      <c r="EK33" s="132"/>
      <c r="EL33" s="132"/>
      <c r="EM33" s="132"/>
      <c r="EN33" s="132"/>
      <c r="EO33" s="132"/>
      <c r="EP33" s="132"/>
      <c r="EQ33" s="132"/>
      <c r="ER33" s="132"/>
      <c r="ES33" s="132"/>
      <c r="ET33" s="132"/>
      <c r="EU33" s="132"/>
      <c r="EV33" s="133"/>
      <c r="EW33" s="131">
        <f>データ!AV7</f>
        <v>85</v>
      </c>
      <c r="EX33" s="132"/>
      <c r="EY33" s="132"/>
      <c r="EZ33" s="132"/>
      <c r="FA33" s="132"/>
      <c r="FB33" s="132"/>
      <c r="FC33" s="132"/>
      <c r="FD33" s="132"/>
      <c r="FE33" s="132"/>
      <c r="FF33" s="132"/>
      <c r="FG33" s="132"/>
      <c r="FH33" s="132"/>
      <c r="FI33" s="132"/>
      <c r="FJ33" s="132"/>
      <c r="FK33" s="133"/>
      <c r="FL33" s="131">
        <f>データ!AW7</f>
        <v>89.2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94.2</v>
      </c>
      <c r="KG33" s="132"/>
      <c r="KH33" s="132"/>
      <c r="KI33" s="132"/>
      <c r="KJ33" s="132"/>
      <c r="KK33" s="132"/>
      <c r="KL33" s="132"/>
      <c r="KM33" s="132"/>
      <c r="KN33" s="132"/>
      <c r="KO33" s="132"/>
      <c r="KP33" s="132"/>
      <c r="KQ33" s="132"/>
      <c r="KR33" s="132"/>
      <c r="KS33" s="132"/>
      <c r="KT33" s="133"/>
      <c r="KU33" s="131">
        <f>データ!BP7</f>
        <v>92.5</v>
      </c>
      <c r="KV33" s="132"/>
      <c r="KW33" s="132"/>
      <c r="KX33" s="132"/>
      <c r="KY33" s="132"/>
      <c r="KZ33" s="132"/>
      <c r="LA33" s="132"/>
      <c r="LB33" s="132"/>
      <c r="LC33" s="132"/>
      <c r="LD33" s="132"/>
      <c r="LE33" s="132"/>
      <c r="LF33" s="132"/>
      <c r="LG33" s="132"/>
      <c r="LH33" s="132"/>
      <c r="LI33" s="133"/>
      <c r="LJ33" s="131">
        <f>データ!BQ7</f>
        <v>94.1</v>
      </c>
      <c r="LK33" s="132"/>
      <c r="LL33" s="132"/>
      <c r="LM33" s="132"/>
      <c r="LN33" s="132"/>
      <c r="LO33" s="132"/>
      <c r="LP33" s="132"/>
      <c r="LQ33" s="132"/>
      <c r="LR33" s="132"/>
      <c r="LS33" s="132"/>
      <c r="LT33" s="132"/>
      <c r="LU33" s="132"/>
      <c r="LV33" s="132"/>
      <c r="LW33" s="132"/>
      <c r="LX33" s="133"/>
      <c r="LY33" s="131">
        <f>データ!BR7</f>
        <v>92.8</v>
      </c>
      <c r="LZ33" s="132"/>
      <c r="MA33" s="132"/>
      <c r="MB33" s="132"/>
      <c r="MC33" s="132"/>
      <c r="MD33" s="132"/>
      <c r="ME33" s="132"/>
      <c r="MF33" s="132"/>
      <c r="MG33" s="132"/>
      <c r="MH33" s="132"/>
      <c r="MI33" s="132"/>
      <c r="MJ33" s="132"/>
      <c r="MK33" s="132"/>
      <c r="ML33" s="132"/>
      <c r="MM33" s="133"/>
      <c r="MN33" s="131">
        <f>データ!BS7</f>
        <v>91.4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23571</v>
      </c>
      <c r="Q55" s="141"/>
      <c r="R55" s="141"/>
      <c r="S55" s="141"/>
      <c r="T55" s="141"/>
      <c r="U55" s="141"/>
      <c r="V55" s="141"/>
      <c r="W55" s="141"/>
      <c r="X55" s="141"/>
      <c r="Y55" s="141"/>
      <c r="Z55" s="141"/>
      <c r="AA55" s="141"/>
      <c r="AB55" s="141"/>
      <c r="AC55" s="141"/>
      <c r="AD55" s="142"/>
      <c r="AE55" s="140">
        <f>データ!CA7</f>
        <v>23709</v>
      </c>
      <c r="AF55" s="141"/>
      <c r="AG55" s="141"/>
      <c r="AH55" s="141"/>
      <c r="AI55" s="141"/>
      <c r="AJ55" s="141"/>
      <c r="AK55" s="141"/>
      <c r="AL55" s="141"/>
      <c r="AM55" s="141"/>
      <c r="AN55" s="141"/>
      <c r="AO55" s="141"/>
      <c r="AP55" s="141"/>
      <c r="AQ55" s="141"/>
      <c r="AR55" s="141"/>
      <c r="AS55" s="142"/>
      <c r="AT55" s="140">
        <f>データ!CB7</f>
        <v>23596</v>
      </c>
      <c r="AU55" s="141"/>
      <c r="AV55" s="141"/>
      <c r="AW55" s="141"/>
      <c r="AX55" s="141"/>
      <c r="AY55" s="141"/>
      <c r="AZ55" s="141"/>
      <c r="BA55" s="141"/>
      <c r="BB55" s="141"/>
      <c r="BC55" s="141"/>
      <c r="BD55" s="141"/>
      <c r="BE55" s="141"/>
      <c r="BF55" s="141"/>
      <c r="BG55" s="141"/>
      <c r="BH55" s="142"/>
      <c r="BI55" s="140">
        <f>データ!CC7</f>
        <v>23562</v>
      </c>
      <c r="BJ55" s="141"/>
      <c r="BK55" s="141"/>
      <c r="BL55" s="141"/>
      <c r="BM55" s="141"/>
      <c r="BN55" s="141"/>
      <c r="BO55" s="141"/>
      <c r="BP55" s="141"/>
      <c r="BQ55" s="141"/>
      <c r="BR55" s="141"/>
      <c r="BS55" s="141"/>
      <c r="BT55" s="141"/>
      <c r="BU55" s="141"/>
      <c r="BV55" s="141"/>
      <c r="BW55" s="142"/>
      <c r="BX55" s="140">
        <f>データ!CD7</f>
        <v>25394</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7145</v>
      </c>
      <c r="DE55" s="141"/>
      <c r="DF55" s="141"/>
      <c r="DG55" s="141"/>
      <c r="DH55" s="141"/>
      <c r="DI55" s="141"/>
      <c r="DJ55" s="141"/>
      <c r="DK55" s="141"/>
      <c r="DL55" s="141"/>
      <c r="DM55" s="141"/>
      <c r="DN55" s="141"/>
      <c r="DO55" s="141"/>
      <c r="DP55" s="141"/>
      <c r="DQ55" s="141"/>
      <c r="DR55" s="142"/>
      <c r="DS55" s="140">
        <f>データ!CL7</f>
        <v>7386</v>
      </c>
      <c r="DT55" s="141"/>
      <c r="DU55" s="141"/>
      <c r="DV55" s="141"/>
      <c r="DW55" s="141"/>
      <c r="DX55" s="141"/>
      <c r="DY55" s="141"/>
      <c r="DZ55" s="141"/>
      <c r="EA55" s="141"/>
      <c r="EB55" s="141"/>
      <c r="EC55" s="141"/>
      <c r="ED55" s="141"/>
      <c r="EE55" s="141"/>
      <c r="EF55" s="141"/>
      <c r="EG55" s="142"/>
      <c r="EH55" s="140">
        <f>データ!CM7</f>
        <v>7326</v>
      </c>
      <c r="EI55" s="141"/>
      <c r="EJ55" s="141"/>
      <c r="EK55" s="141"/>
      <c r="EL55" s="141"/>
      <c r="EM55" s="141"/>
      <c r="EN55" s="141"/>
      <c r="EO55" s="141"/>
      <c r="EP55" s="141"/>
      <c r="EQ55" s="141"/>
      <c r="ER55" s="141"/>
      <c r="ES55" s="141"/>
      <c r="ET55" s="141"/>
      <c r="EU55" s="141"/>
      <c r="EV55" s="142"/>
      <c r="EW55" s="140">
        <f>データ!CN7</f>
        <v>7435</v>
      </c>
      <c r="EX55" s="141"/>
      <c r="EY55" s="141"/>
      <c r="EZ55" s="141"/>
      <c r="FA55" s="141"/>
      <c r="FB55" s="141"/>
      <c r="FC55" s="141"/>
      <c r="FD55" s="141"/>
      <c r="FE55" s="141"/>
      <c r="FF55" s="141"/>
      <c r="FG55" s="141"/>
      <c r="FH55" s="141"/>
      <c r="FI55" s="141"/>
      <c r="FJ55" s="141"/>
      <c r="FK55" s="142"/>
      <c r="FL55" s="140">
        <f>データ!CO7</f>
        <v>7630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63.3</v>
      </c>
      <c r="GS55" s="132"/>
      <c r="GT55" s="132"/>
      <c r="GU55" s="132"/>
      <c r="GV55" s="132"/>
      <c r="GW55" s="132"/>
      <c r="GX55" s="132"/>
      <c r="GY55" s="132"/>
      <c r="GZ55" s="132"/>
      <c r="HA55" s="132"/>
      <c r="HB55" s="132"/>
      <c r="HC55" s="132"/>
      <c r="HD55" s="132"/>
      <c r="HE55" s="132"/>
      <c r="HF55" s="133"/>
      <c r="HG55" s="131">
        <f>データ!CW7</f>
        <v>61.8</v>
      </c>
      <c r="HH55" s="132"/>
      <c r="HI55" s="132"/>
      <c r="HJ55" s="132"/>
      <c r="HK55" s="132"/>
      <c r="HL55" s="132"/>
      <c r="HM55" s="132"/>
      <c r="HN55" s="132"/>
      <c r="HO55" s="132"/>
      <c r="HP55" s="132"/>
      <c r="HQ55" s="132"/>
      <c r="HR55" s="132"/>
      <c r="HS55" s="132"/>
      <c r="HT55" s="132"/>
      <c r="HU55" s="133"/>
      <c r="HV55" s="131">
        <f>データ!CX7</f>
        <v>62.4</v>
      </c>
      <c r="HW55" s="132"/>
      <c r="HX55" s="132"/>
      <c r="HY55" s="132"/>
      <c r="HZ55" s="132"/>
      <c r="IA55" s="132"/>
      <c r="IB55" s="132"/>
      <c r="IC55" s="132"/>
      <c r="ID55" s="132"/>
      <c r="IE55" s="132"/>
      <c r="IF55" s="132"/>
      <c r="IG55" s="132"/>
      <c r="IH55" s="132"/>
      <c r="II55" s="132"/>
      <c r="IJ55" s="133"/>
      <c r="IK55" s="131">
        <f>データ!CY7</f>
        <v>67</v>
      </c>
      <c r="IL55" s="132"/>
      <c r="IM55" s="132"/>
      <c r="IN55" s="132"/>
      <c r="IO55" s="132"/>
      <c r="IP55" s="132"/>
      <c r="IQ55" s="132"/>
      <c r="IR55" s="132"/>
      <c r="IS55" s="132"/>
      <c r="IT55" s="132"/>
      <c r="IU55" s="132"/>
      <c r="IV55" s="132"/>
      <c r="IW55" s="132"/>
      <c r="IX55" s="132"/>
      <c r="IY55" s="133"/>
      <c r="IZ55" s="131">
        <f>データ!CZ7</f>
        <v>64.400000000000006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14.9</v>
      </c>
      <c r="KG55" s="132"/>
      <c r="KH55" s="132"/>
      <c r="KI55" s="132"/>
      <c r="KJ55" s="132"/>
      <c r="KK55" s="132"/>
      <c r="KL55" s="132"/>
      <c r="KM55" s="132"/>
      <c r="KN55" s="132"/>
      <c r="KO55" s="132"/>
      <c r="KP55" s="132"/>
      <c r="KQ55" s="132"/>
      <c r="KR55" s="132"/>
      <c r="KS55" s="132"/>
      <c r="KT55" s="133"/>
      <c r="KU55" s="131">
        <f>データ!DH7</f>
        <v>15.3</v>
      </c>
      <c r="KV55" s="132"/>
      <c r="KW55" s="132"/>
      <c r="KX55" s="132"/>
      <c r="KY55" s="132"/>
      <c r="KZ55" s="132"/>
      <c r="LA55" s="132"/>
      <c r="LB55" s="132"/>
      <c r="LC55" s="132"/>
      <c r="LD55" s="132"/>
      <c r="LE55" s="132"/>
      <c r="LF55" s="132"/>
      <c r="LG55" s="132"/>
      <c r="LH55" s="132"/>
      <c r="LI55" s="133"/>
      <c r="LJ55" s="131">
        <f>データ!DI7</f>
        <v>15.2</v>
      </c>
      <c r="LK55" s="132"/>
      <c r="LL55" s="132"/>
      <c r="LM55" s="132"/>
      <c r="LN55" s="132"/>
      <c r="LO55" s="132"/>
      <c r="LP55" s="132"/>
      <c r="LQ55" s="132"/>
      <c r="LR55" s="132"/>
      <c r="LS55" s="132"/>
      <c r="LT55" s="132"/>
      <c r="LU55" s="132"/>
      <c r="LV55" s="132"/>
      <c r="LW55" s="132"/>
      <c r="LX55" s="133"/>
      <c r="LY55" s="131">
        <f>データ!DJ7</f>
        <v>14.3</v>
      </c>
      <c r="LZ55" s="132"/>
      <c r="MA55" s="132"/>
      <c r="MB55" s="132"/>
      <c r="MC55" s="132"/>
      <c r="MD55" s="132"/>
      <c r="ME55" s="132"/>
      <c r="MF55" s="132"/>
      <c r="MG55" s="132"/>
      <c r="MH55" s="132"/>
      <c r="MI55" s="132"/>
      <c r="MJ55" s="132"/>
      <c r="MK55" s="132"/>
      <c r="ML55" s="132"/>
      <c r="MM55" s="133"/>
      <c r="MN55" s="131">
        <f>データ!DK7</f>
        <v>14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27.7</v>
      </c>
      <c r="V79" s="153"/>
      <c r="W79" s="153"/>
      <c r="X79" s="153"/>
      <c r="Y79" s="153"/>
      <c r="Z79" s="153"/>
      <c r="AA79" s="153"/>
      <c r="AB79" s="153"/>
      <c r="AC79" s="153"/>
      <c r="AD79" s="153"/>
      <c r="AE79" s="153"/>
      <c r="AF79" s="153"/>
      <c r="AG79" s="153"/>
      <c r="AH79" s="153"/>
      <c r="AI79" s="153"/>
      <c r="AJ79" s="153"/>
      <c r="AK79" s="153"/>
      <c r="AL79" s="153"/>
      <c r="AM79" s="153"/>
      <c r="AN79" s="153">
        <f>データ!DS7</f>
        <v>32.6</v>
      </c>
      <c r="AO79" s="153"/>
      <c r="AP79" s="153"/>
      <c r="AQ79" s="153"/>
      <c r="AR79" s="153"/>
      <c r="AS79" s="153"/>
      <c r="AT79" s="153"/>
      <c r="AU79" s="153"/>
      <c r="AV79" s="153"/>
      <c r="AW79" s="153"/>
      <c r="AX79" s="153"/>
      <c r="AY79" s="153"/>
      <c r="AZ79" s="153"/>
      <c r="BA79" s="153"/>
      <c r="BB79" s="153"/>
      <c r="BC79" s="153"/>
      <c r="BD79" s="153"/>
      <c r="BE79" s="153"/>
      <c r="BF79" s="153"/>
      <c r="BG79" s="153">
        <f>データ!DT7</f>
        <v>37.299999999999997</v>
      </c>
      <c r="BH79" s="153"/>
      <c r="BI79" s="153"/>
      <c r="BJ79" s="153"/>
      <c r="BK79" s="153"/>
      <c r="BL79" s="153"/>
      <c r="BM79" s="153"/>
      <c r="BN79" s="153"/>
      <c r="BO79" s="153"/>
      <c r="BP79" s="153"/>
      <c r="BQ79" s="153"/>
      <c r="BR79" s="153"/>
      <c r="BS79" s="153"/>
      <c r="BT79" s="153"/>
      <c r="BU79" s="153"/>
      <c r="BV79" s="153"/>
      <c r="BW79" s="153"/>
      <c r="BX79" s="153"/>
      <c r="BY79" s="153"/>
      <c r="BZ79" s="153">
        <f>データ!DU7</f>
        <v>41.3</v>
      </c>
      <c r="CA79" s="153"/>
      <c r="CB79" s="153"/>
      <c r="CC79" s="153"/>
      <c r="CD79" s="153"/>
      <c r="CE79" s="153"/>
      <c r="CF79" s="153"/>
      <c r="CG79" s="153"/>
      <c r="CH79" s="153"/>
      <c r="CI79" s="153"/>
      <c r="CJ79" s="153"/>
      <c r="CK79" s="153"/>
      <c r="CL79" s="153"/>
      <c r="CM79" s="153"/>
      <c r="CN79" s="153"/>
      <c r="CO79" s="153"/>
      <c r="CP79" s="153"/>
      <c r="CQ79" s="153"/>
      <c r="CR79" s="153"/>
      <c r="CS79" s="153">
        <f>データ!DV7</f>
        <v>45.7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43.1</v>
      </c>
      <c r="EP79" s="153"/>
      <c r="EQ79" s="153"/>
      <c r="ER79" s="153"/>
      <c r="ES79" s="153"/>
      <c r="ET79" s="153"/>
      <c r="EU79" s="153"/>
      <c r="EV79" s="153"/>
      <c r="EW79" s="153"/>
      <c r="EX79" s="153"/>
      <c r="EY79" s="153"/>
      <c r="EZ79" s="153"/>
      <c r="FA79" s="153"/>
      <c r="FB79" s="153"/>
      <c r="FC79" s="153"/>
      <c r="FD79" s="153"/>
      <c r="FE79" s="153"/>
      <c r="FF79" s="153"/>
      <c r="FG79" s="153"/>
      <c r="FH79" s="153">
        <f>データ!ED7</f>
        <v>53.2</v>
      </c>
      <c r="FI79" s="153"/>
      <c r="FJ79" s="153"/>
      <c r="FK79" s="153"/>
      <c r="FL79" s="153"/>
      <c r="FM79" s="153"/>
      <c r="FN79" s="153"/>
      <c r="FO79" s="153"/>
      <c r="FP79" s="153"/>
      <c r="FQ79" s="153"/>
      <c r="FR79" s="153"/>
      <c r="FS79" s="153"/>
      <c r="FT79" s="153"/>
      <c r="FU79" s="153"/>
      <c r="FV79" s="153"/>
      <c r="FW79" s="153"/>
      <c r="FX79" s="153"/>
      <c r="FY79" s="153"/>
      <c r="FZ79" s="153"/>
      <c r="GA79" s="153">
        <f>データ!EE7</f>
        <v>62.1</v>
      </c>
      <c r="GB79" s="153"/>
      <c r="GC79" s="153"/>
      <c r="GD79" s="153"/>
      <c r="GE79" s="153"/>
      <c r="GF79" s="153"/>
      <c r="GG79" s="153"/>
      <c r="GH79" s="153"/>
      <c r="GI79" s="153"/>
      <c r="GJ79" s="153"/>
      <c r="GK79" s="153"/>
      <c r="GL79" s="153"/>
      <c r="GM79" s="153"/>
      <c r="GN79" s="153"/>
      <c r="GO79" s="153"/>
      <c r="GP79" s="153"/>
      <c r="GQ79" s="153"/>
      <c r="GR79" s="153"/>
      <c r="GS79" s="153"/>
      <c r="GT79" s="153">
        <f>データ!EF7</f>
        <v>69.599999999999994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76.3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39697204</v>
      </c>
      <c r="JK79" s="154"/>
      <c r="JL79" s="154"/>
      <c r="JM79" s="154"/>
      <c r="JN79" s="154"/>
      <c r="JO79" s="154"/>
      <c r="JP79" s="154"/>
      <c r="JQ79" s="154"/>
      <c r="JR79" s="154"/>
      <c r="JS79" s="154"/>
      <c r="JT79" s="154"/>
      <c r="JU79" s="154"/>
      <c r="JV79" s="154"/>
      <c r="JW79" s="154"/>
      <c r="JX79" s="154"/>
      <c r="JY79" s="154"/>
      <c r="JZ79" s="154"/>
      <c r="KA79" s="154"/>
      <c r="KB79" s="154"/>
      <c r="KC79" s="154">
        <f>データ!EO7</f>
        <v>39891776</v>
      </c>
      <c r="KD79" s="154"/>
      <c r="KE79" s="154"/>
      <c r="KF79" s="154"/>
      <c r="KG79" s="154"/>
      <c r="KH79" s="154"/>
      <c r="KI79" s="154"/>
      <c r="KJ79" s="154"/>
      <c r="KK79" s="154"/>
      <c r="KL79" s="154"/>
      <c r="KM79" s="154"/>
      <c r="KN79" s="154"/>
      <c r="KO79" s="154"/>
      <c r="KP79" s="154"/>
      <c r="KQ79" s="154"/>
      <c r="KR79" s="154"/>
      <c r="KS79" s="154"/>
      <c r="KT79" s="154"/>
      <c r="KU79" s="154"/>
      <c r="KV79" s="154">
        <f>データ!EP7</f>
        <v>40004204</v>
      </c>
      <c r="KW79" s="154"/>
      <c r="KX79" s="154"/>
      <c r="KY79" s="154"/>
      <c r="KZ79" s="154"/>
      <c r="LA79" s="154"/>
      <c r="LB79" s="154"/>
      <c r="LC79" s="154"/>
      <c r="LD79" s="154"/>
      <c r="LE79" s="154"/>
      <c r="LF79" s="154"/>
      <c r="LG79" s="154"/>
      <c r="LH79" s="154"/>
      <c r="LI79" s="154"/>
      <c r="LJ79" s="154"/>
      <c r="LK79" s="154"/>
      <c r="LL79" s="154"/>
      <c r="LM79" s="154"/>
      <c r="LN79" s="154"/>
      <c r="LO79" s="154">
        <f>データ!EQ7</f>
        <v>40456684</v>
      </c>
      <c r="LP79" s="154"/>
      <c r="LQ79" s="154"/>
      <c r="LR79" s="154"/>
      <c r="LS79" s="154"/>
      <c r="LT79" s="154"/>
      <c r="LU79" s="154"/>
      <c r="LV79" s="154"/>
      <c r="LW79" s="154"/>
      <c r="LX79" s="154"/>
      <c r="LY79" s="154"/>
      <c r="LZ79" s="154"/>
      <c r="MA79" s="154"/>
      <c r="MB79" s="154"/>
      <c r="MC79" s="154"/>
      <c r="MD79" s="154"/>
      <c r="ME79" s="154"/>
      <c r="MF79" s="154"/>
      <c r="MG79" s="154"/>
      <c r="MH79" s="154">
        <f>データ!ER7</f>
        <v>40618347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zEnghy6DoeMK/LSNGeMK+0qYGI/bztO7MLRqthOCql14ONn4Eb5ril1fSWOTo62lylGFt7SHBPH5TXKWzbYWw==" saltValue="S4BitZZep3RzgKeKHW8vA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149</v>
      </c>
      <c r="AW5" s="64" t="s">
        <v>142</v>
      </c>
      <c r="AX5" s="64" t="s">
        <v>143</v>
      </c>
      <c r="AY5" s="64" t="s">
        <v>144</v>
      </c>
      <c r="AZ5" s="64" t="s">
        <v>145</v>
      </c>
      <c r="BA5" s="64" t="s">
        <v>146</v>
      </c>
      <c r="BB5" s="64" t="s">
        <v>147</v>
      </c>
      <c r="BC5" s="64" t="s">
        <v>148</v>
      </c>
      <c r="BD5" s="64" t="s">
        <v>138</v>
      </c>
      <c r="BE5" s="64" t="s">
        <v>139</v>
      </c>
      <c r="BF5" s="64" t="s">
        <v>150</v>
      </c>
      <c r="BG5" s="64" t="s">
        <v>141</v>
      </c>
      <c r="BH5" s="64" t="s">
        <v>142</v>
      </c>
      <c r="BI5" s="64" t="s">
        <v>143</v>
      </c>
      <c r="BJ5" s="64" t="s">
        <v>144</v>
      </c>
      <c r="BK5" s="64" t="s">
        <v>145</v>
      </c>
      <c r="BL5" s="64" t="s">
        <v>146</v>
      </c>
      <c r="BM5" s="64" t="s">
        <v>147</v>
      </c>
      <c r="BN5" s="64" t="s">
        <v>148</v>
      </c>
      <c r="BO5" s="64" t="s">
        <v>138</v>
      </c>
      <c r="BP5" s="64" t="s">
        <v>151</v>
      </c>
      <c r="BQ5" s="64" t="s">
        <v>140</v>
      </c>
      <c r="BR5" s="64" t="s">
        <v>149</v>
      </c>
      <c r="BS5" s="64" t="s">
        <v>142</v>
      </c>
      <c r="BT5" s="64" t="s">
        <v>143</v>
      </c>
      <c r="BU5" s="64" t="s">
        <v>144</v>
      </c>
      <c r="BV5" s="64" t="s">
        <v>145</v>
      </c>
      <c r="BW5" s="64" t="s">
        <v>146</v>
      </c>
      <c r="BX5" s="64" t="s">
        <v>147</v>
      </c>
      <c r="BY5" s="64" t="s">
        <v>148</v>
      </c>
      <c r="BZ5" s="64" t="s">
        <v>138</v>
      </c>
      <c r="CA5" s="64" t="s">
        <v>139</v>
      </c>
      <c r="CB5" s="64" t="s">
        <v>140</v>
      </c>
      <c r="CC5" s="64" t="s">
        <v>141</v>
      </c>
      <c r="CD5" s="64" t="s">
        <v>152</v>
      </c>
      <c r="CE5" s="64" t="s">
        <v>143</v>
      </c>
      <c r="CF5" s="64" t="s">
        <v>144</v>
      </c>
      <c r="CG5" s="64" t="s">
        <v>145</v>
      </c>
      <c r="CH5" s="64" t="s">
        <v>146</v>
      </c>
      <c r="CI5" s="64" t="s">
        <v>147</v>
      </c>
      <c r="CJ5" s="64" t="s">
        <v>148</v>
      </c>
      <c r="CK5" s="64" t="s">
        <v>138</v>
      </c>
      <c r="CL5" s="64" t="s">
        <v>151</v>
      </c>
      <c r="CM5" s="64" t="s">
        <v>150</v>
      </c>
      <c r="CN5" s="64" t="s">
        <v>141</v>
      </c>
      <c r="CO5" s="64" t="s">
        <v>152</v>
      </c>
      <c r="CP5" s="64" t="s">
        <v>143</v>
      </c>
      <c r="CQ5" s="64" t="s">
        <v>144</v>
      </c>
      <c r="CR5" s="64" t="s">
        <v>145</v>
      </c>
      <c r="CS5" s="64" t="s">
        <v>146</v>
      </c>
      <c r="CT5" s="64" t="s">
        <v>147</v>
      </c>
      <c r="CU5" s="64" t="s">
        <v>148</v>
      </c>
      <c r="CV5" s="64" t="s">
        <v>153</v>
      </c>
      <c r="CW5" s="64" t="s">
        <v>139</v>
      </c>
      <c r="CX5" s="64" t="s">
        <v>150</v>
      </c>
      <c r="CY5" s="64" t="s">
        <v>141</v>
      </c>
      <c r="CZ5" s="64" t="s">
        <v>152</v>
      </c>
      <c r="DA5" s="64" t="s">
        <v>143</v>
      </c>
      <c r="DB5" s="64" t="s">
        <v>144</v>
      </c>
      <c r="DC5" s="64" t="s">
        <v>145</v>
      </c>
      <c r="DD5" s="64" t="s">
        <v>146</v>
      </c>
      <c r="DE5" s="64" t="s">
        <v>147</v>
      </c>
      <c r="DF5" s="64" t="s">
        <v>148</v>
      </c>
      <c r="DG5" s="64" t="s">
        <v>153</v>
      </c>
      <c r="DH5" s="64" t="s">
        <v>139</v>
      </c>
      <c r="DI5" s="64" t="s">
        <v>150</v>
      </c>
      <c r="DJ5" s="64" t="s">
        <v>149</v>
      </c>
      <c r="DK5" s="64" t="s">
        <v>142</v>
      </c>
      <c r="DL5" s="64" t="s">
        <v>143</v>
      </c>
      <c r="DM5" s="64" t="s">
        <v>144</v>
      </c>
      <c r="DN5" s="64" t="s">
        <v>145</v>
      </c>
      <c r="DO5" s="64" t="s">
        <v>146</v>
      </c>
      <c r="DP5" s="64" t="s">
        <v>147</v>
      </c>
      <c r="DQ5" s="64" t="s">
        <v>148</v>
      </c>
      <c r="DR5" s="64" t="s">
        <v>138</v>
      </c>
      <c r="DS5" s="64" t="s">
        <v>151</v>
      </c>
      <c r="DT5" s="64" t="s">
        <v>140</v>
      </c>
      <c r="DU5" s="64" t="s">
        <v>149</v>
      </c>
      <c r="DV5" s="64" t="s">
        <v>152</v>
      </c>
      <c r="DW5" s="64" t="s">
        <v>143</v>
      </c>
      <c r="DX5" s="64" t="s">
        <v>144</v>
      </c>
      <c r="DY5" s="64" t="s">
        <v>145</v>
      </c>
      <c r="DZ5" s="64" t="s">
        <v>146</v>
      </c>
      <c r="EA5" s="64" t="s">
        <v>147</v>
      </c>
      <c r="EB5" s="64" t="s">
        <v>148</v>
      </c>
      <c r="EC5" s="64" t="s">
        <v>153</v>
      </c>
      <c r="ED5" s="64" t="s">
        <v>139</v>
      </c>
      <c r="EE5" s="64" t="s">
        <v>150</v>
      </c>
      <c r="EF5" s="64" t="s">
        <v>149</v>
      </c>
      <c r="EG5" s="64" t="s">
        <v>142</v>
      </c>
      <c r="EH5" s="64" t="s">
        <v>143</v>
      </c>
      <c r="EI5" s="64" t="s">
        <v>144</v>
      </c>
      <c r="EJ5" s="64" t="s">
        <v>145</v>
      </c>
      <c r="EK5" s="64" t="s">
        <v>146</v>
      </c>
      <c r="EL5" s="64" t="s">
        <v>147</v>
      </c>
      <c r="EM5" s="64" t="s">
        <v>154</v>
      </c>
      <c r="EN5" s="64" t="s">
        <v>138</v>
      </c>
      <c r="EO5" s="64" t="s">
        <v>151</v>
      </c>
      <c r="EP5" s="64" t="s">
        <v>150</v>
      </c>
      <c r="EQ5" s="64" t="s">
        <v>141</v>
      </c>
      <c r="ER5" s="64" t="s">
        <v>152</v>
      </c>
      <c r="ES5" s="64" t="s">
        <v>143</v>
      </c>
      <c r="ET5" s="64" t="s">
        <v>144</v>
      </c>
      <c r="EU5" s="64" t="s">
        <v>145</v>
      </c>
      <c r="EV5" s="64" t="s">
        <v>146</v>
      </c>
      <c r="EW5" s="64" t="s">
        <v>147</v>
      </c>
      <c r="EX5" s="64" t="s">
        <v>148</v>
      </c>
    </row>
    <row r="6" spans="1:154" s="69" customFormat="1">
      <c r="A6" s="50" t="s">
        <v>155</v>
      </c>
      <c r="B6" s="65">
        <f>B8</f>
        <v>2018</v>
      </c>
      <c r="C6" s="65">
        <f t="shared" ref="C6:M6" si="2">C8</f>
        <v>394025</v>
      </c>
      <c r="D6" s="65">
        <f t="shared" si="2"/>
        <v>46</v>
      </c>
      <c r="E6" s="65">
        <f t="shared" si="2"/>
        <v>6</v>
      </c>
      <c r="F6" s="65">
        <f t="shared" si="2"/>
        <v>0</v>
      </c>
      <c r="G6" s="65">
        <f t="shared" si="2"/>
        <v>1</v>
      </c>
      <c r="H6" s="157" t="str">
        <f>IF(H8&lt;&gt;I8,H8,"")&amp;IF(I8&lt;&gt;J8,I8,"")&amp;"　"&amp;J8</f>
        <v>高知県佐川町　高北国保病院</v>
      </c>
      <c r="I6" s="158"/>
      <c r="J6" s="159"/>
      <c r="K6" s="65" t="str">
        <f t="shared" si="2"/>
        <v>条例全部</v>
      </c>
      <c r="L6" s="65" t="str">
        <f t="shared" si="2"/>
        <v>病院事業</v>
      </c>
      <c r="M6" s="65" t="str">
        <f t="shared" si="2"/>
        <v>一般病院</v>
      </c>
      <c r="N6" s="65" t="str">
        <f>N8</f>
        <v>50床以上～100床未満</v>
      </c>
      <c r="O6" s="65" t="str">
        <f>O8</f>
        <v>自治体職員 その他</v>
      </c>
      <c r="P6" s="65" t="str">
        <f>P8</f>
        <v>直営</v>
      </c>
      <c r="Q6" s="66">
        <f t="shared" ref="Q6:AG6" si="3">Q8</f>
        <v>12</v>
      </c>
      <c r="R6" s="65" t="str">
        <f t="shared" si="3"/>
        <v>-</v>
      </c>
      <c r="S6" s="65" t="str">
        <f t="shared" si="3"/>
        <v>ド 透 訓</v>
      </c>
      <c r="T6" s="65" t="str">
        <f t="shared" si="3"/>
        <v>救</v>
      </c>
      <c r="U6" s="66">
        <f>U8</f>
        <v>12929</v>
      </c>
      <c r="V6" s="66">
        <f>V8</f>
        <v>10215</v>
      </c>
      <c r="W6" s="65" t="str">
        <f>W8</f>
        <v>第２種該当</v>
      </c>
      <c r="X6" s="65" t="str">
        <f t="shared" si="3"/>
        <v>１０：１</v>
      </c>
      <c r="Y6" s="66">
        <f t="shared" si="3"/>
        <v>56</v>
      </c>
      <c r="Z6" s="66">
        <f t="shared" si="3"/>
        <v>42</v>
      </c>
      <c r="AA6" s="66" t="str">
        <f t="shared" si="3"/>
        <v>-</v>
      </c>
      <c r="AB6" s="66" t="str">
        <f t="shared" si="3"/>
        <v>-</v>
      </c>
      <c r="AC6" s="66" t="str">
        <f t="shared" si="3"/>
        <v>-</v>
      </c>
      <c r="AD6" s="66">
        <f t="shared" si="3"/>
        <v>98</v>
      </c>
      <c r="AE6" s="66">
        <f t="shared" si="3"/>
        <v>56</v>
      </c>
      <c r="AF6" s="66">
        <f t="shared" si="3"/>
        <v>42</v>
      </c>
      <c r="AG6" s="66">
        <f t="shared" si="3"/>
        <v>98</v>
      </c>
      <c r="AH6" s="67">
        <f>IF(AH8="-",NA(),AH8)</f>
        <v>105.7</v>
      </c>
      <c r="AI6" s="67">
        <f t="shared" ref="AI6:AQ6" si="4">IF(AI8="-",NA(),AI8)</f>
        <v>106.4</v>
      </c>
      <c r="AJ6" s="67">
        <f t="shared" si="4"/>
        <v>106</v>
      </c>
      <c r="AK6" s="67">
        <f t="shared" si="4"/>
        <v>101.9</v>
      </c>
      <c r="AL6" s="67">
        <f t="shared" si="4"/>
        <v>102.5</v>
      </c>
      <c r="AM6" s="67">
        <f t="shared" si="4"/>
        <v>98.5</v>
      </c>
      <c r="AN6" s="67">
        <f t="shared" si="4"/>
        <v>98</v>
      </c>
      <c r="AO6" s="67">
        <f t="shared" si="4"/>
        <v>98.4</v>
      </c>
      <c r="AP6" s="67">
        <f t="shared" si="4"/>
        <v>98.2</v>
      </c>
      <c r="AQ6" s="67">
        <f t="shared" si="4"/>
        <v>97.5</v>
      </c>
      <c r="AR6" s="67" t="str">
        <f>IF(AR8="-","【-】","【"&amp;SUBSTITUTE(TEXT(AR8,"#,##0.0"),"-","△")&amp;"】")</f>
        <v>【98.8】</v>
      </c>
      <c r="AS6" s="67">
        <f>IF(AS8="-",NA(),AS8)</f>
        <v>88.3</v>
      </c>
      <c r="AT6" s="67">
        <f t="shared" ref="AT6:BB6" si="5">IF(AT8="-",NA(),AT8)</f>
        <v>88.9</v>
      </c>
      <c r="AU6" s="67">
        <f t="shared" si="5"/>
        <v>88.5</v>
      </c>
      <c r="AV6" s="67">
        <f t="shared" si="5"/>
        <v>85</v>
      </c>
      <c r="AW6" s="67">
        <f t="shared" si="5"/>
        <v>89.2</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94.2</v>
      </c>
      <c r="BP6" s="67">
        <f t="shared" ref="BP6:BX6" si="7">IF(BP8="-",NA(),BP8)</f>
        <v>92.5</v>
      </c>
      <c r="BQ6" s="67">
        <f t="shared" si="7"/>
        <v>94.1</v>
      </c>
      <c r="BR6" s="67">
        <f t="shared" si="7"/>
        <v>92.8</v>
      </c>
      <c r="BS6" s="67">
        <f t="shared" si="7"/>
        <v>91.4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23571</v>
      </c>
      <c r="CA6" s="68">
        <f t="shared" ref="CA6:CI6" si="8">IF(CA8="-",NA(),CA8)</f>
        <v>23709</v>
      </c>
      <c r="CB6" s="68">
        <f t="shared" si="8"/>
        <v>23596</v>
      </c>
      <c r="CC6" s="68">
        <f t="shared" si="8"/>
        <v>23562</v>
      </c>
      <c r="CD6" s="68">
        <f t="shared" si="8"/>
        <v>25394</v>
      </c>
      <c r="CE6" s="68">
        <f t="shared" si="8"/>
        <v>23857</v>
      </c>
      <c r="CF6" s="68">
        <f t="shared" si="8"/>
        <v>24371</v>
      </c>
      <c r="CG6" s="68">
        <f t="shared" si="8"/>
        <v>24882</v>
      </c>
      <c r="CH6" s="68">
        <f t="shared" si="8"/>
        <v>25249</v>
      </c>
      <c r="CI6" s="68">
        <f t="shared" si="8"/>
        <v>25711</v>
      </c>
      <c r="CJ6" s="67" t="str">
        <f>IF(CJ8="-","【-】","【"&amp;SUBSTITUTE(TEXT(CJ8,"#,##0"),"-","△")&amp;"】")</f>
        <v>【52,412】</v>
      </c>
      <c r="CK6" s="68">
        <f>IF(CK8="-",NA(),CK8)</f>
        <v>7145</v>
      </c>
      <c r="CL6" s="68">
        <f t="shared" ref="CL6:CT6" si="9">IF(CL8="-",NA(),CL8)</f>
        <v>7386</v>
      </c>
      <c r="CM6" s="68">
        <f t="shared" si="9"/>
        <v>7326</v>
      </c>
      <c r="CN6" s="68">
        <f t="shared" si="9"/>
        <v>7435</v>
      </c>
      <c r="CO6" s="68">
        <f t="shared" si="9"/>
        <v>7630</v>
      </c>
      <c r="CP6" s="68">
        <f t="shared" si="9"/>
        <v>8471</v>
      </c>
      <c r="CQ6" s="68">
        <f t="shared" si="9"/>
        <v>8736</v>
      </c>
      <c r="CR6" s="68">
        <f t="shared" si="9"/>
        <v>8797</v>
      </c>
      <c r="CS6" s="68">
        <f t="shared" si="9"/>
        <v>8852</v>
      </c>
      <c r="CT6" s="68">
        <f t="shared" si="9"/>
        <v>9060</v>
      </c>
      <c r="CU6" s="67" t="str">
        <f>IF(CU8="-","【-】","【"&amp;SUBSTITUTE(TEXT(CU8,"#,##0"),"-","△")&amp;"】")</f>
        <v>【14,708】</v>
      </c>
      <c r="CV6" s="67">
        <f>IF(CV8="-",NA(),CV8)</f>
        <v>63.3</v>
      </c>
      <c r="CW6" s="67">
        <f t="shared" ref="CW6:DE6" si="10">IF(CW8="-",NA(),CW8)</f>
        <v>61.8</v>
      </c>
      <c r="CX6" s="67">
        <f t="shared" si="10"/>
        <v>62.4</v>
      </c>
      <c r="CY6" s="67">
        <f t="shared" si="10"/>
        <v>67</v>
      </c>
      <c r="CZ6" s="67">
        <f t="shared" si="10"/>
        <v>64.400000000000006</v>
      </c>
      <c r="DA6" s="67">
        <f t="shared" si="10"/>
        <v>67.5</v>
      </c>
      <c r="DB6" s="67">
        <f t="shared" si="10"/>
        <v>67.5</v>
      </c>
      <c r="DC6" s="67">
        <f t="shared" si="10"/>
        <v>69.5</v>
      </c>
      <c r="DD6" s="67">
        <f t="shared" si="10"/>
        <v>70.3</v>
      </c>
      <c r="DE6" s="67">
        <f t="shared" si="10"/>
        <v>71.099999999999994</v>
      </c>
      <c r="DF6" s="67" t="str">
        <f>IF(DF8="-","【-】","【"&amp;SUBSTITUTE(TEXT(DF8,"#,##0.0"),"-","△")&amp;"】")</f>
        <v>【54.8】</v>
      </c>
      <c r="DG6" s="67">
        <f>IF(DG8="-",NA(),DG8)</f>
        <v>14.9</v>
      </c>
      <c r="DH6" s="67">
        <f t="shared" ref="DH6:DP6" si="11">IF(DH8="-",NA(),DH8)</f>
        <v>15.3</v>
      </c>
      <c r="DI6" s="67">
        <f t="shared" si="11"/>
        <v>15.2</v>
      </c>
      <c r="DJ6" s="67">
        <f t="shared" si="11"/>
        <v>14.3</v>
      </c>
      <c r="DK6" s="67">
        <f t="shared" si="11"/>
        <v>14</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27.7</v>
      </c>
      <c r="DS6" s="67">
        <f t="shared" ref="DS6:EA6" si="12">IF(DS8="-",NA(),DS8)</f>
        <v>32.6</v>
      </c>
      <c r="DT6" s="67">
        <f t="shared" si="12"/>
        <v>37.299999999999997</v>
      </c>
      <c r="DU6" s="67">
        <f t="shared" si="12"/>
        <v>41.3</v>
      </c>
      <c r="DV6" s="67">
        <f t="shared" si="12"/>
        <v>45.7</v>
      </c>
      <c r="DW6" s="67">
        <f t="shared" si="12"/>
        <v>52.4</v>
      </c>
      <c r="DX6" s="67">
        <f t="shared" si="12"/>
        <v>52.6</v>
      </c>
      <c r="DY6" s="67">
        <f t="shared" si="12"/>
        <v>54.2</v>
      </c>
      <c r="DZ6" s="67">
        <f t="shared" si="12"/>
        <v>53.8</v>
      </c>
      <c r="EA6" s="67">
        <f t="shared" si="12"/>
        <v>56.1</v>
      </c>
      <c r="EB6" s="67" t="str">
        <f>IF(EB8="-","【-】","【"&amp;SUBSTITUTE(TEXT(EB8,"#,##0.0"),"-","△")&amp;"】")</f>
        <v>【52.5】</v>
      </c>
      <c r="EC6" s="67">
        <f>IF(EC8="-",NA(),EC8)</f>
        <v>43.1</v>
      </c>
      <c r="ED6" s="67">
        <f t="shared" ref="ED6:EL6" si="13">IF(ED8="-",NA(),ED8)</f>
        <v>53.2</v>
      </c>
      <c r="EE6" s="67">
        <f t="shared" si="13"/>
        <v>62.1</v>
      </c>
      <c r="EF6" s="67">
        <f t="shared" si="13"/>
        <v>69.599999999999994</v>
      </c>
      <c r="EG6" s="67">
        <f t="shared" si="13"/>
        <v>76.3</v>
      </c>
      <c r="EH6" s="67">
        <f t="shared" si="13"/>
        <v>68.900000000000006</v>
      </c>
      <c r="EI6" s="67">
        <f t="shared" si="13"/>
        <v>68</v>
      </c>
      <c r="EJ6" s="67">
        <f t="shared" si="13"/>
        <v>70</v>
      </c>
      <c r="EK6" s="67">
        <f t="shared" si="13"/>
        <v>71</v>
      </c>
      <c r="EL6" s="67">
        <f t="shared" si="13"/>
        <v>73.2</v>
      </c>
      <c r="EM6" s="67" t="str">
        <f>IF(EM8="-","【-】","【"&amp;SUBSTITUTE(TEXT(EM8,"#,##0.0"),"-","△")&amp;"】")</f>
        <v>【68.8】</v>
      </c>
      <c r="EN6" s="68">
        <f>IF(EN8="-",NA(),EN8)</f>
        <v>39697204</v>
      </c>
      <c r="EO6" s="68">
        <f t="shared" ref="EO6:EW6" si="14">IF(EO8="-",NA(),EO8)</f>
        <v>39891776</v>
      </c>
      <c r="EP6" s="68">
        <f t="shared" si="14"/>
        <v>40004204</v>
      </c>
      <c r="EQ6" s="68">
        <f t="shared" si="14"/>
        <v>40456684</v>
      </c>
      <c r="ER6" s="68">
        <f t="shared" si="14"/>
        <v>40618347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156</v>
      </c>
      <c r="B7" s="65">
        <f t="shared" ref="B7:AG7" si="15">B8</f>
        <v>2018</v>
      </c>
      <c r="C7" s="65">
        <f t="shared" si="15"/>
        <v>394025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 その他</v>
      </c>
      <c r="P7" s="65" t="str">
        <f>P8</f>
        <v>直営</v>
      </c>
      <c r="Q7" s="66">
        <f t="shared" si="15"/>
        <v>12</v>
      </c>
      <c r="R7" s="65" t="str">
        <f t="shared" si="15"/>
        <v>-</v>
      </c>
      <c r="S7" s="65" t="str">
        <f t="shared" si="15"/>
        <v>ド 透 訓</v>
      </c>
      <c r="T7" s="65" t="str">
        <f t="shared" si="15"/>
        <v>救</v>
      </c>
      <c r="U7" s="66">
        <f>U8</f>
        <v>12929</v>
      </c>
      <c r="V7" s="66">
        <f>V8</f>
        <v>10215</v>
      </c>
      <c r="W7" s="65" t="str">
        <f>W8</f>
        <v>第２種該当</v>
      </c>
      <c r="X7" s="65" t="str">
        <f t="shared" si="15"/>
        <v>１０：１</v>
      </c>
      <c r="Y7" s="66">
        <f t="shared" si="15"/>
        <v>56</v>
      </c>
      <c r="Z7" s="66">
        <f t="shared" si="15"/>
        <v>42</v>
      </c>
      <c r="AA7" s="66" t="str">
        <f t="shared" si="15"/>
        <v>-</v>
      </c>
      <c r="AB7" s="66" t="str">
        <f t="shared" si="15"/>
        <v>-</v>
      </c>
      <c r="AC7" s="66" t="str">
        <f t="shared" si="15"/>
        <v>-</v>
      </c>
      <c r="AD7" s="66">
        <f t="shared" si="15"/>
        <v>98</v>
      </c>
      <c r="AE7" s="66">
        <f t="shared" si="15"/>
        <v>56</v>
      </c>
      <c r="AF7" s="66">
        <f t="shared" si="15"/>
        <v>42</v>
      </c>
      <c r="AG7" s="66">
        <f t="shared" si="15"/>
        <v>98</v>
      </c>
      <c r="AH7" s="67">
        <f>AH8</f>
        <v>105.7</v>
      </c>
      <c r="AI7" s="67">
        <f t="shared" ref="AI7:AQ7" si="16">AI8</f>
        <v>106.4</v>
      </c>
      <c r="AJ7" s="67">
        <f t="shared" si="16"/>
        <v>106</v>
      </c>
      <c r="AK7" s="67">
        <f t="shared" si="16"/>
        <v>101.9</v>
      </c>
      <c r="AL7" s="67">
        <f t="shared" si="16"/>
        <v>102.5</v>
      </c>
      <c r="AM7" s="67">
        <f t="shared" si="16"/>
        <v>98.5</v>
      </c>
      <c r="AN7" s="67">
        <f t="shared" si="16"/>
        <v>98</v>
      </c>
      <c r="AO7" s="67">
        <f t="shared" si="16"/>
        <v>98.4</v>
      </c>
      <c r="AP7" s="67">
        <f t="shared" si="16"/>
        <v>98.2</v>
      </c>
      <c r="AQ7" s="67">
        <f t="shared" si="16"/>
        <v>97.5</v>
      </c>
      <c r="AR7" s="67"/>
      <c r="AS7" s="67">
        <f>AS8</f>
        <v>88.3</v>
      </c>
      <c r="AT7" s="67">
        <f t="shared" ref="AT7:BB7" si="17">AT8</f>
        <v>88.9</v>
      </c>
      <c r="AU7" s="67">
        <f t="shared" si="17"/>
        <v>88.5</v>
      </c>
      <c r="AV7" s="67">
        <f t="shared" si="17"/>
        <v>85</v>
      </c>
      <c r="AW7" s="67">
        <f t="shared" si="17"/>
        <v>89.2</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94.2</v>
      </c>
      <c r="BP7" s="67">
        <f t="shared" ref="BP7:BX7" si="19">BP8</f>
        <v>92.5</v>
      </c>
      <c r="BQ7" s="67">
        <f t="shared" si="19"/>
        <v>94.1</v>
      </c>
      <c r="BR7" s="67">
        <f t="shared" si="19"/>
        <v>92.8</v>
      </c>
      <c r="BS7" s="67">
        <f t="shared" si="19"/>
        <v>91.4</v>
      </c>
      <c r="BT7" s="67">
        <f t="shared" si="19"/>
        <v>67.400000000000006</v>
      </c>
      <c r="BU7" s="67">
        <f t="shared" si="19"/>
        <v>66.599999999999994</v>
      </c>
      <c r="BV7" s="67">
        <f t="shared" si="19"/>
        <v>66.8</v>
      </c>
      <c r="BW7" s="67">
        <f t="shared" si="19"/>
        <v>67.900000000000006</v>
      </c>
      <c r="BX7" s="67">
        <f t="shared" si="19"/>
        <v>66.900000000000006</v>
      </c>
      <c r="BY7" s="67"/>
      <c r="BZ7" s="68">
        <f>BZ8</f>
        <v>23571</v>
      </c>
      <c r="CA7" s="68">
        <f t="shared" ref="CA7:CI7" si="20">CA8</f>
        <v>23709</v>
      </c>
      <c r="CB7" s="68">
        <f t="shared" si="20"/>
        <v>23596</v>
      </c>
      <c r="CC7" s="68">
        <f t="shared" si="20"/>
        <v>23562</v>
      </c>
      <c r="CD7" s="68">
        <f t="shared" si="20"/>
        <v>25394</v>
      </c>
      <c r="CE7" s="68">
        <f t="shared" si="20"/>
        <v>23857</v>
      </c>
      <c r="CF7" s="68">
        <f t="shared" si="20"/>
        <v>24371</v>
      </c>
      <c r="CG7" s="68">
        <f t="shared" si="20"/>
        <v>24882</v>
      </c>
      <c r="CH7" s="68">
        <f t="shared" si="20"/>
        <v>25249</v>
      </c>
      <c r="CI7" s="68">
        <f t="shared" si="20"/>
        <v>25711</v>
      </c>
      <c r="CJ7" s="67"/>
      <c r="CK7" s="68">
        <f>CK8</f>
        <v>7145</v>
      </c>
      <c r="CL7" s="68">
        <f t="shared" ref="CL7:CT7" si="21">CL8</f>
        <v>7386</v>
      </c>
      <c r="CM7" s="68">
        <f t="shared" si="21"/>
        <v>7326</v>
      </c>
      <c r="CN7" s="68">
        <f t="shared" si="21"/>
        <v>7435</v>
      </c>
      <c r="CO7" s="68">
        <f t="shared" si="21"/>
        <v>7630</v>
      </c>
      <c r="CP7" s="68">
        <f t="shared" si="21"/>
        <v>8471</v>
      </c>
      <c r="CQ7" s="68">
        <f t="shared" si="21"/>
        <v>8736</v>
      </c>
      <c r="CR7" s="68">
        <f t="shared" si="21"/>
        <v>8797</v>
      </c>
      <c r="CS7" s="68">
        <f t="shared" si="21"/>
        <v>8852</v>
      </c>
      <c r="CT7" s="68">
        <f t="shared" si="21"/>
        <v>9060</v>
      </c>
      <c r="CU7" s="67"/>
      <c r="CV7" s="67">
        <f>CV8</f>
        <v>63.3</v>
      </c>
      <c r="CW7" s="67">
        <f t="shared" ref="CW7:DE7" si="22">CW8</f>
        <v>61.8</v>
      </c>
      <c r="CX7" s="67">
        <f t="shared" si="22"/>
        <v>62.4</v>
      </c>
      <c r="CY7" s="67">
        <f t="shared" si="22"/>
        <v>67</v>
      </c>
      <c r="CZ7" s="67">
        <f t="shared" si="22"/>
        <v>64.400000000000006</v>
      </c>
      <c r="DA7" s="67">
        <f t="shared" si="22"/>
        <v>67.5</v>
      </c>
      <c r="DB7" s="67">
        <f t="shared" si="22"/>
        <v>67.5</v>
      </c>
      <c r="DC7" s="67">
        <f t="shared" si="22"/>
        <v>69.5</v>
      </c>
      <c r="DD7" s="67">
        <f t="shared" si="22"/>
        <v>70.3</v>
      </c>
      <c r="DE7" s="67">
        <f t="shared" si="22"/>
        <v>71.099999999999994</v>
      </c>
      <c r="DF7" s="67"/>
      <c r="DG7" s="67">
        <f>DG8</f>
        <v>14.9</v>
      </c>
      <c r="DH7" s="67">
        <f t="shared" ref="DH7:DP7" si="23">DH8</f>
        <v>15.3</v>
      </c>
      <c r="DI7" s="67">
        <f t="shared" si="23"/>
        <v>15.2</v>
      </c>
      <c r="DJ7" s="67">
        <f t="shared" si="23"/>
        <v>14.3</v>
      </c>
      <c r="DK7" s="67">
        <f t="shared" si="23"/>
        <v>14</v>
      </c>
      <c r="DL7" s="67">
        <f t="shared" si="23"/>
        <v>17.899999999999999</v>
      </c>
      <c r="DM7" s="67">
        <f t="shared" si="23"/>
        <v>17.899999999999999</v>
      </c>
      <c r="DN7" s="67">
        <f t="shared" si="23"/>
        <v>17.399999999999999</v>
      </c>
      <c r="DO7" s="67">
        <f t="shared" si="23"/>
        <v>17</v>
      </c>
      <c r="DP7" s="67">
        <f t="shared" si="23"/>
        <v>16.5</v>
      </c>
      <c r="DQ7" s="67"/>
      <c r="DR7" s="67">
        <f>DR8</f>
        <v>27.7</v>
      </c>
      <c r="DS7" s="67">
        <f t="shared" ref="DS7:EA7" si="24">DS8</f>
        <v>32.6</v>
      </c>
      <c r="DT7" s="67">
        <f t="shared" si="24"/>
        <v>37.299999999999997</v>
      </c>
      <c r="DU7" s="67">
        <f t="shared" si="24"/>
        <v>41.3</v>
      </c>
      <c r="DV7" s="67">
        <f t="shared" si="24"/>
        <v>45.7</v>
      </c>
      <c r="DW7" s="67">
        <f t="shared" si="24"/>
        <v>52.4</v>
      </c>
      <c r="DX7" s="67">
        <f t="shared" si="24"/>
        <v>52.6</v>
      </c>
      <c r="DY7" s="67">
        <f t="shared" si="24"/>
        <v>54.2</v>
      </c>
      <c r="DZ7" s="67">
        <f t="shared" si="24"/>
        <v>53.8</v>
      </c>
      <c r="EA7" s="67">
        <f t="shared" si="24"/>
        <v>56.1</v>
      </c>
      <c r="EB7" s="67"/>
      <c r="EC7" s="67">
        <f>EC8</f>
        <v>43.1</v>
      </c>
      <c r="ED7" s="67">
        <f t="shared" ref="ED7:EL7" si="25">ED8</f>
        <v>53.2</v>
      </c>
      <c r="EE7" s="67">
        <f t="shared" si="25"/>
        <v>62.1</v>
      </c>
      <c r="EF7" s="67">
        <f t="shared" si="25"/>
        <v>69.599999999999994</v>
      </c>
      <c r="EG7" s="67">
        <f t="shared" si="25"/>
        <v>76.3</v>
      </c>
      <c r="EH7" s="67">
        <f t="shared" si="25"/>
        <v>68.900000000000006</v>
      </c>
      <c r="EI7" s="67">
        <f t="shared" si="25"/>
        <v>68</v>
      </c>
      <c r="EJ7" s="67">
        <f t="shared" si="25"/>
        <v>70</v>
      </c>
      <c r="EK7" s="67">
        <f t="shared" si="25"/>
        <v>71</v>
      </c>
      <c r="EL7" s="67">
        <f t="shared" si="25"/>
        <v>73.2</v>
      </c>
      <c r="EM7" s="67"/>
      <c r="EN7" s="68">
        <f>EN8</f>
        <v>39697204</v>
      </c>
      <c r="EO7" s="68">
        <f t="shared" ref="EO7:EW7" si="26">EO8</f>
        <v>39891776</v>
      </c>
      <c r="EP7" s="68">
        <f t="shared" si="26"/>
        <v>40004204</v>
      </c>
      <c r="EQ7" s="68">
        <f t="shared" si="26"/>
        <v>40456684</v>
      </c>
      <c r="ER7" s="68">
        <f t="shared" si="26"/>
        <v>40618347</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394025</v>
      </c>
      <c r="D8" s="70">
        <v>46</v>
      </c>
      <c r="E8" s="70">
        <v>6</v>
      </c>
      <c r="F8" s="70">
        <v>0</v>
      </c>
      <c r="G8" s="70">
        <v>1</v>
      </c>
      <c r="H8" s="70" t="s">
        <v>157</v>
      </c>
      <c r="I8" s="70" t="s">
        <v>158</v>
      </c>
      <c r="J8" s="70" t="s">
        <v>159</v>
      </c>
      <c r="K8" s="70" t="s">
        <v>160</v>
      </c>
      <c r="L8" s="70" t="s">
        <v>161</v>
      </c>
      <c r="M8" s="70" t="s">
        <v>162</v>
      </c>
      <c r="N8" s="70" t="s">
        <v>163</v>
      </c>
      <c r="O8" s="70" t="s">
        <v>164</v>
      </c>
      <c r="P8" s="70" t="s">
        <v>165</v>
      </c>
      <c r="Q8" s="71">
        <v>12</v>
      </c>
      <c r="R8" s="70" t="s">
        <v>38</v>
      </c>
      <c r="S8" s="70" t="s">
        <v>166</v>
      </c>
      <c r="T8" s="70" t="s">
        <v>167</v>
      </c>
      <c r="U8" s="71">
        <v>12929</v>
      </c>
      <c r="V8" s="71">
        <v>10215</v>
      </c>
      <c r="W8" s="70" t="s">
        <v>168</v>
      </c>
      <c r="X8" s="72" t="s">
        <v>169</v>
      </c>
      <c r="Y8" s="71">
        <v>56</v>
      </c>
      <c r="Z8" s="71">
        <v>42</v>
      </c>
      <c r="AA8" s="71" t="s">
        <v>38</v>
      </c>
      <c r="AB8" s="71" t="s">
        <v>38</v>
      </c>
      <c r="AC8" s="71" t="s">
        <v>38</v>
      </c>
      <c r="AD8" s="71">
        <v>98</v>
      </c>
      <c r="AE8" s="71">
        <v>56</v>
      </c>
      <c r="AF8" s="71">
        <v>42</v>
      </c>
      <c r="AG8" s="71">
        <v>98</v>
      </c>
      <c r="AH8" s="73">
        <v>105.7</v>
      </c>
      <c r="AI8" s="73">
        <v>106.4</v>
      </c>
      <c r="AJ8" s="73">
        <v>106</v>
      </c>
      <c r="AK8" s="73">
        <v>101.9</v>
      </c>
      <c r="AL8" s="73">
        <v>102.5</v>
      </c>
      <c r="AM8" s="73">
        <v>98.5</v>
      </c>
      <c r="AN8" s="73">
        <v>98</v>
      </c>
      <c r="AO8" s="73">
        <v>98.4</v>
      </c>
      <c r="AP8" s="73">
        <v>98.2</v>
      </c>
      <c r="AQ8" s="73">
        <v>97.5</v>
      </c>
      <c r="AR8" s="73">
        <v>98.8</v>
      </c>
      <c r="AS8" s="73">
        <v>88.3</v>
      </c>
      <c r="AT8" s="73">
        <v>88.9</v>
      </c>
      <c r="AU8" s="73">
        <v>88.5</v>
      </c>
      <c r="AV8" s="73">
        <v>85</v>
      </c>
      <c r="AW8" s="73">
        <v>89.2</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94.2</v>
      </c>
      <c r="BP8" s="73">
        <v>92.5</v>
      </c>
      <c r="BQ8" s="73">
        <v>94.1</v>
      </c>
      <c r="BR8" s="73">
        <v>92.8</v>
      </c>
      <c r="BS8" s="73">
        <v>91.4</v>
      </c>
      <c r="BT8" s="73">
        <v>67.400000000000006</v>
      </c>
      <c r="BU8" s="73">
        <v>66.599999999999994</v>
      </c>
      <c r="BV8" s="73">
        <v>66.8</v>
      </c>
      <c r="BW8" s="73">
        <v>67.900000000000006</v>
      </c>
      <c r="BX8" s="73">
        <v>66.900000000000006</v>
      </c>
      <c r="BY8" s="73">
        <v>74.900000000000006</v>
      </c>
      <c r="BZ8" s="74">
        <v>23571</v>
      </c>
      <c r="CA8" s="74">
        <v>23709</v>
      </c>
      <c r="CB8" s="74">
        <v>23596</v>
      </c>
      <c r="CC8" s="74">
        <v>23562</v>
      </c>
      <c r="CD8" s="74">
        <v>25394</v>
      </c>
      <c r="CE8" s="74">
        <v>23857</v>
      </c>
      <c r="CF8" s="74">
        <v>24371</v>
      </c>
      <c r="CG8" s="74">
        <v>24882</v>
      </c>
      <c r="CH8" s="74">
        <v>25249</v>
      </c>
      <c r="CI8" s="74">
        <v>25711</v>
      </c>
      <c r="CJ8" s="73">
        <v>52412</v>
      </c>
      <c r="CK8" s="74">
        <v>7145</v>
      </c>
      <c r="CL8" s="74">
        <v>7386</v>
      </c>
      <c r="CM8" s="74">
        <v>7326</v>
      </c>
      <c r="CN8" s="74">
        <v>7435</v>
      </c>
      <c r="CO8" s="74">
        <v>7630</v>
      </c>
      <c r="CP8" s="74">
        <v>8471</v>
      </c>
      <c r="CQ8" s="74">
        <v>8736</v>
      </c>
      <c r="CR8" s="74">
        <v>8797</v>
      </c>
      <c r="CS8" s="74">
        <v>8852</v>
      </c>
      <c r="CT8" s="74">
        <v>9060</v>
      </c>
      <c r="CU8" s="73">
        <v>14708</v>
      </c>
      <c r="CV8" s="74">
        <v>63.3</v>
      </c>
      <c r="CW8" s="74">
        <v>61.8</v>
      </c>
      <c r="CX8" s="74">
        <v>62.4</v>
      </c>
      <c r="CY8" s="74">
        <v>67</v>
      </c>
      <c r="CZ8" s="74">
        <v>64.400000000000006</v>
      </c>
      <c r="DA8" s="74">
        <v>67.5</v>
      </c>
      <c r="DB8" s="74">
        <v>67.5</v>
      </c>
      <c r="DC8" s="74">
        <v>69.5</v>
      </c>
      <c r="DD8" s="74">
        <v>70.3</v>
      </c>
      <c r="DE8" s="74">
        <v>71.099999999999994</v>
      </c>
      <c r="DF8" s="74">
        <v>54.8</v>
      </c>
      <c r="DG8" s="74">
        <v>14.9</v>
      </c>
      <c r="DH8" s="74">
        <v>15.3</v>
      </c>
      <c r="DI8" s="74">
        <v>15.2</v>
      </c>
      <c r="DJ8" s="74">
        <v>14.3</v>
      </c>
      <c r="DK8" s="74">
        <v>14</v>
      </c>
      <c r="DL8" s="74">
        <v>17.899999999999999</v>
      </c>
      <c r="DM8" s="74">
        <v>17.899999999999999</v>
      </c>
      <c r="DN8" s="74">
        <v>17.399999999999999</v>
      </c>
      <c r="DO8" s="74">
        <v>17</v>
      </c>
      <c r="DP8" s="74">
        <v>16.5</v>
      </c>
      <c r="DQ8" s="74">
        <v>24.3</v>
      </c>
      <c r="DR8" s="73">
        <v>27.7</v>
      </c>
      <c r="DS8" s="73">
        <v>32.6</v>
      </c>
      <c r="DT8" s="73">
        <v>37.299999999999997</v>
      </c>
      <c r="DU8" s="73">
        <v>41.3</v>
      </c>
      <c r="DV8" s="73">
        <v>45.7</v>
      </c>
      <c r="DW8" s="73">
        <v>52.4</v>
      </c>
      <c r="DX8" s="73">
        <v>52.6</v>
      </c>
      <c r="DY8" s="73">
        <v>54.2</v>
      </c>
      <c r="DZ8" s="73">
        <v>53.8</v>
      </c>
      <c r="EA8" s="73">
        <v>56.1</v>
      </c>
      <c r="EB8" s="73">
        <v>52.5</v>
      </c>
      <c r="EC8" s="73">
        <v>43.1</v>
      </c>
      <c r="ED8" s="73">
        <v>53.2</v>
      </c>
      <c r="EE8" s="73">
        <v>62.1</v>
      </c>
      <c r="EF8" s="73">
        <v>69.599999999999994</v>
      </c>
      <c r="EG8" s="73">
        <v>76.3</v>
      </c>
      <c r="EH8" s="73">
        <v>68.900000000000006</v>
      </c>
      <c r="EI8" s="73">
        <v>68</v>
      </c>
      <c r="EJ8" s="73">
        <v>70</v>
      </c>
      <c r="EK8" s="73">
        <v>71</v>
      </c>
      <c r="EL8" s="73">
        <v>73.2</v>
      </c>
      <c r="EM8" s="73">
        <v>68.8</v>
      </c>
      <c r="EN8" s="74">
        <v>39697204</v>
      </c>
      <c r="EO8" s="74">
        <v>39891776</v>
      </c>
      <c r="EP8" s="74">
        <v>40004204</v>
      </c>
      <c r="EQ8" s="74">
        <v>40456684</v>
      </c>
      <c r="ER8" s="74">
        <v>40618347</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2020-01-16T06:39:32Z</cp:lastPrinted>
  <dcterms:created xsi:type="dcterms:W3CDTF">2019-12-05T07:43:04Z</dcterms:created>
  <dcterms:modified xsi:type="dcterms:W3CDTF">2020-01-17T03:38:01Z</dcterms:modified>
  <cp:category/>
</cp:coreProperties>
</file>