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VE+/zc/NWM40LtoNeYPYnV3dWqkTQC4rai3qw8wXhSH8i72V82nyC30dYbpGk1ay3M70Tr2UkDmBGAMtAS4bw==" workbookSaltValue="epwCaWpSRxbTJmVhB50Nz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<sst xmlns="http://schemas.openxmlformats.org/spreadsheetml/2006/main" xmlns:r="http://schemas.openxmlformats.org/officeDocument/2006/relationships" count="107" uniqueCount="107">
  <si>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</si>
  <si>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</si>
  <si>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</si>
  <si>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</si>
  <si>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</si>
  <si>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</si>
  <si>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</si>
  <si>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</si>
  <si>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</si>
  <si>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</si>
  <si>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</si>
  <si>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</si>
  <si>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</si>
  <si>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</si>
  <si>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</si>
  <si>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</si>
  <si>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</si>
  <si>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</si>
  <si>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</si>
  <si>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</si>
  <si>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</si>
  <si>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</si>
  <si>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</si>
  <si>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</si>
  <si>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</si>
  <si>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</si>
  <si>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</si>
  <si>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</si>
  <si>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</si>
  <si>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</si>
  <si>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</si>
  <si>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</si>
  <si>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</si>
  <si>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</si>
  <si>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</si>
  <si>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</si>
  <si>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</si>
  <si>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</si>
  <si>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</si>
  <si>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</si>
  <si>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</si>
  <si>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</si>
  <si>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</si>
  <si>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</si>
  <si>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</si>
  <si>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</si>
  <si>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</si>
  <si>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</si>
  <si>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</si>
  <si>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</si>
  <si>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</si>
  <si>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</si>
  <si>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</si>
  <si>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</si>
  <si>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</si>
  <si>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</si>
  <si>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</si>
  <si>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</si>
  <si>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</si>
  <si>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</si>
  <si>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</si>
  <si>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</si>
  <si>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</si>
  <si>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</si>
  <si>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</si>
  <si>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</si>
  <si>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</si>
  <si>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</si>
  <si>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</si>
  <si>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</si>
  <si>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</si>
  <si>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</si>
  <si>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</si>
  <si>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</si>
  <si>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</si>
  <si>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</si>
  <si>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</si>
  <si>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</si>
  <si>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</si>
  <si>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</si>
  <si>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</si>
  <si>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</si>
  <si>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</si>
  <si>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</si>
  <si>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</si>
  <si>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</si>
  <si>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</si>
  <si>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</si>
  <si>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</si>
  <si>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</si>
  <si>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</si>
  <si>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</si>
  <si>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</si>
  <si>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高知県　佐川町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</si>
  <si>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</si>
  <si>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</si>
  <si>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</si>
  <si>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</si>
  <si>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</si>
  <si>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</si>
  <si>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</si>
  <si>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</si>
  <si>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</si>
  <si>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</si>
  <si>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類似団体平均より経常収支比率、料金回収率は高く、給水原価は低くなっています。累積欠損金も発生しておらず健全な経営状況と考えます。
　ただし、企業債残高対給水収益比率が他類似団体に比べ高い比率を示していますが、統合前の簡易水道事業に係る企業債を含んでいるためであり、それを除くと類似団体平均値に近い数値となっています。今後も、資金残高とのバランスに注意しながら借入額の抑制が必要です。
　健全な事業経営のためには、黒字経営はもとより料金回収率100％超を継続していくことが必要です。施設の統廃合・ダウンサイジング等投資の効率化や経費削減を図りながら、給水原価及び更新費用も含めた適切な料金収入の確保が不可欠です。</t>
    <rPh sb="9" eb="11">
      <t>ケイジョウ</t>
    </rPh>
    <rPh sb="11" eb="13">
      <t>シュウシ</t>
    </rPh>
    <rPh sb="13" eb="15">
      <t>ヒリツ</t>
    </rPh>
    <rPh sb="16" eb="18">
      <t>リョウキン</t>
    </rPh>
    <rPh sb="18" eb="21">
      <t>カイシュウリツ</t>
    </rPh>
    <rPh sb="22" eb="23">
      <t>タカ</t>
    </rPh>
    <rPh sb="25" eb="27">
      <t>キュウスイ</t>
    </rPh>
    <rPh sb="27" eb="29">
      <t>ゲンカ</t>
    </rPh>
    <rPh sb="30" eb="31">
      <t>ヒク</t>
    </rPh>
    <rPh sb="39" eb="41">
      <t>ルイセキ</t>
    </rPh>
    <rPh sb="41" eb="44">
      <t>ケッソンキン</t>
    </rPh>
    <rPh sb="45" eb="47">
      <t>ハッセイ</t>
    </rPh>
    <rPh sb="52" eb="54">
      <t>ケンゼン</t>
    </rPh>
    <rPh sb="55" eb="57">
      <t>ケイエイ</t>
    </rPh>
    <rPh sb="57" eb="59">
      <t>ジョウキョウ</t>
    </rPh>
    <rPh sb="60" eb="61">
      <t>カンガ</t>
    </rPh>
    <rPh sb="71" eb="73">
      <t>キギョウ</t>
    </rPh>
    <rPh sb="73" eb="74">
      <t>サイ</t>
    </rPh>
    <rPh sb="74" eb="76">
      <t>ザンダカ</t>
    </rPh>
    <rPh sb="76" eb="77">
      <t>タイ</t>
    </rPh>
    <rPh sb="77" eb="79">
      <t>キュウスイ</t>
    </rPh>
    <rPh sb="79" eb="81">
      <t>シュウエキ</t>
    </rPh>
    <rPh sb="81" eb="83">
      <t>ヒリツ</t>
    </rPh>
    <rPh sb="84" eb="85">
      <t>タ</t>
    </rPh>
    <rPh sb="85" eb="87">
      <t>ルイジ</t>
    </rPh>
    <rPh sb="87" eb="89">
      <t>ダンタイ</t>
    </rPh>
    <rPh sb="90" eb="91">
      <t>クラ</t>
    </rPh>
    <rPh sb="92" eb="93">
      <t>タカ</t>
    </rPh>
    <rPh sb="94" eb="96">
      <t>ヒリツ</t>
    </rPh>
    <rPh sb="97" eb="98">
      <t>シメ</t>
    </rPh>
    <rPh sb="105" eb="108">
      <t>トウゴウマエ</t>
    </rPh>
    <rPh sb="109" eb="111">
      <t>カンイ</t>
    </rPh>
    <rPh sb="111" eb="113">
      <t>スイドウ</t>
    </rPh>
    <rPh sb="113" eb="115">
      <t>ジギョウ</t>
    </rPh>
    <rPh sb="116" eb="117">
      <t>カカ</t>
    </rPh>
    <rPh sb="118" eb="120">
      <t>キギョウ</t>
    </rPh>
    <rPh sb="120" eb="121">
      <t>サイ</t>
    </rPh>
    <rPh sb="122" eb="123">
      <t>フク</t>
    </rPh>
    <rPh sb="136" eb="137">
      <t>ノゾ</t>
    </rPh>
    <rPh sb="139" eb="141">
      <t>ルイジ</t>
    </rPh>
    <rPh sb="141" eb="143">
      <t>ダンタイ</t>
    </rPh>
    <rPh sb="143" eb="145">
      <t>ヘイキン</t>
    </rPh>
    <rPh sb="145" eb="146">
      <t>チ</t>
    </rPh>
    <rPh sb="147" eb="148">
      <t>チカ</t>
    </rPh>
    <rPh sb="149" eb="151">
      <t>スウチ</t>
    </rPh>
    <rPh sb="159" eb="161">
      <t>コンゴ</t>
    </rPh>
    <rPh sb="163" eb="165">
      <t>シキン</t>
    </rPh>
    <rPh sb="165" eb="167">
      <t>ザンダカ</t>
    </rPh>
    <rPh sb="174" eb="176">
      <t>チュウイ</t>
    </rPh>
    <rPh sb="180" eb="182">
      <t>カリイレ</t>
    </rPh>
    <rPh sb="182" eb="183">
      <t>ガク</t>
    </rPh>
    <rPh sb="184" eb="186">
      <t>ヨクセイ</t>
    </rPh>
    <rPh sb="187" eb="189">
      <t>ヒツヨウ</t>
    </rPh>
    <rPh sb="194" eb="196">
      <t>ケンゼン</t>
    </rPh>
    <rPh sb="197" eb="199">
      <t>ジギョウ</t>
    </rPh>
    <rPh sb="199" eb="201">
      <t>ケイエイ</t>
    </rPh>
    <rPh sb="207" eb="209">
      <t>クロジ</t>
    </rPh>
    <rPh sb="209" eb="211">
      <t>ケイエイ</t>
    </rPh>
    <rPh sb="216" eb="218">
      <t>リョウキン</t>
    </rPh>
    <rPh sb="218" eb="220">
      <t>カイシュウ</t>
    </rPh>
    <rPh sb="220" eb="221">
      <t>リツ</t>
    </rPh>
    <rPh sb="225" eb="226">
      <t>コ</t>
    </rPh>
    <rPh sb="227" eb="229">
      <t>ケイゾク</t>
    </rPh>
    <rPh sb="236" eb="238">
      <t>ヒツヨウ</t>
    </rPh>
    <rPh sb="241" eb="243">
      <t>シセツ</t>
    </rPh>
    <rPh sb="244" eb="247">
      <t>トウハイゴウ</t>
    </rPh>
    <rPh sb="256" eb="257">
      <t>トウ</t>
    </rPh>
    <rPh sb="257" eb="259">
      <t>トウシ</t>
    </rPh>
    <rPh sb="260" eb="263">
      <t>コウリツカ</t>
    </rPh>
    <rPh sb="264" eb="266">
      <t>ケイヒ</t>
    </rPh>
    <rPh sb="266" eb="268">
      <t>サクゲン</t>
    </rPh>
    <rPh sb="269" eb="270">
      <t>ハカ</t>
    </rPh>
    <rPh sb="275" eb="277">
      <t>キュウスイ</t>
    </rPh>
    <rPh sb="277" eb="279">
      <t>ゲンカ</t>
    </rPh>
    <rPh sb="279" eb="280">
      <t>オヨ</t>
    </rPh>
    <rPh sb="281" eb="283">
      <t>コウシン</t>
    </rPh>
    <rPh sb="283" eb="285">
      <t>ヒヨウ</t>
    </rPh>
    <rPh sb="286" eb="287">
      <t>フク</t>
    </rPh>
    <rPh sb="289" eb="291">
      <t>テキセツ</t>
    </rPh>
    <rPh sb="292" eb="294">
      <t>リョウキン</t>
    </rPh>
    <rPh sb="294" eb="296">
      <t>シュウニュウ</t>
    </rPh>
    <rPh sb="297" eb="299">
      <t>カクホ</t>
    </rPh>
    <rPh sb="300" eb="303">
      <t>フカケツ</t>
    </rPh>
    <phoneticPr fontId="1"/>
  </si>
  <si>
    <t>　人口減少・節水意識の高まりによる水需要の減少、耐震化・水質改善への対策等に伴う費用の増加、職員の異動による技術継承の問題等、小規模事業者の抱える課題は山積しています。
　経営計画に沿い適正な規模での施設整備を実施し、事業全体として経営の効率化を進め、収支改善のための料金改定も検討しながら、将来にわたって安定的な事業の継続を目指して取り組んでいきます。</t>
    <rPh sb="1" eb="3">
      <t>ジンコウ</t>
    </rPh>
    <rPh sb="3" eb="5">
      <t>ゲンショウ</t>
    </rPh>
    <rPh sb="6" eb="8">
      <t>セッスイ</t>
    </rPh>
    <rPh sb="8" eb="10">
      <t>イシキ</t>
    </rPh>
    <rPh sb="11" eb="12">
      <t>タカ</t>
    </rPh>
    <rPh sb="17" eb="18">
      <t>ミズ</t>
    </rPh>
    <rPh sb="18" eb="20">
      <t>ジュヨウ</t>
    </rPh>
    <rPh sb="21" eb="23">
      <t>ゲンショウ</t>
    </rPh>
    <rPh sb="24" eb="27">
      <t>タイシンカ</t>
    </rPh>
    <rPh sb="28" eb="30">
      <t>スイシツ</t>
    </rPh>
    <rPh sb="30" eb="32">
      <t>カイゼン</t>
    </rPh>
    <rPh sb="34" eb="36">
      <t>タイサク</t>
    </rPh>
    <rPh sb="36" eb="37">
      <t>トウ</t>
    </rPh>
    <rPh sb="38" eb="39">
      <t>トモナ</t>
    </rPh>
    <rPh sb="40" eb="42">
      <t>ヒヨウ</t>
    </rPh>
    <rPh sb="43" eb="44">
      <t>ゾウ</t>
    </rPh>
    <rPh sb="44" eb="45">
      <t>カ</t>
    </rPh>
    <rPh sb="46" eb="48">
      <t>ショクイン</t>
    </rPh>
    <rPh sb="49" eb="51">
      <t>イドウ</t>
    </rPh>
    <rPh sb="54" eb="56">
      <t>ギジュツ</t>
    </rPh>
    <rPh sb="56" eb="58">
      <t>ケイショウ</t>
    </rPh>
    <rPh sb="59" eb="62">
      <t>モンダイトウ</t>
    </rPh>
    <rPh sb="63" eb="66">
      <t>ショウキボ</t>
    </rPh>
    <rPh sb="126" eb="128">
      <t>シュウシ</t>
    </rPh>
    <rPh sb="128" eb="130">
      <t>カイゼン</t>
    </rPh>
    <rPh sb="134" eb="136">
      <t>リョウキン</t>
    </rPh>
    <rPh sb="136" eb="138">
      <t>カイテイ</t>
    </rPh>
    <rPh sb="139" eb="141">
      <t>ケントウ</t>
    </rPh>
    <phoneticPr fontId="1"/>
  </si>
  <si>
    <t>　整備計画に基づき、病院・災害時避難所等の施設への給水確保を考慮し、優先度を設定して基幹管路及び施設の耐震化・更新を進めています。
　平成２９年度からは、更新計画に基づき施設の統廃合を行うため、耐用年数を経過した町中心部の基幹管路の更新を５箇年計画にて実施しています。その後も引き続き、主要な管路から順次、布設替を行っていきます。</t>
    <rPh sb="1" eb="3">
      <t>セイビ</t>
    </rPh>
    <rPh sb="3" eb="5">
      <t>ケイカク</t>
    </rPh>
    <rPh sb="6" eb="7">
      <t>モト</t>
    </rPh>
    <rPh sb="10" eb="12">
      <t>ビョウイン</t>
    </rPh>
    <rPh sb="13" eb="15">
      <t>サイガイ</t>
    </rPh>
    <rPh sb="15" eb="16">
      <t>ジ</t>
    </rPh>
    <rPh sb="16" eb="18">
      <t>ヒナン</t>
    </rPh>
    <rPh sb="18" eb="19">
      <t>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4">
      <t>タイシンカ</t>
    </rPh>
    <rPh sb="55" eb="57">
      <t>コウシン</t>
    </rPh>
    <rPh sb="58" eb="59">
      <t>スス</t>
    </rPh>
    <rPh sb="67" eb="69">
      <t>ヘイセイ</t>
    </rPh>
    <rPh sb="71" eb="72">
      <t>ネン</t>
    </rPh>
    <rPh sb="72" eb="73">
      <t>ド</t>
    </rPh>
    <rPh sb="77" eb="79">
      <t>コウシン</t>
    </rPh>
    <rPh sb="79" eb="81">
      <t>ケイカク</t>
    </rPh>
    <rPh sb="82" eb="83">
      <t>モト</t>
    </rPh>
    <rPh sb="85" eb="87">
      <t>シセツ</t>
    </rPh>
    <rPh sb="88" eb="91">
      <t>トウハイゴウ</t>
    </rPh>
    <rPh sb="92" eb="93">
      <t>オコナ</t>
    </rPh>
    <rPh sb="97" eb="99">
      <t>タイヨウ</t>
    </rPh>
    <rPh sb="99" eb="101">
      <t>ネンスウ</t>
    </rPh>
    <rPh sb="102" eb="104">
      <t>ケイカ</t>
    </rPh>
    <rPh sb="106" eb="107">
      <t>マチ</t>
    </rPh>
    <rPh sb="107" eb="110">
      <t>チュウシンブ</t>
    </rPh>
    <rPh sb="111" eb="113">
      <t>キカン</t>
    </rPh>
    <rPh sb="113" eb="115">
      <t>カンロ</t>
    </rPh>
    <rPh sb="116" eb="118">
      <t>コウシン</t>
    </rPh>
    <rPh sb="126" eb="128">
      <t>ジッシ</t>
    </rPh>
    <rPh sb="136" eb="137">
      <t>ゴ</t>
    </rPh>
    <rPh sb="138" eb="139">
      <t>ヒ</t>
    </rPh>
    <rPh sb="140" eb="141">
      <t>ツヅ</t>
    </rPh>
    <rPh sb="143" eb="145">
      <t>シュヨウ</t>
    </rPh>
    <rPh sb="146" eb="148">
      <t>カンロ</t>
    </rPh>
    <rPh sb="150" eb="152">
      <t>ジュンジ</t>
    </rPh>
    <rPh sb="153" eb="155">
      <t>フセツ</t>
    </rPh>
    <rPh sb="155" eb="156">
      <t>カ</t>
    </rPh>
    <rPh sb="157" eb="158">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</si>
</sst>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1.47</c:v>
                </c:pt>
                <c:pt idx="2" formatCode="#,##0.00;&quot;△&quot;#,##0.00">
                  <c:v>0</c:v>
                </c:pt>
                <c:pt idx="3">
                  <c:v>0.19</c:v>
                </c:pt>
                <c:pt idx="4">
                  <c:v>0.92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0.68</c:v>
                </c:pt>
                <c:pt idx="1">
                  <c:v>1.65</c:v>
                </c:pt>
                <c:pt idx="2">
                  <c:v>0.47</c:v>
                </c:pt>
                <c:pt idx="3">
                  <c:v>0.39</c:v>
                </c:pt>
                <c:pt idx="4">
                  <c:v>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70.86</c:v>
                </c:pt>
                <c:pt idx="1">
                  <c:v>70.349999999999994</c:v>
                </c:pt>
                <c:pt idx="2">
                  <c:v>73.010000000000005</c:v>
                </c:pt>
                <c:pt idx="3">
                  <c:v>74.239999999999995</c:v>
                </c:pt>
                <c:pt idx="4">
                  <c:v>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53.61</c:v>
                </c:pt>
                <c:pt idx="1">
                  <c:v>53.52</c:v>
                </c:pt>
                <c:pt idx="2">
                  <c:v>54.24</c:v>
                </c:pt>
                <c:pt idx="3">
                  <c:v>55.88</c:v>
                </c:pt>
                <c:pt idx="4">
                  <c:v>55.22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77.89</c:v>
                </c:pt>
                <c:pt idx="1">
                  <c:v>80.53</c:v>
                </c:pt>
                <c:pt idx="2">
                  <c:v>78.55</c:v>
                </c:pt>
                <c:pt idx="3">
                  <c:v>77.13</c:v>
                </c:pt>
                <c:pt idx="4">
                  <c:v>76.39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110.27</c:v>
                </c:pt>
                <c:pt idx="1">
                  <c:v>110.91</c:v>
                </c:pt>
                <c:pt idx="2">
                  <c:v>110.8</c:v>
                </c:pt>
                <c:pt idx="3">
                  <c:v>111.58</c:v>
                </c:pt>
                <c:pt idx="4">
                  <c:v>115.95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109.49</c:v>
                </c:pt>
                <c:pt idx="1">
                  <c:v>111.06</c:v>
                </c:pt>
                <c:pt idx="2">
                  <c:v>111.34</c:v>
                </c:pt>
                <c:pt idx="3">
                  <c:v>110.02</c:v>
                </c:pt>
                <c:pt idx="4">
                  <c:v>108.76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39.659999999999997</c:v>
                </c:pt>
                <c:pt idx="1">
                  <c:v>39.28</c:v>
                </c:pt>
                <c:pt idx="2">
                  <c:v>39.46</c:v>
                </c:pt>
                <c:pt idx="3">
                  <c:v>41.27</c:v>
                </c:pt>
                <c:pt idx="4">
                  <c:v>42.18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46.67</c:v>
                </c:pt>
                <c:pt idx="1">
                  <c:v>47.7</c:v>
                </c:pt>
                <c:pt idx="2">
                  <c:v>48.14</c:v>
                </c:pt>
                <c:pt idx="3">
                  <c:v>46.61</c:v>
                </c:pt>
                <c:pt idx="4">
                  <c:v>47.97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14.24</c:v>
                </c:pt>
                <c:pt idx="1">
                  <c:v>14.17</c:v>
                </c:pt>
                <c:pt idx="2">
                  <c:v>14.28</c:v>
                </c:pt>
                <c:pt idx="3">
                  <c:v>15.08</c:v>
                </c:pt>
                <c:pt idx="4">
                  <c:v>19.32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10.029999999999999</c:v>
                </c:pt>
                <c:pt idx="1">
                  <c:v>7.26</c:v>
                </c:pt>
                <c:pt idx="2">
                  <c:v>11.13</c:v>
                </c:pt>
                <c:pt idx="3">
                  <c:v>10.84</c:v>
                </c:pt>
                <c:pt idx="4">
                  <c:v>15.33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9.49</c:v>
                </c:pt>
                <c:pt idx="1">
                  <c:v>9.35</c:v>
                </c:pt>
                <c:pt idx="2">
                  <c:v>10.130000000000001</c:v>
                </c:pt>
                <c:pt idx="3">
                  <c:v>7.31</c:v>
                </c:pt>
                <c:pt idx="4">
                  <c:v>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488.68</c:v>
                </c:pt>
                <c:pt idx="1">
                  <c:v>348.37</c:v>
                </c:pt>
                <c:pt idx="2">
                  <c:v>445.99</c:v>
                </c:pt>
                <c:pt idx="3">
                  <c:v>419.17</c:v>
                </c:pt>
                <c:pt idx="4">
                  <c:v>419.37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406.37</c:v>
                </c:pt>
                <c:pt idx="1">
                  <c:v>398.29</c:v>
                </c:pt>
                <c:pt idx="2">
                  <c:v>388.67</c:v>
                </c:pt>
                <c:pt idx="3">
                  <c:v>355.27</c:v>
                </c:pt>
                <c:pt idx="4">
                  <c:v>359.7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688.25</c:v>
                </c:pt>
                <c:pt idx="1">
                  <c:v>652.37</c:v>
                </c:pt>
                <c:pt idx="2">
                  <c:v>691.21</c:v>
                </c:pt>
                <c:pt idx="3">
                  <c:v>666.24</c:v>
                </c:pt>
                <c:pt idx="4">
                  <c:v>643.63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442.54</c:v>
                </c:pt>
                <c:pt idx="1">
                  <c:v>431</c:v>
                </c:pt>
                <c:pt idx="2">
                  <c:v>422.5</c:v>
                </c:pt>
                <c:pt idx="3">
                  <c:v>458.27</c:v>
                </c:pt>
                <c:pt idx="4">
                  <c:v>447.01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104.45</c:v>
                </c:pt>
                <c:pt idx="1">
                  <c:v>105.53</c:v>
                </c:pt>
                <c:pt idx="2">
                  <c:v>103.86</c:v>
                </c:pt>
                <c:pt idx="3">
                  <c:v>107.5</c:v>
                </c:pt>
                <c:pt idx="4">
                  <c:v>112.45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c:v>
                </c:pt>
                <c:pt idx="1">
                  <c:v>100.82</c:v>
                </c:pt>
                <c:pt idx="2">
                  <c:v>101.64</c:v>
                </c:pt>
                <c:pt idx="3">
                  <c:v>96.77</c:v>
                </c:pt>
                <c:pt idx="4">
                  <c:v>95.81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97.89</c:v>
                </c:pt>
                <c:pt idx="1">
                  <c:v>97.14</c:v>
                </c:pt>
                <c:pt idx="2">
                  <c:v>98.7</c:v>
                </c:pt>
                <c:pt idx="3">
                  <c:v>95.62</c:v>
                </c:pt>
                <c:pt idx="4">
                  <c:v>91.71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181.67</c:v>
                </c:pt>
                <c:pt idx="1">
                  <c:v>179.55</c:v>
                </c:pt>
                <c:pt idx="2">
                  <c:v>179.16</c:v>
                </c:pt>
                <c:pt idx="3">
                  <c:v>187.18</c:v>
                </c:pt>
                <c:pt idx="4">
                  <c:v>189.58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16" zoomScale="80" zoomScaleNormal="8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佐川町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12929</v>
      </c>
      <c r="AM8" s="31"/>
      <c r="AN8" s="31"/>
      <c r="AO8" s="31"/>
      <c r="AP8" s="31"/>
      <c r="AQ8" s="31"/>
      <c r="AR8" s="31"/>
      <c r="AS8" s="31"/>
      <c r="AT8" s="7">
        <f>データ!$S$6</f>
        <v>100.8</v>
      </c>
      <c r="AU8" s="15"/>
      <c r="AV8" s="15"/>
      <c r="AW8" s="15"/>
      <c r="AX8" s="15"/>
      <c r="AY8" s="15"/>
      <c r="AZ8" s="15"/>
      <c r="BA8" s="15"/>
      <c r="BB8" s="29">
        <f>データ!$T$6</f>
        <v>128.26</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59.68</v>
      </c>
      <c r="J10" s="15"/>
      <c r="K10" s="15"/>
      <c r="L10" s="15"/>
      <c r="M10" s="15"/>
      <c r="N10" s="15"/>
      <c r="O10" s="26"/>
      <c r="P10" s="29">
        <f>データ!$P$6</f>
        <v>87.82</v>
      </c>
      <c r="Q10" s="29"/>
      <c r="R10" s="29"/>
      <c r="S10" s="29"/>
      <c r="T10" s="29"/>
      <c r="U10" s="29"/>
      <c r="V10" s="29"/>
      <c r="W10" s="31">
        <f>データ!$Q$6</f>
        <v>1989</v>
      </c>
      <c r="X10" s="31"/>
      <c r="Y10" s="31"/>
      <c r="Z10" s="31"/>
      <c r="AA10" s="31"/>
      <c r="AB10" s="31"/>
      <c r="AC10" s="31"/>
      <c r="AD10" s="2"/>
      <c r="AE10" s="2"/>
      <c r="AF10" s="2"/>
      <c r="AG10" s="2"/>
      <c r="AH10" s="18"/>
      <c r="AI10" s="18"/>
      <c r="AJ10" s="18"/>
      <c r="AK10" s="18"/>
      <c r="AL10" s="31">
        <f>データ!$U$6</f>
        <v>11263</v>
      </c>
      <c r="AM10" s="31"/>
      <c r="AN10" s="31"/>
      <c r="AO10" s="31"/>
      <c r="AP10" s="31"/>
      <c r="AQ10" s="31"/>
      <c r="AR10" s="31"/>
      <c r="AS10" s="31"/>
      <c r="AT10" s="7">
        <f>データ!$V$6</f>
        <v>60.58</v>
      </c>
      <c r="AU10" s="15"/>
      <c r="AV10" s="15"/>
      <c r="AW10" s="15"/>
      <c r="AX10" s="15"/>
      <c r="AY10" s="15"/>
      <c r="AZ10" s="15"/>
      <c r="BA10" s="15"/>
      <c r="BB10" s="29">
        <f>データ!$W$6</f>
        <v>185.92</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45</v>
      </c>
      <c r="F84" s="12" t="s">
        <v>47</v>
      </c>
      <c r="G84" s="12" t="s">
        <v>49</v>
      </c>
      <c r="H84" s="12" t="s">
        <v>43</v>
      </c>
      <c r="I84" s="12" t="s">
        <v>11</v>
      </c>
      <c r="J84" s="12" t="s">
        <v>27</v>
      </c>
      <c r="K84" s="12" t="s">
        <v>50</v>
      </c>
      <c r="L84" s="12" t="s">
        <v>51</v>
      </c>
      <c r="M84" s="12" t="s">
        <v>34</v>
      </c>
      <c r="N84" s="12" t="s">
        <v>53</v>
      </c>
      <c r="O84" s="12" t="s">
        <v>55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uJx3fiiCyCUl3mwzVvujAqDrsdr3qrK/XPINRSNEKBio1DPJ8ITEAk7U8NHEIcLKzbtYSgZmbhbt6tStlyZHEQ==" saltValue="BFBkRR+H8GCni2SLfMRh7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59</v>
      </c>
      <c r="D3" s="72" t="s">
        <v>60</v>
      </c>
      <c r="E3" s="72" t="s">
        <v>6</v>
      </c>
      <c r="F3" s="72" t="s">
        <v>5</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0</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63</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29</v>
      </c>
      <c r="B5" s="74"/>
      <c r="C5" s="74"/>
      <c r="D5" s="74"/>
      <c r="E5" s="74"/>
      <c r="F5" s="74"/>
      <c r="G5" s="74"/>
      <c r="H5" s="81" t="s">
        <v>58</v>
      </c>
      <c r="I5" s="81" t="s">
        <v>68</v>
      </c>
      <c r="J5" s="81" t="s">
        <v>69</v>
      </c>
      <c r="K5" s="81" t="s">
        <v>70</v>
      </c>
      <c r="L5" s="81" t="s">
        <v>71</v>
      </c>
      <c r="M5" s="81" t="s">
        <v>7</v>
      </c>
      <c r="N5" s="81" t="s">
        <v>72</v>
      </c>
      <c r="O5" s="81" t="s">
        <v>73</v>
      </c>
      <c r="P5" s="81" t="s">
        <v>74</v>
      </c>
      <c r="Q5" s="81" t="s">
        <v>75</v>
      </c>
      <c r="R5" s="81" t="s">
        <v>76</v>
      </c>
      <c r="S5" s="81" t="s">
        <v>77</v>
      </c>
      <c r="T5" s="81" t="s">
        <v>1</v>
      </c>
      <c r="U5" s="81" t="s">
        <v>78</v>
      </c>
      <c r="V5" s="81" t="s">
        <v>79</v>
      </c>
      <c r="W5" s="81" t="s">
        <v>80</v>
      </c>
      <c r="X5" s="81" t="s">
        <v>81</v>
      </c>
      <c r="Y5" s="81" t="s">
        <v>82</v>
      </c>
      <c r="Z5" s="81" t="s">
        <v>83</v>
      </c>
      <c r="AA5" s="81" t="s">
        <v>84</v>
      </c>
      <c r="AB5" s="81" t="s">
        <v>85</v>
      </c>
      <c r="AC5" s="81" t="s">
        <v>86</v>
      </c>
      <c r="AD5" s="81" t="s">
        <v>88</v>
      </c>
      <c r="AE5" s="81" t="s">
        <v>89</v>
      </c>
      <c r="AF5" s="81" t="s">
        <v>90</v>
      </c>
      <c r="AG5" s="81" t="s">
        <v>91</v>
      </c>
      <c r="AH5" s="81" t="s">
        <v>44</v>
      </c>
      <c r="AI5" s="81" t="s">
        <v>81</v>
      </c>
      <c r="AJ5" s="81" t="s">
        <v>82</v>
      </c>
      <c r="AK5" s="81" t="s">
        <v>83</v>
      </c>
      <c r="AL5" s="81" t="s">
        <v>84</v>
      </c>
      <c r="AM5" s="81" t="s">
        <v>85</v>
      </c>
      <c r="AN5" s="81" t="s">
        <v>86</v>
      </c>
      <c r="AO5" s="81" t="s">
        <v>88</v>
      </c>
      <c r="AP5" s="81" t="s">
        <v>89</v>
      </c>
      <c r="AQ5" s="81" t="s">
        <v>90</v>
      </c>
      <c r="AR5" s="81" t="s">
        <v>91</v>
      </c>
      <c r="AS5" s="81" t="s">
        <v>87</v>
      </c>
      <c r="AT5" s="81" t="s">
        <v>81</v>
      </c>
      <c r="AU5" s="81" t="s">
        <v>82</v>
      </c>
      <c r="AV5" s="81" t="s">
        <v>83</v>
      </c>
      <c r="AW5" s="81" t="s">
        <v>84</v>
      </c>
      <c r="AX5" s="81" t="s">
        <v>85</v>
      </c>
      <c r="AY5" s="81" t="s">
        <v>86</v>
      </c>
      <c r="AZ5" s="81" t="s">
        <v>88</v>
      </c>
      <c r="BA5" s="81" t="s">
        <v>89</v>
      </c>
      <c r="BB5" s="81" t="s">
        <v>90</v>
      </c>
      <c r="BC5" s="81" t="s">
        <v>91</v>
      </c>
      <c r="BD5" s="81" t="s">
        <v>87</v>
      </c>
      <c r="BE5" s="81" t="s">
        <v>81</v>
      </c>
      <c r="BF5" s="81" t="s">
        <v>82</v>
      </c>
      <c r="BG5" s="81" t="s">
        <v>83</v>
      </c>
      <c r="BH5" s="81" t="s">
        <v>84</v>
      </c>
      <c r="BI5" s="81" t="s">
        <v>85</v>
      </c>
      <c r="BJ5" s="81" t="s">
        <v>86</v>
      </c>
      <c r="BK5" s="81" t="s">
        <v>88</v>
      </c>
      <c r="BL5" s="81" t="s">
        <v>89</v>
      </c>
      <c r="BM5" s="81" t="s">
        <v>90</v>
      </c>
      <c r="BN5" s="81" t="s">
        <v>91</v>
      </c>
      <c r="BO5" s="81" t="s">
        <v>87</v>
      </c>
      <c r="BP5" s="81" t="s">
        <v>81</v>
      </c>
      <c r="BQ5" s="81" t="s">
        <v>82</v>
      </c>
      <c r="BR5" s="81" t="s">
        <v>83</v>
      </c>
      <c r="BS5" s="81" t="s">
        <v>84</v>
      </c>
      <c r="BT5" s="81" t="s">
        <v>85</v>
      </c>
      <c r="BU5" s="81" t="s">
        <v>86</v>
      </c>
      <c r="BV5" s="81" t="s">
        <v>88</v>
      </c>
      <c r="BW5" s="81" t="s">
        <v>89</v>
      </c>
      <c r="BX5" s="81" t="s">
        <v>90</v>
      </c>
      <c r="BY5" s="81" t="s">
        <v>91</v>
      </c>
      <c r="BZ5" s="81" t="s">
        <v>87</v>
      </c>
      <c r="CA5" s="81" t="s">
        <v>81</v>
      </c>
      <c r="CB5" s="81" t="s">
        <v>82</v>
      </c>
      <c r="CC5" s="81" t="s">
        <v>83</v>
      </c>
      <c r="CD5" s="81" t="s">
        <v>84</v>
      </c>
      <c r="CE5" s="81" t="s">
        <v>85</v>
      </c>
      <c r="CF5" s="81" t="s">
        <v>86</v>
      </c>
      <c r="CG5" s="81" t="s">
        <v>88</v>
      </c>
      <c r="CH5" s="81" t="s">
        <v>89</v>
      </c>
      <c r="CI5" s="81" t="s">
        <v>90</v>
      </c>
      <c r="CJ5" s="81" t="s">
        <v>91</v>
      </c>
      <c r="CK5" s="81" t="s">
        <v>87</v>
      </c>
      <c r="CL5" s="81" t="s">
        <v>81</v>
      </c>
      <c r="CM5" s="81" t="s">
        <v>82</v>
      </c>
      <c r="CN5" s="81" t="s">
        <v>83</v>
      </c>
      <c r="CO5" s="81" t="s">
        <v>84</v>
      </c>
      <c r="CP5" s="81" t="s">
        <v>85</v>
      </c>
      <c r="CQ5" s="81" t="s">
        <v>86</v>
      </c>
      <c r="CR5" s="81" t="s">
        <v>88</v>
      </c>
      <c r="CS5" s="81" t="s">
        <v>89</v>
      </c>
      <c r="CT5" s="81" t="s">
        <v>90</v>
      </c>
      <c r="CU5" s="81" t="s">
        <v>91</v>
      </c>
      <c r="CV5" s="81" t="s">
        <v>87</v>
      </c>
      <c r="CW5" s="81" t="s">
        <v>81</v>
      </c>
      <c r="CX5" s="81" t="s">
        <v>82</v>
      </c>
      <c r="CY5" s="81" t="s">
        <v>83</v>
      </c>
      <c r="CZ5" s="81" t="s">
        <v>84</v>
      </c>
      <c r="DA5" s="81" t="s">
        <v>85</v>
      </c>
      <c r="DB5" s="81" t="s">
        <v>86</v>
      </c>
      <c r="DC5" s="81" t="s">
        <v>88</v>
      </c>
      <c r="DD5" s="81" t="s">
        <v>89</v>
      </c>
      <c r="DE5" s="81" t="s">
        <v>90</v>
      </c>
      <c r="DF5" s="81" t="s">
        <v>91</v>
      </c>
      <c r="DG5" s="81" t="s">
        <v>87</v>
      </c>
      <c r="DH5" s="81" t="s">
        <v>81</v>
      </c>
      <c r="DI5" s="81" t="s">
        <v>82</v>
      </c>
      <c r="DJ5" s="81" t="s">
        <v>83</v>
      </c>
      <c r="DK5" s="81" t="s">
        <v>84</v>
      </c>
      <c r="DL5" s="81" t="s">
        <v>85</v>
      </c>
      <c r="DM5" s="81" t="s">
        <v>86</v>
      </c>
      <c r="DN5" s="81" t="s">
        <v>88</v>
      </c>
      <c r="DO5" s="81" t="s">
        <v>89</v>
      </c>
      <c r="DP5" s="81" t="s">
        <v>90</v>
      </c>
      <c r="DQ5" s="81" t="s">
        <v>91</v>
      </c>
      <c r="DR5" s="81" t="s">
        <v>87</v>
      </c>
      <c r="DS5" s="81" t="s">
        <v>81</v>
      </c>
      <c r="DT5" s="81" t="s">
        <v>82</v>
      </c>
      <c r="DU5" s="81" t="s">
        <v>83</v>
      </c>
      <c r="DV5" s="81" t="s">
        <v>84</v>
      </c>
      <c r="DW5" s="81" t="s">
        <v>85</v>
      </c>
      <c r="DX5" s="81" t="s">
        <v>86</v>
      </c>
      <c r="DY5" s="81" t="s">
        <v>88</v>
      </c>
      <c r="DZ5" s="81" t="s">
        <v>89</v>
      </c>
      <c r="EA5" s="81" t="s">
        <v>90</v>
      </c>
      <c r="EB5" s="81" t="s">
        <v>91</v>
      </c>
      <c r="EC5" s="81" t="s">
        <v>87</v>
      </c>
      <c r="ED5" s="81" t="s">
        <v>81</v>
      </c>
      <c r="EE5" s="81" t="s">
        <v>82</v>
      </c>
      <c r="EF5" s="81" t="s">
        <v>83</v>
      </c>
      <c r="EG5" s="81" t="s">
        <v>84</v>
      </c>
      <c r="EH5" s="81" t="s">
        <v>85</v>
      </c>
      <c r="EI5" s="81" t="s">
        <v>86</v>
      </c>
      <c r="EJ5" s="81" t="s">
        <v>88</v>
      </c>
      <c r="EK5" s="81" t="s">
        <v>89</v>
      </c>
      <c r="EL5" s="81" t="s">
        <v>90</v>
      </c>
      <c r="EM5" s="81" t="s">
        <v>91</v>
      </c>
      <c r="EN5" s="81" t="s">
        <v>87</v>
      </c>
    </row>
    <row r="6" spans="1:144" s="69" customFormat="1">
      <c r="A6" s="70" t="s">
        <v>92</v>
      </c>
      <c r="B6" s="75">
        <f t="shared" ref="B6:W6" si="1">B7</f>
        <v>2018</v>
      </c>
      <c r="C6" s="75">
        <f t="shared" si="1"/>
        <v>394025</v>
      </c>
      <c r="D6" s="75">
        <f t="shared" si="1"/>
        <v>46</v>
      </c>
      <c r="E6" s="75">
        <f t="shared" si="1"/>
        <v>1</v>
      </c>
      <c r="F6" s="75">
        <f t="shared" si="1"/>
        <v>0</v>
      </c>
      <c r="G6" s="75">
        <f t="shared" si="1"/>
        <v>1</v>
      </c>
      <c r="H6" s="75" t="str">
        <f t="shared" si="1"/>
        <v>高知県　佐川町</v>
      </c>
      <c r="I6" s="75" t="str">
        <f t="shared" si="1"/>
        <v>法適用</v>
      </c>
      <c r="J6" s="75" t="str">
        <f t="shared" si="1"/>
        <v>水道事業</v>
      </c>
      <c r="K6" s="75" t="str">
        <f t="shared" si="1"/>
        <v>末端給水事業</v>
      </c>
      <c r="L6" s="75" t="str">
        <f t="shared" si="1"/>
        <v>A7</v>
      </c>
      <c r="M6" s="75" t="str">
        <f t="shared" si="1"/>
        <v>非設置</v>
      </c>
      <c r="N6" s="84" t="str">
        <f t="shared" si="1"/>
        <v>-</v>
      </c>
      <c r="O6" s="84">
        <f t="shared" si="1"/>
        <v>59.68</v>
      </c>
      <c r="P6" s="84">
        <f t="shared" si="1"/>
        <v>87.82</v>
      </c>
      <c r="Q6" s="84">
        <f t="shared" si="1"/>
        <v>1989</v>
      </c>
      <c r="R6" s="84">
        <f t="shared" si="1"/>
        <v>12929</v>
      </c>
      <c r="S6" s="84">
        <f t="shared" si="1"/>
        <v>100.8</v>
      </c>
      <c r="T6" s="84">
        <f t="shared" si="1"/>
        <v>128.26</v>
      </c>
      <c r="U6" s="84">
        <f t="shared" si="1"/>
        <v>11263</v>
      </c>
      <c r="V6" s="84">
        <f t="shared" si="1"/>
        <v>60.58</v>
      </c>
      <c r="W6" s="84">
        <f t="shared" si="1"/>
        <v>185.92</v>
      </c>
      <c r="X6" s="90">
        <f t="shared" ref="X6:AG6" si="2">IF(X7="",NA(),X7)</f>
        <v>110.27</v>
      </c>
      <c r="Y6" s="90">
        <f t="shared" si="2"/>
        <v>110.91</v>
      </c>
      <c r="Z6" s="90">
        <f t="shared" si="2"/>
        <v>110.8</v>
      </c>
      <c r="AA6" s="90">
        <f t="shared" si="2"/>
        <v>111.58</v>
      </c>
      <c r="AB6" s="90">
        <f t="shared" si="2"/>
        <v>115.95</v>
      </c>
      <c r="AC6" s="90">
        <f t="shared" si="2"/>
        <v>109.49</v>
      </c>
      <c r="AD6" s="90">
        <f t="shared" si="2"/>
        <v>111.06</v>
      </c>
      <c r="AE6" s="90">
        <f t="shared" si="2"/>
        <v>111.34</v>
      </c>
      <c r="AF6" s="90">
        <f t="shared" si="2"/>
        <v>110.02</v>
      </c>
      <c r="AG6" s="90">
        <f t="shared" si="2"/>
        <v>108.76</v>
      </c>
      <c r="AH6" s="84" t="str">
        <f>IF(AH7="","",IF(AH7="-","【-】","【"&amp;SUBSTITUTE(TEXT(AH7,"#,##0.00"),"-","△")&amp;"】"))</f>
        <v>【112.83】</v>
      </c>
      <c r="AI6" s="84">
        <f t="shared" ref="AI6:AR6" si="3">IF(AI7="",NA(),AI7)</f>
        <v>0</v>
      </c>
      <c r="AJ6" s="84">
        <f t="shared" si="3"/>
        <v>0</v>
      </c>
      <c r="AK6" s="84">
        <f t="shared" si="3"/>
        <v>0</v>
      </c>
      <c r="AL6" s="84">
        <f t="shared" si="3"/>
        <v>0</v>
      </c>
      <c r="AM6" s="84">
        <f t="shared" si="3"/>
        <v>0</v>
      </c>
      <c r="AN6" s="90">
        <f t="shared" si="3"/>
        <v>9.49</v>
      </c>
      <c r="AO6" s="90">
        <f t="shared" si="3"/>
        <v>9.35</v>
      </c>
      <c r="AP6" s="90">
        <f t="shared" si="3"/>
        <v>10.130000000000001</v>
      </c>
      <c r="AQ6" s="90">
        <f t="shared" si="3"/>
        <v>7.31</v>
      </c>
      <c r="AR6" s="90">
        <f t="shared" si="3"/>
        <v>7.48</v>
      </c>
      <c r="AS6" s="84" t="str">
        <f>IF(AS7="","",IF(AS7="-","【-】","【"&amp;SUBSTITUTE(TEXT(AS7,"#,##0.00"),"-","△")&amp;"】"))</f>
        <v>【1.05】</v>
      </c>
      <c r="AT6" s="90">
        <f t="shared" ref="AT6:BC6" si="4">IF(AT7="",NA(),AT7)</f>
        <v>488.68</v>
      </c>
      <c r="AU6" s="90">
        <f t="shared" si="4"/>
        <v>348.37</v>
      </c>
      <c r="AV6" s="90">
        <f t="shared" si="4"/>
        <v>445.99</v>
      </c>
      <c r="AW6" s="90">
        <f t="shared" si="4"/>
        <v>419.17</v>
      </c>
      <c r="AX6" s="90">
        <f t="shared" si="4"/>
        <v>419.37</v>
      </c>
      <c r="AY6" s="90">
        <f t="shared" si="4"/>
        <v>406.37</v>
      </c>
      <c r="AZ6" s="90">
        <f t="shared" si="4"/>
        <v>398.29</v>
      </c>
      <c r="BA6" s="90">
        <f t="shared" si="4"/>
        <v>388.67</v>
      </c>
      <c r="BB6" s="90">
        <f t="shared" si="4"/>
        <v>355.27</v>
      </c>
      <c r="BC6" s="90">
        <f t="shared" si="4"/>
        <v>359.7</v>
      </c>
      <c r="BD6" s="84" t="str">
        <f>IF(BD7="","",IF(BD7="-","【-】","【"&amp;SUBSTITUTE(TEXT(BD7,"#,##0.00"),"-","△")&amp;"】"))</f>
        <v>【261.93】</v>
      </c>
      <c r="BE6" s="90">
        <f t="shared" ref="BE6:BN6" si="5">IF(BE7="",NA(),BE7)</f>
        <v>688.25</v>
      </c>
      <c r="BF6" s="90">
        <f t="shared" si="5"/>
        <v>652.37</v>
      </c>
      <c r="BG6" s="90">
        <f t="shared" si="5"/>
        <v>691.21</v>
      </c>
      <c r="BH6" s="90">
        <f t="shared" si="5"/>
        <v>666.24</v>
      </c>
      <c r="BI6" s="90">
        <f t="shared" si="5"/>
        <v>643.63</v>
      </c>
      <c r="BJ6" s="90">
        <f t="shared" si="5"/>
        <v>442.54</v>
      </c>
      <c r="BK6" s="90">
        <f t="shared" si="5"/>
        <v>431</v>
      </c>
      <c r="BL6" s="90">
        <f t="shared" si="5"/>
        <v>422.5</v>
      </c>
      <c r="BM6" s="90">
        <f t="shared" si="5"/>
        <v>458.27</v>
      </c>
      <c r="BN6" s="90">
        <f t="shared" si="5"/>
        <v>447.01</v>
      </c>
      <c r="BO6" s="84" t="str">
        <f>IF(BO7="","",IF(BO7="-","【-】","【"&amp;SUBSTITUTE(TEXT(BO7,"#,##0.00"),"-","△")&amp;"】"))</f>
        <v>【270.46】</v>
      </c>
      <c r="BP6" s="90">
        <f t="shared" ref="BP6:BY6" si="6">IF(BP7="",NA(),BP7)</f>
        <v>104.45</v>
      </c>
      <c r="BQ6" s="90">
        <f t="shared" si="6"/>
        <v>105.53</v>
      </c>
      <c r="BR6" s="90">
        <f t="shared" si="6"/>
        <v>103.86</v>
      </c>
      <c r="BS6" s="90">
        <f t="shared" si="6"/>
        <v>107.5</v>
      </c>
      <c r="BT6" s="90">
        <f t="shared" si="6"/>
        <v>112.45</v>
      </c>
      <c r="BU6" s="90">
        <f t="shared" si="6"/>
        <v>98.6</v>
      </c>
      <c r="BV6" s="90">
        <f t="shared" si="6"/>
        <v>100.82</v>
      </c>
      <c r="BW6" s="90">
        <f t="shared" si="6"/>
        <v>101.64</v>
      </c>
      <c r="BX6" s="90">
        <f t="shared" si="6"/>
        <v>96.77</v>
      </c>
      <c r="BY6" s="90">
        <f t="shared" si="6"/>
        <v>95.81</v>
      </c>
      <c r="BZ6" s="84" t="str">
        <f>IF(BZ7="","",IF(BZ7="-","【-】","【"&amp;SUBSTITUTE(TEXT(BZ7,"#,##0.00"),"-","△")&amp;"】"))</f>
        <v>【103.91】</v>
      </c>
      <c r="CA6" s="90">
        <f t="shared" ref="CA6:CJ6" si="7">IF(CA7="",NA(),CA7)</f>
        <v>97.89</v>
      </c>
      <c r="CB6" s="90">
        <f t="shared" si="7"/>
        <v>97.14</v>
      </c>
      <c r="CC6" s="90">
        <f t="shared" si="7"/>
        <v>98.7</v>
      </c>
      <c r="CD6" s="90">
        <f t="shared" si="7"/>
        <v>95.62</v>
      </c>
      <c r="CE6" s="90">
        <f t="shared" si="7"/>
        <v>91.71</v>
      </c>
      <c r="CF6" s="90">
        <f t="shared" si="7"/>
        <v>181.67</v>
      </c>
      <c r="CG6" s="90">
        <f t="shared" si="7"/>
        <v>179.55</v>
      </c>
      <c r="CH6" s="90">
        <f t="shared" si="7"/>
        <v>179.16</v>
      </c>
      <c r="CI6" s="90">
        <f t="shared" si="7"/>
        <v>187.18</v>
      </c>
      <c r="CJ6" s="90">
        <f t="shared" si="7"/>
        <v>189.58</v>
      </c>
      <c r="CK6" s="84" t="str">
        <f>IF(CK7="","",IF(CK7="-","【-】","【"&amp;SUBSTITUTE(TEXT(CK7,"#,##0.00"),"-","△")&amp;"】"))</f>
        <v>【167.11】</v>
      </c>
      <c r="CL6" s="90">
        <f t="shared" ref="CL6:CU6" si="8">IF(CL7="",NA(),CL7)</f>
        <v>70.86</v>
      </c>
      <c r="CM6" s="90">
        <f t="shared" si="8"/>
        <v>70.349999999999994</v>
      </c>
      <c r="CN6" s="90">
        <f t="shared" si="8"/>
        <v>73.010000000000005</v>
      </c>
      <c r="CO6" s="90">
        <f t="shared" si="8"/>
        <v>74.239999999999995</v>
      </c>
      <c r="CP6" s="90">
        <f t="shared" si="8"/>
        <v>75</v>
      </c>
      <c r="CQ6" s="90">
        <f t="shared" si="8"/>
        <v>53.61</v>
      </c>
      <c r="CR6" s="90">
        <f t="shared" si="8"/>
        <v>53.52</v>
      </c>
      <c r="CS6" s="90">
        <f t="shared" si="8"/>
        <v>54.24</v>
      </c>
      <c r="CT6" s="90">
        <f t="shared" si="8"/>
        <v>55.88</v>
      </c>
      <c r="CU6" s="90">
        <f t="shared" si="8"/>
        <v>55.22</v>
      </c>
      <c r="CV6" s="84" t="str">
        <f>IF(CV7="","",IF(CV7="-","【-】","【"&amp;SUBSTITUTE(TEXT(CV7,"#,##0.00"),"-","△")&amp;"】"))</f>
        <v>【60.27】</v>
      </c>
      <c r="CW6" s="90">
        <f t="shared" ref="CW6:DF6" si="9">IF(CW7="",NA(),CW7)</f>
        <v>77.89</v>
      </c>
      <c r="CX6" s="90">
        <f t="shared" si="9"/>
        <v>80.53</v>
      </c>
      <c r="CY6" s="90">
        <f t="shared" si="9"/>
        <v>78.55</v>
      </c>
      <c r="CZ6" s="90">
        <f t="shared" si="9"/>
        <v>77.13</v>
      </c>
      <c r="DA6" s="90">
        <f t="shared" si="9"/>
        <v>76.39</v>
      </c>
      <c r="DB6" s="90">
        <f t="shared" si="9"/>
        <v>81.31</v>
      </c>
      <c r="DC6" s="90">
        <f t="shared" si="9"/>
        <v>81.459999999999994</v>
      </c>
      <c r="DD6" s="90">
        <f t="shared" si="9"/>
        <v>81.680000000000007</v>
      </c>
      <c r="DE6" s="90">
        <f t="shared" si="9"/>
        <v>80.989999999999995</v>
      </c>
      <c r="DF6" s="90">
        <f t="shared" si="9"/>
        <v>80.930000000000007</v>
      </c>
      <c r="DG6" s="84" t="str">
        <f>IF(DG7="","",IF(DG7="-","【-】","【"&amp;SUBSTITUTE(TEXT(DG7,"#,##0.00"),"-","△")&amp;"】"))</f>
        <v>【89.92】</v>
      </c>
      <c r="DH6" s="90">
        <f t="shared" ref="DH6:DQ6" si="10">IF(DH7="",NA(),DH7)</f>
        <v>39.659999999999997</v>
      </c>
      <c r="DI6" s="90">
        <f t="shared" si="10"/>
        <v>39.28</v>
      </c>
      <c r="DJ6" s="90">
        <f t="shared" si="10"/>
        <v>39.46</v>
      </c>
      <c r="DK6" s="90">
        <f t="shared" si="10"/>
        <v>41.27</v>
      </c>
      <c r="DL6" s="90">
        <f t="shared" si="10"/>
        <v>42.18</v>
      </c>
      <c r="DM6" s="90">
        <f t="shared" si="10"/>
        <v>46.67</v>
      </c>
      <c r="DN6" s="90">
        <f t="shared" si="10"/>
        <v>47.7</v>
      </c>
      <c r="DO6" s="90">
        <f t="shared" si="10"/>
        <v>48.14</v>
      </c>
      <c r="DP6" s="90">
        <f t="shared" si="10"/>
        <v>46.61</v>
      </c>
      <c r="DQ6" s="90">
        <f t="shared" si="10"/>
        <v>47.97</v>
      </c>
      <c r="DR6" s="84" t="str">
        <f>IF(DR7="","",IF(DR7="-","【-】","【"&amp;SUBSTITUTE(TEXT(DR7,"#,##0.00"),"-","△")&amp;"】"))</f>
        <v>【48.85】</v>
      </c>
      <c r="DS6" s="90">
        <f t="shared" ref="DS6:EB6" si="11">IF(DS7="",NA(),DS7)</f>
        <v>14.24</v>
      </c>
      <c r="DT6" s="90">
        <f t="shared" si="11"/>
        <v>14.17</v>
      </c>
      <c r="DU6" s="90">
        <f t="shared" si="11"/>
        <v>14.28</v>
      </c>
      <c r="DV6" s="90">
        <f t="shared" si="11"/>
        <v>15.08</v>
      </c>
      <c r="DW6" s="90">
        <f t="shared" si="11"/>
        <v>19.32</v>
      </c>
      <c r="DX6" s="90">
        <f t="shared" si="11"/>
        <v>10.029999999999999</v>
      </c>
      <c r="DY6" s="90">
        <f t="shared" si="11"/>
        <v>7.26</v>
      </c>
      <c r="DZ6" s="90">
        <f t="shared" si="11"/>
        <v>11.13</v>
      </c>
      <c r="EA6" s="90">
        <f t="shared" si="11"/>
        <v>10.84</v>
      </c>
      <c r="EB6" s="90">
        <f t="shared" si="11"/>
        <v>15.33</v>
      </c>
      <c r="EC6" s="84" t="str">
        <f>IF(EC7="","",IF(EC7="-","【-】","【"&amp;SUBSTITUTE(TEXT(EC7,"#,##0.00"),"-","△")&amp;"】"))</f>
        <v>【17.80】</v>
      </c>
      <c r="ED6" s="90">
        <f t="shared" ref="ED6:EM6" si="12">IF(ED7="",NA(),ED7)</f>
        <v>0.37</v>
      </c>
      <c r="EE6" s="90">
        <f t="shared" si="12"/>
        <v>1.47</v>
      </c>
      <c r="EF6" s="84">
        <f t="shared" si="12"/>
        <v>0</v>
      </c>
      <c r="EG6" s="90">
        <f t="shared" si="12"/>
        <v>0.19</v>
      </c>
      <c r="EH6" s="90">
        <f t="shared" si="12"/>
        <v>0.92</v>
      </c>
      <c r="EI6" s="90">
        <f t="shared" si="12"/>
        <v>0.68</v>
      </c>
      <c r="EJ6" s="90">
        <f t="shared" si="12"/>
        <v>1.65</v>
      </c>
      <c r="EK6" s="90">
        <f t="shared" si="12"/>
        <v>0.47</v>
      </c>
      <c r="EL6" s="90">
        <f t="shared" si="12"/>
        <v>0.39</v>
      </c>
      <c r="EM6" s="90">
        <f t="shared" si="12"/>
        <v>0.43</v>
      </c>
      <c r="EN6" s="84" t="str">
        <f>IF(EN7="","",IF(EN7="-","【-】","【"&amp;SUBSTITUTE(TEXT(EN7,"#,##0.00"),"-","△")&amp;"】"))</f>
        <v>【0.70】</v>
      </c>
    </row>
    <row r="7" spans="1:144" s="69" customFormat="1">
      <c r="A7" s="70"/>
      <c r="B7" s="76">
        <v>2018</v>
      </c>
      <c r="C7" s="76">
        <v>394025</v>
      </c>
      <c r="D7" s="76">
        <v>46</v>
      </c>
      <c r="E7" s="76">
        <v>1</v>
      </c>
      <c r="F7" s="76">
        <v>0</v>
      </c>
      <c r="G7" s="76">
        <v>1</v>
      </c>
      <c r="H7" s="76" t="s">
        <v>93</v>
      </c>
      <c r="I7" s="76" t="s">
        <v>94</v>
      </c>
      <c r="J7" s="76" t="s">
        <v>95</v>
      </c>
      <c r="K7" s="76" t="s">
        <v>96</v>
      </c>
      <c r="L7" s="76" t="s">
        <v>97</v>
      </c>
      <c r="M7" s="76" t="s">
        <v>16</v>
      </c>
      <c r="N7" s="85" t="s">
        <v>98</v>
      </c>
      <c r="O7" s="85">
        <v>59.68</v>
      </c>
      <c r="P7" s="85">
        <v>87.82</v>
      </c>
      <c r="Q7" s="85">
        <v>1989</v>
      </c>
      <c r="R7" s="85">
        <v>12929</v>
      </c>
      <c r="S7" s="85">
        <v>100.8</v>
      </c>
      <c r="T7" s="85">
        <v>128.26</v>
      </c>
      <c r="U7" s="85">
        <v>11263</v>
      </c>
      <c r="V7" s="85">
        <v>60.58</v>
      </c>
      <c r="W7" s="85">
        <v>185.92</v>
      </c>
      <c r="X7" s="85">
        <v>110.27</v>
      </c>
      <c r="Y7" s="85">
        <v>110.91</v>
      </c>
      <c r="Z7" s="85">
        <v>110.8</v>
      </c>
      <c r="AA7" s="85">
        <v>111.58</v>
      </c>
      <c r="AB7" s="85">
        <v>115.95</v>
      </c>
      <c r="AC7" s="85">
        <v>109.49</v>
      </c>
      <c r="AD7" s="85">
        <v>111.06</v>
      </c>
      <c r="AE7" s="85">
        <v>111.34</v>
      </c>
      <c r="AF7" s="85">
        <v>110.02</v>
      </c>
      <c r="AG7" s="85">
        <v>108.76</v>
      </c>
      <c r="AH7" s="85">
        <v>112.83</v>
      </c>
      <c r="AI7" s="85">
        <v>0</v>
      </c>
      <c r="AJ7" s="85">
        <v>0</v>
      </c>
      <c r="AK7" s="85">
        <v>0</v>
      </c>
      <c r="AL7" s="85">
        <v>0</v>
      </c>
      <c r="AM7" s="85">
        <v>0</v>
      </c>
      <c r="AN7" s="85">
        <v>9.49</v>
      </c>
      <c r="AO7" s="85">
        <v>9.35</v>
      </c>
      <c r="AP7" s="85">
        <v>10.130000000000001</v>
      </c>
      <c r="AQ7" s="85">
        <v>7.31</v>
      </c>
      <c r="AR7" s="85">
        <v>7.48</v>
      </c>
      <c r="AS7" s="85">
        <v>1.05</v>
      </c>
      <c r="AT7" s="85">
        <v>488.68</v>
      </c>
      <c r="AU7" s="85">
        <v>348.37</v>
      </c>
      <c r="AV7" s="85">
        <v>445.99</v>
      </c>
      <c r="AW7" s="85">
        <v>419.17</v>
      </c>
      <c r="AX7" s="85">
        <v>419.37</v>
      </c>
      <c r="AY7" s="85">
        <v>406.37</v>
      </c>
      <c r="AZ7" s="85">
        <v>398.29</v>
      </c>
      <c r="BA7" s="85">
        <v>388.67</v>
      </c>
      <c r="BB7" s="85">
        <v>355.27</v>
      </c>
      <c r="BC7" s="85">
        <v>359.7</v>
      </c>
      <c r="BD7" s="85">
        <v>261.93</v>
      </c>
      <c r="BE7" s="85">
        <v>688.25</v>
      </c>
      <c r="BF7" s="85">
        <v>652.37</v>
      </c>
      <c r="BG7" s="85">
        <v>691.21</v>
      </c>
      <c r="BH7" s="85">
        <v>666.24</v>
      </c>
      <c r="BI7" s="85">
        <v>643.63</v>
      </c>
      <c r="BJ7" s="85">
        <v>442.54</v>
      </c>
      <c r="BK7" s="85">
        <v>431</v>
      </c>
      <c r="BL7" s="85">
        <v>422.5</v>
      </c>
      <c r="BM7" s="85">
        <v>458.27</v>
      </c>
      <c r="BN7" s="85">
        <v>447.01</v>
      </c>
      <c r="BO7" s="85">
        <v>270.45999999999998</v>
      </c>
      <c r="BP7" s="85">
        <v>104.45</v>
      </c>
      <c r="BQ7" s="85">
        <v>105.53</v>
      </c>
      <c r="BR7" s="85">
        <v>103.86</v>
      </c>
      <c r="BS7" s="85">
        <v>107.5</v>
      </c>
      <c r="BT7" s="85">
        <v>112.45</v>
      </c>
      <c r="BU7" s="85">
        <v>98.6</v>
      </c>
      <c r="BV7" s="85">
        <v>100.82</v>
      </c>
      <c r="BW7" s="85">
        <v>101.64</v>
      </c>
      <c r="BX7" s="85">
        <v>96.77</v>
      </c>
      <c r="BY7" s="85">
        <v>95.81</v>
      </c>
      <c r="BZ7" s="85">
        <v>103.91</v>
      </c>
      <c r="CA7" s="85">
        <v>97.89</v>
      </c>
      <c r="CB7" s="85">
        <v>97.14</v>
      </c>
      <c r="CC7" s="85">
        <v>98.7</v>
      </c>
      <c r="CD7" s="85">
        <v>95.62</v>
      </c>
      <c r="CE7" s="85">
        <v>91.71</v>
      </c>
      <c r="CF7" s="85">
        <v>181.67</v>
      </c>
      <c r="CG7" s="85">
        <v>179.55</v>
      </c>
      <c r="CH7" s="85">
        <v>179.16</v>
      </c>
      <c r="CI7" s="85">
        <v>187.18</v>
      </c>
      <c r="CJ7" s="85">
        <v>189.58</v>
      </c>
      <c r="CK7" s="85">
        <v>167.11</v>
      </c>
      <c r="CL7" s="85">
        <v>70.86</v>
      </c>
      <c r="CM7" s="85">
        <v>70.349999999999994</v>
      </c>
      <c r="CN7" s="85">
        <v>73.010000000000005</v>
      </c>
      <c r="CO7" s="85">
        <v>74.239999999999995</v>
      </c>
      <c r="CP7" s="85">
        <v>75</v>
      </c>
      <c r="CQ7" s="85">
        <v>53.61</v>
      </c>
      <c r="CR7" s="85">
        <v>53.52</v>
      </c>
      <c r="CS7" s="85">
        <v>54.24</v>
      </c>
      <c r="CT7" s="85">
        <v>55.88</v>
      </c>
      <c r="CU7" s="85">
        <v>55.22</v>
      </c>
      <c r="CV7" s="85">
        <v>60.27</v>
      </c>
      <c r="CW7" s="85">
        <v>77.89</v>
      </c>
      <c r="CX7" s="85">
        <v>80.53</v>
      </c>
      <c r="CY7" s="85">
        <v>78.55</v>
      </c>
      <c r="CZ7" s="85">
        <v>77.13</v>
      </c>
      <c r="DA7" s="85">
        <v>76.39</v>
      </c>
      <c r="DB7" s="85">
        <v>81.31</v>
      </c>
      <c r="DC7" s="85">
        <v>81.459999999999994</v>
      </c>
      <c r="DD7" s="85">
        <v>81.680000000000007</v>
      </c>
      <c r="DE7" s="85">
        <v>80.989999999999995</v>
      </c>
      <c r="DF7" s="85">
        <v>80.930000000000007</v>
      </c>
      <c r="DG7" s="85">
        <v>89.92</v>
      </c>
      <c r="DH7" s="85">
        <v>39.659999999999997</v>
      </c>
      <c r="DI7" s="85">
        <v>39.28</v>
      </c>
      <c r="DJ7" s="85">
        <v>39.46</v>
      </c>
      <c r="DK7" s="85">
        <v>41.27</v>
      </c>
      <c r="DL7" s="85">
        <v>42.18</v>
      </c>
      <c r="DM7" s="85">
        <v>46.67</v>
      </c>
      <c r="DN7" s="85">
        <v>47.7</v>
      </c>
      <c r="DO7" s="85">
        <v>48.14</v>
      </c>
      <c r="DP7" s="85">
        <v>46.61</v>
      </c>
      <c r="DQ7" s="85">
        <v>47.97</v>
      </c>
      <c r="DR7" s="85">
        <v>48.85</v>
      </c>
      <c r="DS7" s="85">
        <v>14.24</v>
      </c>
      <c r="DT7" s="85">
        <v>14.17</v>
      </c>
      <c r="DU7" s="85">
        <v>14.28</v>
      </c>
      <c r="DV7" s="85">
        <v>15.08</v>
      </c>
      <c r="DW7" s="85">
        <v>19.32</v>
      </c>
      <c r="DX7" s="85">
        <v>10.029999999999999</v>
      </c>
      <c r="DY7" s="85">
        <v>7.26</v>
      </c>
      <c r="DZ7" s="85">
        <v>11.13</v>
      </c>
      <c r="EA7" s="85">
        <v>10.84</v>
      </c>
      <c r="EB7" s="85">
        <v>15.33</v>
      </c>
      <c r="EC7" s="85">
        <v>17.8</v>
      </c>
      <c r="ED7" s="85">
        <v>0.37</v>
      </c>
      <c r="EE7" s="85">
        <v>1.47</v>
      </c>
      <c r="EF7" s="85">
        <v>0</v>
      </c>
      <c r="EG7" s="85">
        <v>0.19</v>
      </c>
      <c r="EH7" s="85">
        <v>0.92</v>
      </c>
      <c r="EI7" s="85">
        <v>0.68</v>
      </c>
      <c r="EJ7" s="85">
        <v>1.65</v>
      </c>
      <c r="EK7" s="85">
        <v>0.47</v>
      </c>
      <c r="EL7" s="85">
        <v>0.39</v>
      </c>
      <c r="EM7" s="85">
        <v>0.43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2019-12-05T04:27:26Z</dcterms:created>
  <dcterms:modified xsi:type="dcterms:W3CDTF">2020-01-21T11:34:23Z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2020-01-21T11:34:23Z</vt:filetime>
  </property>
</Properties>
</file>